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1"/>
  <workbookPr showInkAnnotation="0" codeName="ThisWorkbook" defaultThemeVersion="124226"/>
  <mc:AlternateContent xmlns:mc="http://schemas.openxmlformats.org/markup-compatibility/2006">
    <mc:Choice Requires="x15">
      <x15ac:absPath xmlns:x15ac="http://schemas.microsoft.com/office/spreadsheetml/2010/11/ac" url="/Users/mariapaula/Documents/15. ALCALDIA/4. PROCESOS/1. TALENTO HUMANO/4. MATRICES/"/>
    </mc:Choice>
  </mc:AlternateContent>
  <xr:revisionPtr revIDLastSave="0" documentId="13_ncr:1_{B746D8CC-52DB-C446-B1A1-B62DF0334393}" xr6:coauthVersionLast="47" xr6:coauthVersionMax="47" xr10:uidLastSave="{00000000-0000-0000-0000-000000000000}"/>
  <bookViews>
    <workbookView xWindow="0" yWindow="500" windowWidth="28800" windowHeight="15760" tabRatio="940" activeTab="2" xr2:uid="{00000000-000D-0000-FFFF-FFFF00000000}"/>
  </bookViews>
  <sheets>
    <sheet name="1 INSTRUCTIVO" sheetId="38" r:id="rId1"/>
    <sheet name="2 CONTEXTO E IDENTIFICACIÓN" sheetId="30" r:id="rId2"/>
    <sheet name="3 PROBABIL E IMPACTO INHERENTE" sheetId="15" r:id="rId3"/>
    <sheet name="4 MAPA CALOR INHERENTE" sheetId="31" r:id="rId4"/>
    <sheet name="5 VALORACIÓN DEL CONTROL" sheetId="9" r:id="rId5"/>
    <sheet name="6 MAPA CALOR RESIDUAL" sheetId="35" r:id="rId6"/>
    <sheet name="7 MAPA CALOR INHEREN Y RESIDUAL" sheetId="37" r:id="rId7"/>
    <sheet name="8 MAPA RIESGOS" sheetId="36" r:id="rId8"/>
    <sheet name="9 RIESGO DEL PROCESO" sheetId="33" r:id="rId9"/>
    <sheet name="10 CONTROL DE CAMBIOS" sheetId="20" r:id="rId10"/>
    <sheet name="11 FORMULAS" sheetId="34" r:id="rId11"/>
  </sheets>
  <externalReferences>
    <externalReference r:id="rId12"/>
    <externalReference r:id="rId13"/>
  </externalReferences>
  <definedNames>
    <definedName name="_xlnm._FilterDatabase" localSheetId="0" hidden="1">'1 INSTRUCTIVO'!$B$85:$H$119</definedName>
    <definedName name="_xlnm._FilterDatabase" localSheetId="1" hidden="1">'2 CONTEXTO E IDENTIFICACIÓN'!$A$9:$I$10</definedName>
    <definedName name="_xlnm._FilterDatabase" localSheetId="2" hidden="1">'3 PROBABIL E IMPACTO INHERENTE'!$A$10:$N$10</definedName>
    <definedName name="_xlnm._FilterDatabase" localSheetId="3" hidden="1">'4 MAPA CALOR INHERENTE'!$A$13:$AJ$13</definedName>
    <definedName name="_xlnm._FilterDatabase" localSheetId="4" hidden="1">'5 VALORACIÓN DEL CONTROL'!$A$12:$W$80</definedName>
    <definedName name="_xlnm._FilterDatabase" localSheetId="5" hidden="1">'6 MAPA CALOR RESIDUAL'!$A$12:$AL$12</definedName>
    <definedName name="_xlnm._FilterDatabase" localSheetId="6" hidden="1">'7 MAPA CALOR INHEREN Y RESIDUAL'!$A$11:$AL$11</definedName>
    <definedName name="_xlnm._FilterDatabase" localSheetId="7" hidden="1">'8 MAPA RIESGOS'!$A$14:$AX$14</definedName>
    <definedName name="Afectación_Económica">'3 PROBABIL E IMPACTO INHERENTE'!$X$11:$X$15</definedName>
    <definedName name="_xlnm.Print_Area" localSheetId="9">'10 CONTROL DE CAMBIOS'!$A$1:$D$9</definedName>
    <definedName name="_xlnm.Print_Area" localSheetId="2">'3 PROBABIL E IMPACTO INHERENTE'!$A$1:$Y$27</definedName>
    <definedName name="Definicion_tratamiento">'11 FORMULAS'!#REF!</definedName>
    <definedName name="E_Relaciones_Laborales">'11 FORMULAS'!$C$12:$C$17</definedName>
    <definedName name="F_Usuarios_Productos_y_Prácticas_Organizacionales">'11 FORMULAS'!$C$18:$C$23</definedName>
    <definedName name="G_Daños_Activos_Físicos">'11 FORMULAS'!$C$24:$C$26</definedName>
    <definedName name="IMPACTO_PROCESOS" localSheetId="1">'[1]LISTAS FORMULAS'!$C$3:$C$7</definedName>
    <definedName name="IMPACTO_PROCESOS" localSheetId="3">'[1]LISTAS FORMULAS'!$C$3:$C$7</definedName>
    <definedName name="IMPACTO_PROCESOS" localSheetId="5">'[1]LISTAS FORMULAS'!$C$3:$C$7</definedName>
    <definedName name="IMPACTO_PROCESOS" localSheetId="6">'[1]LISTAS FORMULAS'!$C$3:$C$7</definedName>
    <definedName name="IMPACTO_PROCESOS" localSheetId="7">'[1]LISTAS FORMULAS'!$C$3:$C$7</definedName>
    <definedName name="IMPACTO_PROCESOS" localSheetId="8">'[1]LISTAS FORMULAS'!$C$3:$C$7</definedName>
    <definedName name="opciones" localSheetId="1">'[1]LISTAS FORMULAS'!$F$3:$F$4</definedName>
    <definedName name="opciones" localSheetId="3">'[1]LISTAS FORMULAS'!$F$3:$F$4</definedName>
    <definedName name="opciones" localSheetId="5">'[1]LISTAS FORMULAS'!$F$3:$F$4</definedName>
    <definedName name="opciones" localSheetId="6">'[1]LISTAS FORMULAS'!$F$3:$F$4</definedName>
    <definedName name="opciones" localSheetId="7">'[1]LISTAS FORMULAS'!$F$3:$F$4</definedName>
    <definedName name="opciones" localSheetId="8">'[1]LISTAS FORMULAS'!$F$3:$F$4</definedName>
    <definedName name="opciones2" localSheetId="1">'[1]LISTAS FORMULAS'!$G$3:$G$5</definedName>
    <definedName name="opciones2" localSheetId="3">'[1]LISTAS FORMULAS'!$G$3:$G$5</definedName>
    <definedName name="opciones2" localSheetId="5">'[1]LISTAS FORMULAS'!$G$3:$G$5</definedName>
    <definedName name="opciones2" localSheetId="6">'[1]LISTAS FORMULAS'!$G$3:$G$5</definedName>
    <definedName name="opciones2" localSheetId="7">'[1]LISTAS FORMULAS'!$G$3:$G$5</definedName>
    <definedName name="opciones2" localSheetId="8">'[1]LISTAS FORMULAS'!$G$3:$G$5</definedName>
    <definedName name="Plan_accion">'11 FORMULAS'!#REF!</definedName>
    <definedName name="Plan_acción">'11 FORMULAS'!#REF!</definedName>
    <definedName name="Plan_de_acción">'11 FORMULAS'!#REF!</definedName>
    <definedName name="Quince_Cero" localSheetId="1">'[1]LISTAS FORMULAS'!$F$14:$F$15</definedName>
    <definedName name="Quince_Cero" localSheetId="3">'[1]LISTAS FORMULAS'!$F$14:$F$15</definedName>
    <definedName name="Quince_Cero" localSheetId="5">'[1]LISTAS FORMULAS'!$F$14:$F$15</definedName>
    <definedName name="Quince_Cero" localSheetId="6">'[1]LISTAS FORMULAS'!$F$14:$F$15</definedName>
    <definedName name="Quince_Cero" localSheetId="7">'[1]LISTAS FORMULAS'!$F$14:$F$15</definedName>
    <definedName name="Quince_Cero" localSheetId="8">'[1]LISTAS FORMULAS'!$F$14:$F$15</definedName>
    <definedName name="Rango_Calificacion_Ejecucion" localSheetId="1">'[1]LISTAS FORMULAS'!$H$3:$H$5</definedName>
    <definedName name="Rango_Calificacion_Ejecucion" localSheetId="3">'[1]LISTAS FORMULAS'!$H$3:$H$5</definedName>
    <definedName name="Rango_Calificacion_Ejecucion" localSheetId="5">'[1]LISTAS FORMULAS'!$H$3:$H$5</definedName>
    <definedName name="Rango_Calificacion_Ejecucion" localSheetId="6">'[1]LISTAS FORMULAS'!$H$3:$H$5</definedName>
    <definedName name="Rango_Calificacion_Ejecucion" localSheetId="7">'[1]LISTAS FORMULAS'!$H$3:$H$5</definedName>
    <definedName name="Rango_Calificacion_Ejecucion" localSheetId="8">'[1]LISTAS FORMULAS'!$H$3:$H$5</definedName>
    <definedName name="Reducir_mitigar_Transferir_Evitar">'8 MAPA RIESGOS'!$AJ$22:$AJ$24</definedName>
    <definedName name="Reputacional">'3 PROBABIL E IMPACTO INHERENTE'!$Y$11:$Y$15</definedName>
    <definedName name="Requiere_Plan_de_Acción">'8 MAPA RIESGOS'!$AJ$22:$AJ$24</definedName>
    <definedName name="Tipo" localSheetId="9">'[2]CONTEXTO E IDENTIFICACIÓN'!$C$21:$C$24</definedName>
    <definedName name="TIPO" localSheetId="3">'[1]CONTEXTO E IDENTIFICACIÓN'!$E$29:$E$32</definedName>
    <definedName name="TIPO" localSheetId="5">'[1]CONTEXTO E IDENTIFICACIÓN'!$E$29:$E$32</definedName>
    <definedName name="TIPO" localSheetId="6">'[1]CONTEXTO E IDENTIFICACIÓN'!$E$29:$E$32</definedName>
    <definedName name="TIPO" localSheetId="7">'[1]CONTEXTO E IDENTIFICACIÓN'!$E$29:$E$32</definedName>
    <definedName name="TIPO" localSheetId="8">'[1]CONTEXTO E IDENTIFICACIÓN'!$E$29:$E$32</definedName>
    <definedName name="Tipo">'11 FORMULAS'!$A$4:$A$11</definedName>
    <definedName name="_xlnm.Print_Titles" localSheetId="1">'2 CONTEXTO E IDENTIFICACIÓN'!$9:$10</definedName>
    <definedName name="_xlnm.Print_Titles" localSheetId="2">'3 PROBABIL E IMPACTO INHERENTE'!$9:$10</definedName>
    <definedName name="_xlnm.Print_Titles" localSheetId="4">'5 VALORACIÓN DEL CONTROL'!$9:$12</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16" i="36" l="1"/>
  <c r="B16" i="36"/>
  <c r="C16" i="36"/>
  <c r="D16" i="36"/>
  <c r="E16" i="36"/>
  <c r="F16" i="36"/>
  <c r="G16" i="36"/>
  <c r="H16" i="36"/>
  <c r="I16" i="36"/>
  <c r="J16" i="36"/>
  <c r="K16" i="36"/>
  <c r="L16" i="36"/>
  <c r="N16" i="36" s="1"/>
  <c r="M16" i="36" s="1"/>
  <c r="P16" i="36" s="1"/>
  <c r="A17" i="36"/>
  <c r="B17" i="36"/>
  <c r="C17" i="36"/>
  <c r="D17" i="36"/>
  <c r="E17" i="36"/>
  <c r="F17" i="36"/>
  <c r="G17" i="36"/>
  <c r="H17" i="36"/>
  <c r="I17" i="36"/>
  <c r="J17" i="36"/>
  <c r="K17" i="36"/>
  <c r="L17" i="36"/>
  <c r="N17" i="36" s="1"/>
  <c r="M17" i="36" s="1"/>
  <c r="P17" i="36" s="1"/>
  <c r="A18" i="36"/>
  <c r="B18" i="36"/>
  <c r="C18" i="36"/>
  <c r="D18" i="36"/>
  <c r="E18" i="36"/>
  <c r="F18" i="36"/>
  <c r="G18" i="36"/>
  <c r="H18" i="36"/>
  <c r="I18" i="36"/>
  <c r="J18" i="36"/>
  <c r="K18" i="36"/>
  <c r="L18" i="36"/>
  <c r="N18" i="36"/>
  <c r="M18" i="36" s="1"/>
  <c r="P18" i="36" s="1"/>
  <c r="A19" i="36"/>
  <c r="C19" i="36"/>
  <c r="D19" i="36"/>
  <c r="E19" i="36"/>
  <c r="F19" i="36"/>
  <c r="G19" i="36"/>
  <c r="H19" i="36"/>
  <c r="I19" i="36"/>
  <c r="J19" i="36"/>
  <c r="K19" i="36"/>
  <c r="L19" i="36"/>
  <c r="N19" i="36"/>
  <c r="M19" i="36" s="1"/>
  <c r="P19" i="36" s="1"/>
  <c r="A20" i="36"/>
  <c r="B20" i="36"/>
  <c r="C20" i="36"/>
  <c r="D20" i="36"/>
  <c r="E20" i="36"/>
  <c r="F20" i="36"/>
  <c r="G20" i="36"/>
  <c r="H20" i="36"/>
  <c r="I20" i="36"/>
  <c r="J20" i="36"/>
  <c r="K20" i="36"/>
  <c r="L20" i="36"/>
  <c r="N20" i="36" s="1"/>
  <c r="M20" i="36" s="1"/>
  <c r="P20" i="36" s="1"/>
  <c r="A21" i="36"/>
  <c r="B21" i="36"/>
  <c r="C21" i="36"/>
  <c r="D21" i="36"/>
  <c r="E21" i="36"/>
  <c r="F21" i="36"/>
  <c r="G21" i="36"/>
  <c r="H21" i="36"/>
  <c r="I21" i="36"/>
  <c r="J21" i="36"/>
  <c r="K21" i="36"/>
  <c r="L21" i="36"/>
  <c r="N21" i="36" s="1"/>
  <c r="M21" i="36" s="1"/>
  <c r="P21" i="36" s="1"/>
  <c r="A22" i="36"/>
  <c r="B22" i="36"/>
  <c r="C22" i="36"/>
  <c r="D22" i="36"/>
  <c r="E22" i="36"/>
  <c r="F22" i="36"/>
  <c r="G22" i="36"/>
  <c r="H22" i="36"/>
  <c r="I22" i="36"/>
  <c r="J22" i="36"/>
  <c r="K22" i="36"/>
  <c r="L22" i="36"/>
  <c r="N22" i="36"/>
  <c r="M22" i="36" s="1"/>
  <c r="P22" i="36" s="1"/>
  <c r="A23" i="36"/>
  <c r="B23" i="36"/>
  <c r="C23" i="36"/>
  <c r="D23" i="36"/>
  <c r="E23" i="36"/>
  <c r="F23" i="36"/>
  <c r="G23" i="36"/>
  <c r="H23" i="36"/>
  <c r="I23" i="36"/>
  <c r="J23" i="36"/>
  <c r="K23" i="36"/>
  <c r="L23" i="36"/>
  <c r="N23" i="36"/>
  <c r="M23" i="36" s="1"/>
  <c r="P23" i="36" s="1"/>
  <c r="A24" i="36"/>
  <c r="B24" i="36"/>
  <c r="C24" i="36"/>
  <c r="D24" i="36"/>
  <c r="E24" i="36"/>
  <c r="F24" i="36"/>
  <c r="G24" i="36"/>
  <c r="H24" i="36"/>
  <c r="I24" i="36"/>
  <c r="J24" i="36"/>
  <c r="K24" i="36"/>
  <c r="L24" i="36"/>
  <c r="N24" i="36" s="1"/>
  <c r="M24" i="36" s="1"/>
  <c r="P24" i="36" s="1"/>
  <c r="A25" i="36"/>
  <c r="B25" i="36"/>
  <c r="C25" i="36"/>
  <c r="D25" i="36"/>
  <c r="E25" i="36"/>
  <c r="F25" i="36"/>
  <c r="G25" i="36"/>
  <c r="H25" i="36"/>
  <c r="I25" i="36"/>
  <c r="J25" i="36"/>
  <c r="K25" i="36"/>
  <c r="L25" i="36"/>
  <c r="N25" i="36" s="1"/>
  <c r="M25" i="36" s="1"/>
  <c r="P25" i="36" s="1"/>
  <c r="A26" i="36"/>
  <c r="B26" i="36"/>
  <c r="C26" i="36"/>
  <c r="D26" i="36"/>
  <c r="E26" i="36"/>
  <c r="F26" i="36"/>
  <c r="G26" i="36"/>
  <c r="H26" i="36"/>
  <c r="I26" i="36"/>
  <c r="J26" i="36"/>
  <c r="K26" i="36"/>
  <c r="L26" i="36"/>
  <c r="N26" i="36"/>
  <c r="M26" i="36" s="1"/>
  <c r="P26" i="36" s="1"/>
  <c r="A27" i="36"/>
  <c r="B27" i="36"/>
  <c r="C27" i="36"/>
  <c r="D27" i="36"/>
  <c r="E27" i="36"/>
  <c r="F27" i="36"/>
  <c r="G27" i="36"/>
  <c r="H27" i="36"/>
  <c r="I27" i="36"/>
  <c r="J27" i="36"/>
  <c r="K27" i="36"/>
  <c r="L27" i="36"/>
  <c r="N27" i="36"/>
  <c r="M27" i="36" s="1"/>
  <c r="P27" i="36" s="1"/>
  <c r="A28" i="36"/>
  <c r="B28" i="36"/>
  <c r="C28" i="36"/>
  <c r="D28" i="36"/>
  <c r="E28" i="36"/>
  <c r="F28" i="36"/>
  <c r="G28" i="36"/>
  <c r="H28" i="36"/>
  <c r="I28" i="36"/>
  <c r="J28" i="36"/>
  <c r="K28" i="36"/>
  <c r="L28" i="36"/>
  <c r="N28" i="36" s="1"/>
  <c r="M28" i="36" s="1"/>
  <c r="P28" i="36" s="1"/>
  <c r="A29" i="36"/>
  <c r="B29" i="36"/>
  <c r="C29" i="36"/>
  <c r="D29" i="36"/>
  <c r="E29" i="36"/>
  <c r="F29" i="36"/>
  <c r="G29" i="36"/>
  <c r="H29" i="36"/>
  <c r="I29" i="36"/>
  <c r="J29" i="36"/>
  <c r="K29" i="36"/>
  <c r="L29" i="36"/>
  <c r="N29" i="36" s="1"/>
  <c r="M29" i="36" s="1"/>
  <c r="P29" i="36" s="1"/>
  <c r="A30" i="36"/>
  <c r="B30" i="36"/>
  <c r="C30" i="36"/>
  <c r="D30" i="36"/>
  <c r="E30" i="36"/>
  <c r="F30" i="36"/>
  <c r="G30" i="36"/>
  <c r="H30" i="36"/>
  <c r="I30" i="36"/>
  <c r="J30" i="36"/>
  <c r="K30" i="36"/>
  <c r="L30" i="36"/>
  <c r="N30" i="36"/>
  <c r="M30" i="36" s="1"/>
  <c r="P30" i="36" s="1"/>
  <c r="A31" i="36"/>
  <c r="B31" i="36"/>
  <c r="C31" i="36"/>
  <c r="D31" i="36"/>
  <c r="E31" i="36"/>
  <c r="F31" i="36"/>
  <c r="G31" i="36"/>
  <c r="H31" i="36"/>
  <c r="I31" i="36"/>
  <c r="J31" i="36"/>
  <c r="K31" i="36"/>
  <c r="L31" i="36"/>
  <c r="N31" i="36"/>
  <c r="M31" i="36" s="1"/>
  <c r="P31" i="36" s="1"/>
  <c r="A32" i="36"/>
  <c r="B32" i="36"/>
  <c r="C32" i="36"/>
  <c r="D32" i="36"/>
  <c r="E32" i="36"/>
  <c r="F32" i="36"/>
  <c r="G32" i="36"/>
  <c r="H32" i="36"/>
  <c r="I32" i="36"/>
  <c r="J32" i="36"/>
  <c r="K32" i="36"/>
  <c r="L32" i="36"/>
  <c r="N32" i="36" s="1"/>
  <c r="M32" i="36" s="1"/>
  <c r="P32" i="36" s="1"/>
  <c r="A33" i="36"/>
  <c r="B33" i="36"/>
  <c r="C33" i="36"/>
  <c r="D33" i="36"/>
  <c r="E33" i="36"/>
  <c r="F33" i="36"/>
  <c r="G33" i="36"/>
  <c r="H33" i="36"/>
  <c r="I33" i="36"/>
  <c r="J33" i="36"/>
  <c r="K33" i="36"/>
  <c r="L33" i="36"/>
  <c r="N33" i="36" s="1"/>
  <c r="M33" i="36" s="1"/>
  <c r="P33" i="36" s="1"/>
  <c r="A34" i="36"/>
  <c r="B34" i="36"/>
  <c r="C34" i="36"/>
  <c r="D34" i="36"/>
  <c r="E34" i="36"/>
  <c r="F34" i="36"/>
  <c r="G34" i="36"/>
  <c r="H34" i="36"/>
  <c r="I34" i="36"/>
  <c r="J34" i="36"/>
  <c r="K34" i="36"/>
  <c r="L34" i="36"/>
  <c r="N34" i="36"/>
  <c r="M34" i="36" s="1"/>
  <c r="P34" i="36" s="1"/>
  <c r="K14" i="35"/>
  <c r="L14" i="35"/>
  <c r="M14" i="35"/>
  <c r="N14" i="35"/>
  <c r="O14" i="35"/>
  <c r="K15" i="35"/>
  <c r="L15" i="35"/>
  <c r="M15" i="35"/>
  <c r="N15" i="35"/>
  <c r="O15" i="35"/>
  <c r="K16" i="35"/>
  <c r="L16" i="35"/>
  <c r="M16" i="35"/>
  <c r="N16" i="35"/>
  <c r="O16" i="35"/>
  <c r="K17" i="35"/>
  <c r="L17" i="35"/>
  <c r="M17" i="35"/>
  <c r="N17" i="35"/>
  <c r="O17" i="35"/>
  <c r="A15" i="35"/>
  <c r="B15" i="35"/>
  <c r="C15" i="35"/>
  <c r="E15" i="35" s="1"/>
  <c r="D15" i="35"/>
  <c r="F15" i="35" s="1"/>
  <c r="A16" i="35"/>
  <c r="B16" i="35"/>
  <c r="C16" i="35"/>
  <c r="E16" i="35" s="1"/>
  <c r="G16" i="35" s="1"/>
  <c r="D16" i="35"/>
  <c r="F16" i="35"/>
  <c r="A17" i="35"/>
  <c r="C17" i="35"/>
  <c r="E17" i="35" s="1"/>
  <c r="D17" i="35"/>
  <c r="F17" i="35" s="1"/>
  <c r="A18" i="35"/>
  <c r="B18" i="35"/>
  <c r="C18" i="35"/>
  <c r="D18" i="35"/>
  <c r="F18" i="35" s="1"/>
  <c r="E18" i="35"/>
  <c r="G18" i="35" s="1"/>
  <c r="A19" i="35"/>
  <c r="B19" i="35"/>
  <c r="C19" i="35"/>
  <c r="E19" i="35" s="1"/>
  <c r="G19" i="35" s="1"/>
  <c r="D19" i="35"/>
  <c r="F19" i="35" s="1"/>
  <c r="A20" i="35"/>
  <c r="B20" i="35"/>
  <c r="C20" i="35"/>
  <c r="E20" i="35" s="1"/>
  <c r="D20" i="35"/>
  <c r="F20" i="35"/>
  <c r="A21" i="35"/>
  <c r="B21" i="35"/>
  <c r="C21" i="35"/>
  <c r="E21" i="35" s="1"/>
  <c r="D21" i="35"/>
  <c r="F21" i="35" s="1"/>
  <c r="A22" i="35"/>
  <c r="B22" i="35"/>
  <c r="C22" i="35"/>
  <c r="D22" i="35"/>
  <c r="F22" i="35" s="1"/>
  <c r="E22" i="35"/>
  <c r="G22" i="35" s="1"/>
  <c r="A23" i="35"/>
  <c r="B23" i="35"/>
  <c r="C23" i="35"/>
  <c r="E23" i="35" s="1"/>
  <c r="G23" i="35" s="1"/>
  <c r="D23" i="35"/>
  <c r="F23" i="35" s="1"/>
  <c r="A24" i="35"/>
  <c r="B24" i="35"/>
  <c r="C24" i="35"/>
  <c r="E24" i="35" s="1"/>
  <c r="D24" i="35"/>
  <c r="F24" i="35"/>
  <c r="A25" i="35"/>
  <c r="B25" i="35"/>
  <c r="C25" i="35"/>
  <c r="E25" i="35" s="1"/>
  <c r="D25" i="35"/>
  <c r="F25" i="35" s="1"/>
  <c r="A26" i="35"/>
  <c r="B26" i="35"/>
  <c r="C26" i="35"/>
  <c r="D26" i="35"/>
  <c r="F26" i="35" s="1"/>
  <c r="E26" i="35"/>
  <c r="G26" i="35" s="1"/>
  <c r="A27" i="35"/>
  <c r="B27" i="35"/>
  <c r="C27" i="35"/>
  <c r="E27" i="35" s="1"/>
  <c r="G27" i="35" s="1"/>
  <c r="D27" i="35"/>
  <c r="F27" i="35" s="1"/>
  <c r="A28" i="35"/>
  <c r="B28" i="35"/>
  <c r="C28" i="35"/>
  <c r="E28" i="35" s="1"/>
  <c r="G28" i="35" s="1"/>
  <c r="D28" i="35"/>
  <c r="F28" i="35"/>
  <c r="A29" i="35"/>
  <c r="B29" i="35"/>
  <c r="C29" i="35"/>
  <c r="E29" i="35" s="1"/>
  <c r="D29" i="35"/>
  <c r="F29" i="35" s="1"/>
  <c r="A30" i="31"/>
  <c r="B30" i="31"/>
  <c r="C30" i="31"/>
  <c r="D30" i="31"/>
  <c r="E30" i="31"/>
  <c r="A31" i="31"/>
  <c r="B31" i="31"/>
  <c r="C31" i="31"/>
  <c r="D31" i="31"/>
  <c r="E31" i="31"/>
  <c r="A32" i="31"/>
  <c r="B32" i="31"/>
  <c r="C32" i="31"/>
  <c r="E32" i="31" s="1"/>
  <c r="D32" i="31"/>
  <c r="A33" i="31"/>
  <c r="B33" i="31"/>
  <c r="C33" i="31"/>
  <c r="E33" i="31" s="1"/>
  <c r="D33" i="31"/>
  <c r="A27" i="31"/>
  <c r="B27" i="31"/>
  <c r="C27" i="31"/>
  <c r="E27" i="31" s="1"/>
  <c r="D27" i="31"/>
  <c r="A28" i="31"/>
  <c r="B28" i="31"/>
  <c r="C28" i="31"/>
  <c r="E28" i="31" s="1"/>
  <c r="D28" i="31"/>
  <c r="A29" i="31"/>
  <c r="B29" i="31"/>
  <c r="C29" i="31"/>
  <c r="D29" i="31"/>
  <c r="E29" i="31"/>
  <c r="A25" i="31"/>
  <c r="B25" i="31"/>
  <c r="C25" i="31"/>
  <c r="D25" i="31"/>
  <c r="E25" i="31"/>
  <c r="A26" i="31"/>
  <c r="B26" i="31"/>
  <c r="C26" i="31"/>
  <c r="D26" i="31"/>
  <c r="E26" i="31"/>
  <c r="A24" i="31"/>
  <c r="B24" i="31"/>
  <c r="C24" i="31"/>
  <c r="D24" i="31"/>
  <c r="E24" i="31"/>
  <c r="A22" i="31"/>
  <c r="B22" i="31"/>
  <c r="C22" i="31"/>
  <c r="E22" i="31" s="1"/>
  <c r="D22" i="31"/>
  <c r="A23" i="31"/>
  <c r="B23" i="31"/>
  <c r="C23" i="31"/>
  <c r="E23" i="31" s="1"/>
  <c r="D23" i="31"/>
  <c r="A21" i="31"/>
  <c r="B21" i="31"/>
  <c r="C21" i="31"/>
  <c r="D21" i="31"/>
  <c r="E21" i="31"/>
  <c r="A19" i="31"/>
  <c r="B19" i="31"/>
  <c r="C19" i="31"/>
  <c r="E19" i="31" s="1"/>
  <c r="D19" i="31"/>
  <c r="A20" i="31"/>
  <c r="B20" i="31"/>
  <c r="C20" i="31"/>
  <c r="E20" i="31" s="1"/>
  <c r="D20" i="31"/>
  <c r="A65" i="9"/>
  <c r="D49" i="9"/>
  <c r="C49" i="9"/>
  <c r="B49" i="9"/>
  <c r="A61" i="9"/>
  <c r="A57" i="9"/>
  <c r="A53" i="9"/>
  <c r="A49" i="9"/>
  <c r="A45" i="9"/>
  <c r="A41" i="9"/>
  <c r="A37" i="9"/>
  <c r="A33" i="9"/>
  <c r="A29" i="9"/>
  <c r="A17" i="9"/>
  <c r="I21" i="9"/>
  <c r="G15" i="35" l="1"/>
  <c r="G29" i="35"/>
  <c r="G25" i="35"/>
  <c r="G21" i="35"/>
  <c r="G17" i="35"/>
  <c r="G24" i="35"/>
  <c r="G20" i="35"/>
  <c r="A16" i="15"/>
  <c r="E22" i="30"/>
  <c r="B33" i="9" s="1"/>
  <c r="E19" i="30"/>
  <c r="I49" i="9" l="1"/>
  <c r="E11" i="30" l="1"/>
  <c r="B11" i="15" s="1"/>
  <c r="C2" i="20"/>
  <c r="C1" i="20"/>
  <c r="B1" i="20"/>
  <c r="H11" i="30"/>
  <c r="I11" i="30" s="1"/>
  <c r="A77" i="9"/>
  <c r="A73" i="9"/>
  <c r="A69" i="9"/>
  <c r="A25" i="9"/>
  <c r="A21" i="9"/>
  <c r="N80" i="9"/>
  <c r="L80" i="9"/>
  <c r="K80" i="9"/>
  <c r="I80" i="9"/>
  <c r="N79" i="9"/>
  <c r="L79" i="9"/>
  <c r="K79" i="9"/>
  <c r="I79" i="9"/>
  <c r="N78" i="9"/>
  <c r="L78" i="9"/>
  <c r="K78" i="9"/>
  <c r="I78" i="9"/>
  <c r="N77" i="9"/>
  <c r="L77" i="9"/>
  <c r="K77" i="9"/>
  <c r="I77" i="9"/>
  <c r="N76" i="9"/>
  <c r="L76" i="9"/>
  <c r="K76" i="9"/>
  <c r="R76" i="9" s="1"/>
  <c r="I76" i="9"/>
  <c r="N75" i="9"/>
  <c r="L75" i="9"/>
  <c r="K75" i="9"/>
  <c r="R75" i="9" s="1"/>
  <c r="I75" i="9"/>
  <c r="N74" i="9"/>
  <c r="L74" i="9"/>
  <c r="K74" i="9"/>
  <c r="I74" i="9"/>
  <c r="N73" i="9"/>
  <c r="L73" i="9"/>
  <c r="K73" i="9"/>
  <c r="I73" i="9"/>
  <c r="N72" i="9"/>
  <c r="L72" i="9"/>
  <c r="K72" i="9"/>
  <c r="R72" i="9" s="1"/>
  <c r="I72" i="9"/>
  <c r="N71" i="9"/>
  <c r="L71" i="9"/>
  <c r="K71" i="9"/>
  <c r="R71" i="9" s="1"/>
  <c r="I71" i="9"/>
  <c r="N70" i="9"/>
  <c r="L70" i="9"/>
  <c r="K70" i="9"/>
  <c r="I70" i="9"/>
  <c r="N69" i="9"/>
  <c r="L69" i="9"/>
  <c r="K69" i="9"/>
  <c r="I69" i="9"/>
  <c r="N68" i="9"/>
  <c r="L68" i="9"/>
  <c r="K68" i="9"/>
  <c r="R68" i="9" s="1"/>
  <c r="I68" i="9"/>
  <c r="N67" i="9"/>
  <c r="L67" i="9"/>
  <c r="K67" i="9"/>
  <c r="R67" i="9" s="1"/>
  <c r="I67" i="9"/>
  <c r="N66" i="9"/>
  <c r="L66" i="9"/>
  <c r="K66" i="9"/>
  <c r="I66" i="9"/>
  <c r="N65" i="9"/>
  <c r="L65" i="9"/>
  <c r="K65" i="9"/>
  <c r="I65" i="9"/>
  <c r="N64" i="9"/>
  <c r="L64" i="9"/>
  <c r="K64" i="9"/>
  <c r="I64" i="9"/>
  <c r="N63" i="9"/>
  <c r="L63" i="9"/>
  <c r="K63" i="9"/>
  <c r="I63" i="9"/>
  <c r="N62" i="9"/>
  <c r="L62" i="9"/>
  <c r="K62" i="9"/>
  <c r="I62" i="9"/>
  <c r="N61" i="9"/>
  <c r="L61" i="9"/>
  <c r="K61" i="9"/>
  <c r="I61" i="9"/>
  <c r="N60" i="9"/>
  <c r="L60" i="9"/>
  <c r="K60" i="9"/>
  <c r="I60" i="9"/>
  <c r="N59" i="9"/>
  <c r="L59" i="9"/>
  <c r="K59" i="9"/>
  <c r="I59" i="9"/>
  <c r="N58" i="9"/>
  <c r="L58" i="9"/>
  <c r="K58" i="9"/>
  <c r="I58" i="9"/>
  <c r="N57" i="9"/>
  <c r="L57" i="9"/>
  <c r="K57" i="9"/>
  <c r="I57" i="9"/>
  <c r="N56" i="9"/>
  <c r="L56" i="9"/>
  <c r="K56" i="9"/>
  <c r="I56" i="9"/>
  <c r="N55" i="9"/>
  <c r="L55" i="9"/>
  <c r="K55" i="9"/>
  <c r="I55" i="9"/>
  <c r="N54" i="9"/>
  <c r="L54" i="9"/>
  <c r="K54" i="9"/>
  <c r="I54" i="9"/>
  <c r="N53" i="9"/>
  <c r="L53" i="9"/>
  <c r="K53" i="9"/>
  <c r="I53" i="9"/>
  <c r="N52" i="9"/>
  <c r="L52" i="9"/>
  <c r="K52" i="9"/>
  <c r="I52" i="9"/>
  <c r="N51" i="9"/>
  <c r="L51" i="9"/>
  <c r="K51" i="9"/>
  <c r="I51" i="9"/>
  <c r="N50" i="9"/>
  <c r="L50" i="9"/>
  <c r="K50" i="9"/>
  <c r="I50" i="9"/>
  <c r="N49" i="9"/>
  <c r="L49" i="9"/>
  <c r="K49" i="9"/>
  <c r="N48" i="9"/>
  <c r="L48" i="9"/>
  <c r="K48" i="9"/>
  <c r="I48" i="9"/>
  <c r="N47" i="9"/>
  <c r="L47" i="9"/>
  <c r="K47" i="9"/>
  <c r="I47" i="9"/>
  <c r="N46" i="9"/>
  <c r="L46" i="9"/>
  <c r="K46" i="9"/>
  <c r="I46" i="9"/>
  <c r="N45" i="9"/>
  <c r="L45" i="9"/>
  <c r="K45" i="9"/>
  <c r="I45" i="9"/>
  <c r="N44" i="9"/>
  <c r="L44" i="9"/>
  <c r="K44" i="9"/>
  <c r="I44" i="9"/>
  <c r="N43" i="9"/>
  <c r="L43" i="9"/>
  <c r="K43" i="9"/>
  <c r="I43" i="9"/>
  <c r="N42" i="9"/>
  <c r="L42" i="9"/>
  <c r="K42" i="9"/>
  <c r="I42" i="9"/>
  <c r="N41" i="9"/>
  <c r="L41" i="9"/>
  <c r="K41" i="9"/>
  <c r="I41" i="9"/>
  <c r="N40" i="9"/>
  <c r="L40" i="9"/>
  <c r="K40" i="9"/>
  <c r="I40" i="9"/>
  <c r="N39" i="9"/>
  <c r="L39" i="9"/>
  <c r="K39" i="9"/>
  <c r="I39" i="9"/>
  <c r="N38" i="9"/>
  <c r="L38" i="9"/>
  <c r="K38" i="9"/>
  <c r="I38" i="9"/>
  <c r="N37" i="9"/>
  <c r="L37" i="9"/>
  <c r="K37" i="9"/>
  <c r="I37" i="9"/>
  <c r="N36" i="9"/>
  <c r="L36" i="9"/>
  <c r="K36" i="9"/>
  <c r="I36" i="9"/>
  <c r="N35" i="9"/>
  <c r="L35" i="9"/>
  <c r="K35" i="9"/>
  <c r="I35" i="9"/>
  <c r="N34" i="9"/>
  <c r="L34" i="9"/>
  <c r="K34" i="9"/>
  <c r="I34" i="9"/>
  <c r="N33" i="9"/>
  <c r="L33" i="9"/>
  <c r="K33" i="9"/>
  <c r="I33" i="9"/>
  <c r="N32" i="9"/>
  <c r="L32" i="9"/>
  <c r="K32" i="9"/>
  <c r="I32" i="9"/>
  <c r="N31" i="9"/>
  <c r="L31" i="9"/>
  <c r="K31" i="9"/>
  <c r="I31" i="9"/>
  <c r="N30" i="9"/>
  <c r="L30" i="9"/>
  <c r="K30" i="9"/>
  <c r="I30" i="9"/>
  <c r="N29" i="9"/>
  <c r="L29" i="9"/>
  <c r="K29" i="9"/>
  <c r="I29" i="9"/>
  <c r="N28" i="9"/>
  <c r="L28" i="9"/>
  <c r="K28" i="9"/>
  <c r="I28" i="9"/>
  <c r="N27" i="9"/>
  <c r="L27" i="9"/>
  <c r="K27" i="9"/>
  <c r="I27" i="9"/>
  <c r="N26" i="9"/>
  <c r="L26" i="9"/>
  <c r="K26" i="9"/>
  <c r="I26" i="9"/>
  <c r="N25" i="9"/>
  <c r="L25" i="9"/>
  <c r="K25" i="9"/>
  <c r="I25" i="9"/>
  <c r="N24" i="9"/>
  <c r="L24" i="9"/>
  <c r="K24" i="9"/>
  <c r="I24" i="9"/>
  <c r="N23" i="9"/>
  <c r="L23" i="9"/>
  <c r="K23" i="9"/>
  <c r="I23" i="9"/>
  <c r="N22" i="9"/>
  <c r="L22" i="9"/>
  <c r="K22" i="9"/>
  <c r="I22" i="9"/>
  <c r="N21" i="9"/>
  <c r="L21" i="9"/>
  <c r="K21" i="9"/>
  <c r="N20" i="9"/>
  <c r="L20" i="9"/>
  <c r="K20" i="9"/>
  <c r="I20" i="9"/>
  <c r="N19" i="9"/>
  <c r="L19" i="9"/>
  <c r="K19" i="9"/>
  <c r="I19" i="9"/>
  <c r="N18" i="9"/>
  <c r="L18" i="9"/>
  <c r="K18" i="9"/>
  <c r="I18" i="9"/>
  <c r="N17" i="9"/>
  <c r="L17" i="9"/>
  <c r="K17" i="9"/>
  <c r="I17" i="9"/>
  <c r="N15" i="9"/>
  <c r="L15" i="9"/>
  <c r="K15" i="9"/>
  <c r="I15" i="9"/>
  <c r="I16" i="9"/>
  <c r="I14" i="9"/>
  <c r="I13" i="9"/>
  <c r="R79" i="9"/>
  <c r="L14" i="9"/>
  <c r="L16" i="9"/>
  <c r="L13" i="9"/>
  <c r="H12" i="30"/>
  <c r="I12" i="30" s="1"/>
  <c r="H13" i="30"/>
  <c r="I13" i="30" s="1"/>
  <c r="H14" i="30"/>
  <c r="I14" i="30" s="1"/>
  <c r="H15" i="30"/>
  <c r="I15" i="30" s="1"/>
  <c r="H16" i="30"/>
  <c r="I16" i="30" s="1"/>
  <c r="H17" i="30"/>
  <c r="I17" i="30" s="1"/>
  <c r="H18" i="30"/>
  <c r="I18" i="30" s="1"/>
  <c r="H19" i="30"/>
  <c r="I19" i="30" s="1"/>
  <c r="H20" i="30"/>
  <c r="I20" i="30" s="1"/>
  <c r="H21" i="30"/>
  <c r="I21" i="30" s="1"/>
  <c r="H22" i="30"/>
  <c r="H23" i="30"/>
  <c r="I23" i="30" s="1"/>
  <c r="H24" i="30"/>
  <c r="I24" i="30" s="1"/>
  <c r="H25" i="30"/>
  <c r="I25" i="30" s="1"/>
  <c r="H26" i="30"/>
  <c r="I26" i="30" s="1"/>
  <c r="H27" i="30"/>
  <c r="I27" i="30" s="1"/>
  <c r="H11" i="15"/>
  <c r="H12" i="15"/>
  <c r="H13" i="15"/>
  <c r="H14" i="15"/>
  <c r="H15" i="15"/>
  <c r="H16" i="15"/>
  <c r="H17" i="15"/>
  <c r="H18" i="15"/>
  <c r="H19" i="15"/>
  <c r="H20" i="15"/>
  <c r="H21" i="15"/>
  <c r="H22" i="15"/>
  <c r="H23" i="15"/>
  <c r="H24" i="15"/>
  <c r="H25" i="15"/>
  <c r="H26" i="15"/>
  <c r="H27" i="15"/>
  <c r="L11" i="15"/>
  <c r="K12" i="15"/>
  <c r="L12" i="15"/>
  <c r="K13" i="15"/>
  <c r="L13" i="15"/>
  <c r="K14" i="15"/>
  <c r="L14" i="15"/>
  <c r="K15" i="15"/>
  <c r="L15" i="15"/>
  <c r="K16" i="15"/>
  <c r="L16" i="15"/>
  <c r="K17" i="15"/>
  <c r="L17" i="15"/>
  <c r="K18" i="15"/>
  <c r="L18" i="15"/>
  <c r="K19" i="15"/>
  <c r="L19" i="15"/>
  <c r="K20" i="15"/>
  <c r="L20" i="15"/>
  <c r="K21" i="15"/>
  <c r="L21" i="15"/>
  <c r="K22" i="15"/>
  <c r="L22" i="15"/>
  <c r="K23" i="15"/>
  <c r="L23" i="15"/>
  <c r="K24" i="15"/>
  <c r="L24" i="15"/>
  <c r="K25" i="15"/>
  <c r="L25" i="15"/>
  <c r="K26" i="15"/>
  <c r="L26" i="15"/>
  <c r="K27" i="15"/>
  <c r="L27" i="15"/>
  <c r="K11" i="15"/>
  <c r="I12" i="15"/>
  <c r="I13" i="15"/>
  <c r="I14" i="15"/>
  <c r="I15" i="15"/>
  <c r="I16" i="15"/>
  <c r="I17" i="15"/>
  <c r="I18" i="15"/>
  <c r="I19" i="15"/>
  <c r="I20" i="15"/>
  <c r="I21" i="15"/>
  <c r="I22" i="15"/>
  <c r="I23" i="15"/>
  <c r="I24" i="15"/>
  <c r="I25" i="15"/>
  <c r="I26" i="15"/>
  <c r="I27" i="15"/>
  <c r="I11" i="15"/>
  <c r="D11" i="15"/>
  <c r="D12" i="15"/>
  <c r="F12" i="15" s="1"/>
  <c r="C15" i="31" s="1"/>
  <c r="D13" i="15"/>
  <c r="E13" i="15" s="1"/>
  <c r="D14" i="15"/>
  <c r="E14" i="15" s="1"/>
  <c r="D15" i="15"/>
  <c r="F15" i="15" s="1"/>
  <c r="C18" i="31" s="1"/>
  <c r="D16" i="15"/>
  <c r="E16" i="15" s="1"/>
  <c r="D17" i="15"/>
  <c r="F17" i="15" s="1"/>
  <c r="D18" i="15"/>
  <c r="D19" i="15"/>
  <c r="E19" i="15" s="1"/>
  <c r="C53" i="9" s="1"/>
  <c r="D20" i="15"/>
  <c r="D21" i="15"/>
  <c r="E21" i="15" s="1"/>
  <c r="D22" i="15"/>
  <c r="E22" i="15" s="1"/>
  <c r="C33" i="9" s="1"/>
  <c r="D23" i="15"/>
  <c r="E23" i="15" s="1"/>
  <c r="D24" i="15"/>
  <c r="E24" i="15" s="1"/>
  <c r="D25" i="15"/>
  <c r="F25" i="15" s="1"/>
  <c r="D26" i="15"/>
  <c r="E26" i="15" s="1"/>
  <c r="D27" i="15"/>
  <c r="E27" i="15" s="1"/>
  <c r="E12" i="30"/>
  <c r="B17" i="9" s="1"/>
  <c r="E13" i="30"/>
  <c r="B21" i="9" s="1"/>
  <c r="E14" i="30"/>
  <c r="B14" i="15" s="1"/>
  <c r="E15" i="30"/>
  <c r="E16" i="30"/>
  <c r="E17" i="30"/>
  <c r="B41" i="9" s="1"/>
  <c r="E18" i="30"/>
  <c r="B45" i="9" s="1"/>
  <c r="E20" i="30"/>
  <c r="B57" i="9" s="1"/>
  <c r="E21" i="30"/>
  <c r="B61" i="9" s="1"/>
  <c r="E23" i="30"/>
  <c r="E24" i="30"/>
  <c r="B65" i="9" s="1"/>
  <c r="E25" i="30"/>
  <c r="B25" i="15" s="1"/>
  <c r="E26" i="30"/>
  <c r="B73" i="9" s="1"/>
  <c r="E27" i="30"/>
  <c r="B77" i="9" s="1"/>
  <c r="D2" i="20"/>
  <c r="D1" i="20"/>
  <c r="A15" i="36"/>
  <c r="A14" i="35"/>
  <c r="A13" i="35"/>
  <c r="N13" i="9"/>
  <c r="N14" i="9"/>
  <c r="N16" i="9"/>
  <c r="A13" i="9"/>
  <c r="K14" i="9"/>
  <c r="K16" i="9"/>
  <c r="K13" i="9"/>
  <c r="A15" i="31"/>
  <c r="A16" i="31"/>
  <c r="A17" i="31"/>
  <c r="A18" i="31"/>
  <c r="A17" i="15"/>
  <c r="A18" i="15"/>
  <c r="A19" i="15"/>
  <c r="A20" i="15"/>
  <c r="A21" i="15"/>
  <c r="A22" i="15"/>
  <c r="B22" i="15"/>
  <c r="A23" i="15"/>
  <c r="A24" i="15"/>
  <c r="A25" i="15"/>
  <c r="A26" i="15"/>
  <c r="A27" i="15"/>
  <c r="A14" i="31"/>
  <c r="A15" i="15"/>
  <c r="A14" i="15"/>
  <c r="A13" i="15"/>
  <c r="A12" i="15"/>
  <c r="A11" i="15"/>
  <c r="B29" i="9" l="1"/>
  <c r="B19" i="36"/>
  <c r="B17" i="35"/>
  <c r="R78" i="9"/>
  <c r="R77" i="9"/>
  <c r="R74" i="9"/>
  <c r="R73" i="9"/>
  <c r="R70" i="9"/>
  <c r="R69" i="9"/>
  <c r="M27" i="15"/>
  <c r="B16" i="31"/>
  <c r="R66" i="9"/>
  <c r="R80" i="9"/>
  <c r="R23" i="9"/>
  <c r="B27" i="15"/>
  <c r="R26" i="9"/>
  <c r="M23" i="15"/>
  <c r="N23" i="15" s="1"/>
  <c r="F26" i="15"/>
  <c r="M17" i="15"/>
  <c r="M16" i="15"/>
  <c r="D37" i="9" s="1"/>
  <c r="T37" i="9" s="1"/>
  <c r="T38" i="9" s="1"/>
  <c r="T39" i="9" s="1"/>
  <c r="T40" i="9" s="1"/>
  <c r="M14" i="15"/>
  <c r="B26" i="15"/>
  <c r="B24" i="15"/>
  <c r="B69" i="9"/>
  <c r="C25" i="9"/>
  <c r="F16" i="15"/>
  <c r="M15" i="15"/>
  <c r="F13" i="15"/>
  <c r="C16" i="31" s="1"/>
  <c r="F23" i="15"/>
  <c r="B20" i="15"/>
  <c r="M19" i="15"/>
  <c r="B18" i="15"/>
  <c r="B17" i="15"/>
  <c r="B18" i="31"/>
  <c r="B15" i="15"/>
  <c r="B13" i="15"/>
  <c r="B12" i="15"/>
  <c r="B13" i="9"/>
  <c r="R50" i="9"/>
  <c r="R14" i="9"/>
  <c r="R34" i="9"/>
  <c r="R36" i="9"/>
  <c r="R42" i="9"/>
  <c r="R46" i="9"/>
  <c r="R47" i="9"/>
  <c r="R48" i="9"/>
  <c r="R52" i="9"/>
  <c r="R62" i="9"/>
  <c r="R63" i="9"/>
  <c r="R64" i="9"/>
  <c r="R16" i="9"/>
  <c r="R25" i="9"/>
  <c r="R17" i="9"/>
  <c r="R19" i="9"/>
  <c r="R20" i="9"/>
  <c r="R38" i="9"/>
  <c r="R21" i="9"/>
  <c r="R30" i="9"/>
  <c r="R54" i="9"/>
  <c r="R58" i="9"/>
  <c r="R13" i="9"/>
  <c r="R27" i="9"/>
  <c r="R28" i="9"/>
  <c r="R39" i="9"/>
  <c r="R40" i="9"/>
  <c r="R55" i="9"/>
  <c r="R56" i="9"/>
  <c r="R32" i="9"/>
  <c r="R44" i="9"/>
  <c r="R60" i="9"/>
  <c r="R15" i="9"/>
  <c r="R18" i="9"/>
  <c r="R22" i="9"/>
  <c r="R33" i="9"/>
  <c r="R41" i="9"/>
  <c r="R65" i="9"/>
  <c r="R29" i="9"/>
  <c r="R49" i="9"/>
  <c r="R57" i="9"/>
  <c r="R31" i="9"/>
  <c r="R35" i="9"/>
  <c r="R43" i="9"/>
  <c r="R51" i="9"/>
  <c r="R59" i="9"/>
  <c r="M11" i="15"/>
  <c r="F22" i="15"/>
  <c r="C77" i="9"/>
  <c r="S77" i="9" s="1"/>
  <c r="S78" i="9" s="1"/>
  <c r="S79" i="9" s="1"/>
  <c r="S80" i="9" s="1"/>
  <c r="E25" i="15"/>
  <c r="N15" i="15"/>
  <c r="D18" i="31" s="1"/>
  <c r="M26" i="15"/>
  <c r="M13" i="15"/>
  <c r="C21" i="9"/>
  <c r="E12" i="15"/>
  <c r="M21" i="15"/>
  <c r="M18" i="15"/>
  <c r="S33" i="9"/>
  <c r="M24" i="15"/>
  <c r="M20" i="15"/>
  <c r="M25" i="15"/>
  <c r="M22" i="15"/>
  <c r="C61" i="9"/>
  <c r="C73" i="9"/>
  <c r="S73" i="9" s="1"/>
  <c r="S74" i="9" s="1"/>
  <c r="S75" i="9" s="1"/>
  <c r="S76" i="9" s="1"/>
  <c r="M12" i="15"/>
  <c r="N27" i="15"/>
  <c r="D77" i="9"/>
  <c r="T77" i="9" s="1"/>
  <c r="T78" i="9" s="1"/>
  <c r="T79" i="9" s="1"/>
  <c r="T80" i="9" s="1"/>
  <c r="F24" i="15"/>
  <c r="F21" i="15"/>
  <c r="D41" i="9"/>
  <c r="T41" i="9" s="1"/>
  <c r="T42" i="9" s="1"/>
  <c r="T43" i="9" s="1"/>
  <c r="T44" i="9" s="1"/>
  <c r="N17" i="15"/>
  <c r="E17" i="15"/>
  <c r="C65" i="9"/>
  <c r="S65" i="9" s="1"/>
  <c r="S66" i="9" s="1"/>
  <c r="S67" i="9" s="1"/>
  <c r="S68" i="9" s="1"/>
  <c r="E20" i="15"/>
  <c r="F20" i="15"/>
  <c r="E11" i="15"/>
  <c r="F11" i="15"/>
  <c r="C14" i="31" s="1"/>
  <c r="D25" i="9"/>
  <c r="T25" i="9" s="1"/>
  <c r="T26" i="9" s="1"/>
  <c r="T27" i="9" s="1"/>
  <c r="T28" i="9" s="1"/>
  <c r="N14" i="15"/>
  <c r="D17" i="31" s="1"/>
  <c r="E15" i="15"/>
  <c r="E18" i="15"/>
  <c r="F18" i="15"/>
  <c r="N19" i="15"/>
  <c r="D53" i="9"/>
  <c r="T53" i="9" s="1"/>
  <c r="T54" i="9" s="1"/>
  <c r="T55" i="9" s="1"/>
  <c r="T56" i="9" s="1"/>
  <c r="F27" i="15"/>
  <c r="F19" i="15"/>
  <c r="F14" i="15"/>
  <c r="C17" i="31" s="1"/>
  <c r="B21" i="15"/>
  <c r="B15" i="31"/>
  <c r="B14" i="35"/>
  <c r="B15" i="36"/>
  <c r="B14" i="31"/>
  <c r="B23" i="15"/>
  <c r="B13" i="35"/>
  <c r="T49" i="9"/>
  <c r="T50" i="9" s="1"/>
  <c r="T51" i="9" s="1"/>
  <c r="T52" i="9" s="1"/>
  <c r="N13" i="15"/>
  <c r="D16" i="31" s="1"/>
  <c r="D21" i="9"/>
  <c r="T21" i="9" s="1"/>
  <c r="T22" i="9" s="1"/>
  <c r="T23" i="9" s="1"/>
  <c r="T24" i="9" s="1"/>
  <c r="E18" i="31"/>
  <c r="B53" i="9"/>
  <c r="B19" i="15"/>
  <c r="B37" i="9"/>
  <c r="B16" i="15"/>
  <c r="B25" i="9"/>
  <c r="B17" i="31"/>
  <c r="C37" i="9"/>
  <c r="R24" i="9"/>
  <c r="R37" i="9"/>
  <c r="R45" i="9"/>
  <c r="R53" i="9"/>
  <c r="S53" i="9" s="1"/>
  <c r="R61" i="9"/>
  <c r="S25" i="9" l="1"/>
  <c r="S34" i="9"/>
  <c r="S35" i="9" s="1"/>
  <c r="S36" i="9" s="1"/>
  <c r="S37" i="9"/>
  <c r="S38" i="9" s="1"/>
  <c r="S39" i="9" s="1"/>
  <c r="S40" i="9" s="1"/>
  <c r="S26" i="9"/>
  <c r="S27" i="9" s="1"/>
  <c r="S28" i="9" s="1"/>
  <c r="D33" i="9"/>
  <c r="T33" i="9" s="1"/>
  <c r="T34" i="9" s="1"/>
  <c r="T35" i="9" s="1"/>
  <c r="T36" i="9" s="1"/>
  <c r="V33" i="9" s="1"/>
  <c r="S21" i="9"/>
  <c r="S22" i="9" s="1"/>
  <c r="S23" i="9" s="1"/>
  <c r="S24" i="9" s="1"/>
  <c r="D73" i="9"/>
  <c r="T73" i="9" s="1"/>
  <c r="T74" i="9" s="1"/>
  <c r="T75" i="9" s="1"/>
  <c r="T76" i="9" s="1"/>
  <c r="N26" i="15"/>
  <c r="N16" i="15"/>
  <c r="N18" i="15"/>
  <c r="C69" i="9"/>
  <c r="S69" i="9" s="1"/>
  <c r="S70" i="9" s="1"/>
  <c r="S71" i="9" s="1"/>
  <c r="S72" i="9" s="1"/>
  <c r="U69" i="9" s="1"/>
  <c r="C17" i="9"/>
  <c r="D29" i="9"/>
  <c r="T29" i="9" s="1"/>
  <c r="T30" i="9" s="1"/>
  <c r="T31" i="9" s="1"/>
  <c r="T32" i="9" s="1"/>
  <c r="V29" i="9" s="1"/>
  <c r="E16" i="31"/>
  <c r="S61" i="9"/>
  <c r="S62" i="9" s="1"/>
  <c r="S63" i="9" s="1"/>
  <c r="S64" i="9" s="1"/>
  <c r="S54" i="9"/>
  <c r="S55" i="9" s="1"/>
  <c r="S56" i="9" s="1"/>
  <c r="U53" i="9" s="1"/>
  <c r="S49" i="9"/>
  <c r="S50" i="9" s="1"/>
  <c r="S51" i="9" s="1"/>
  <c r="S52" i="9" s="1"/>
  <c r="S17" i="9"/>
  <c r="S18" i="9" s="1"/>
  <c r="S19" i="9" s="1"/>
  <c r="S20" i="9" s="1"/>
  <c r="D15" i="36"/>
  <c r="N11" i="15"/>
  <c r="D14" i="31" s="1"/>
  <c r="F15" i="36" s="1"/>
  <c r="D13" i="9"/>
  <c r="T13" i="9" s="1"/>
  <c r="T14" i="9" s="1"/>
  <c r="T15" i="9" s="1"/>
  <c r="T16" i="9" s="1"/>
  <c r="D13" i="35" s="1"/>
  <c r="N22" i="15"/>
  <c r="D61" i="9"/>
  <c r="T61" i="9" s="1"/>
  <c r="T62" i="9" s="1"/>
  <c r="T63" i="9" s="1"/>
  <c r="T64" i="9" s="1"/>
  <c r="N21" i="15"/>
  <c r="C45" i="9"/>
  <c r="S45" i="9" s="1"/>
  <c r="S46" i="9" s="1"/>
  <c r="S47" i="9" s="1"/>
  <c r="S48" i="9" s="1"/>
  <c r="U45" i="9" s="1"/>
  <c r="V41" i="9"/>
  <c r="U77" i="9"/>
  <c r="D69" i="9"/>
  <c r="T69" i="9" s="1"/>
  <c r="T70" i="9" s="1"/>
  <c r="T71" i="9" s="1"/>
  <c r="T72" i="9" s="1"/>
  <c r="N20" i="15"/>
  <c r="D57" i="9"/>
  <c r="T57" i="9" s="1"/>
  <c r="T58" i="9" s="1"/>
  <c r="T59" i="9" s="1"/>
  <c r="T60" i="9" s="1"/>
  <c r="V37" i="9"/>
  <c r="N25" i="15"/>
  <c r="D45" i="9"/>
  <c r="T45" i="9" s="1"/>
  <c r="T46" i="9" s="1"/>
  <c r="T47" i="9" s="1"/>
  <c r="T48" i="9" s="1"/>
  <c r="V45" i="9" s="1"/>
  <c r="N24" i="15"/>
  <c r="D65" i="9"/>
  <c r="T65" i="9" s="1"/>
  <c r="T66" i="9" s="1"/>
  <c r="T67" i="9" s="1"/>
  <c r="T68" i="9" s="1"/>
  <c r="C15" i="36"/>
  <c r="C13" i="9"/>
  <c r="S13" i="9" s="1"/>
  <c r="S14" i="9" s="1"/>
  <c r="S15" i="9" s="1"/>
  <c r="S16" i="9" s="1"/>
  <c r="C13" i="35" s="1"/>
  <c r="C41" i="9"/>
  <c r="S41" i="9" s="1"/>
  <c r="S42" i="9" s="1"/>
  <c r="S43" i="9" s="1"/>
  <c r="S44" i="9" s="1"/>
  <c r="D17" i="9"/>
  <c r="T17" i="9" s="1"/>
  <c r="T18" i="9" s="1"/>
  <c r="T19" i="9" s="1"/>
  <c r="T20" i="9" s="1"/>
  <c r="N12" i="15"/>
  <c r="D15" i="31" s="1"/>
  <c r="C57" i="9"/>
  <c r="S57" i="9" s="1"/>
  <c r="S58" i="9" s="1"/>
  <c r="S59" i="9" s="1"/>
  <c r="S60" i="9" s="1"/>
  <c r="U57" i="9" s="1"/>
  <c r="E17" i="31"/>
  <c r="C29" i="9"/>
  <c r="S29" i="9" s="1"/>
  <c r="S30" i="9" s="1"/>
  <c r="S31" i="9" s="1"/>
  <c r="S32" i="9" s="1"/>
  <c r="U29" i="9" s="1"/>
  <c r="E15" i="36"/>
  <c r="U65" i="9"/>
  <c r="V77" i="9"/>
  <c r="U73" i="9"/>
  <c r="V25" i="9"/>
  <c r="V53" i="9"/>
  <c r="U25" i="9"/>
  <c r="V49" i="9"/>
  <c r="V21" i="9"/>
  <c r="U37" i="9"/>
  <c r="V73" i="9" l="1"/>
  <c r="U33" i="9"/>
  <c r="I15" i="31"/>
  <c r="C13" i="37" s="1"/>
  <c r="U21" i="9"/>
  <c r="U17" i="9"/>
  <c r="C14" i="35"/>
  <c r="E14" i="35" s="1"/>
  <c r="U61" i="9"/>
  <c r="U49" i="9"/>
  <c r="V69" i="9"/>
  <c r="E14" i="31"/>
  <c r="G15" i="36" s="1"/>
  <c r="V13" i="9"/>
  <c r="V61" i="9"/>
  <c r="U13" i="9"/>
  <c r="K15" i="31"/>
  <c r="E13" i="37" s="1"/>
  <c r="D14" i="35"/>
  <c r="F14" i="35" s="1"/>
  <c r="M16" i="31"/>
  <c r="G14" i="37" s="1"/>
  <c r="J14" i="31"/>
  <c r="D12" i="37" s="1"/>
  <c r="M18" i="31"/>
  <c r="G16" i="37" s="1"/>
  <c r="I18" i="31"/>
  <c r="C16" i="37" s="1"/>
  <c r="K16" i="31"/>
  <c r="E14" i="37" s="1"/>
  <c r="K18" i="31"/>
  <c r="E16" i="37" s="1"/>
  <c r="M15" i="31"/>
  <c r="G13" i="37" s="1"/>
  <c r="M17" i="31"/>
  <c r="G15" i="37" s="1"/>
  <c r="U41" i="9"/>
  <c r="J18" i="31"/>
  <c r="D16" i="37" s="1"/>
  <c r="L16" i="31"/>
  <c r="F14" i="37" s="1"/>
  <c r="I17" i="31"/>
  <c r="C15" i="37" s="1"/>
  <c r="K17" i="31"/>
  <c r="E15" i="37" s="1"/>
  <c r="J17" i="31"/>
  <c r="D15" i="37" s="1"/>
  <c r="V17" i="9"/>
  <c r="L15" i="31"/>
  <c r="F13" i="37" s="1"/>
  <c r="J16" i="31"/>
  <c r="D14" i="37" s="1"/>
  <c r="M14" i="31"/>
  <c r="G12" i="37" s="1"/>
  <c r="L17" i="31"/>
  <c r="F15" i="37" s="1"/>
  <c r="C12" i="37"/>
  <c r="K14" i="31"/>
  <c r="E12" i="37" s="1"/>
  <c r="I16" i="31"/>
  <c r="C14" i="37" s="1"/>
  <c r="L14" i="31"/>
  <c r="F12" i="37" s="1"/>
  <c r="V65" i="9"/>
  <c r="V57" i="9"/>
  <c r="J15" i="31"/>
  <c r="D13" i="37" s="1"/>
  <c r="L18" i="31"/>
  <c r="F16" i="37" s="1"/>
  <c r="E15" i="31"/>
  <c r="F13" i="35"/>
  <c r="K15" i="36" s="1"/>
  <c r="I15" i="36"/>
  <c r="H15" i="36"/>
  <c r="E13" i="35"/>
  <c r="G14" i="35" l="1"/>
  <c r="B13" i="33"/>
  <c r="B16" i="33"/>
  <c r="B14" i="33"/>
  <c r="B15" i="33"/>
  <c r="J15" i="36"/>
  <c r="G13" i="35"/>
  <c r="L15" i="36" s="1"/>
  <c r="K13" i="35"/>
  <c r="K12" i="37" s="1"/>
  <c r="L15" i="37"/>
  <c r="O13" i="35"/>
  <c r="O12" i="37" s="1"/>
  <c r="M13" i="35"/>
  <c r="M12" i="37" s="1"/>
  <c r="N13" i="37"/>
  <c r="K16" i="37"/>
  <c r="L13" i="35"/>
  <c r="L12" i="37" s="1"/>
  <c r="O14" i="37"/>
  <c r="L13" i="37"/>
  <c r="O13" i="37"/>
  <c r="N16" i="37"/>
  <c r="N14" i="37"/>
  <c r="N13" i="35"/>
  <c r="N12" i="37" s="1"/>
  <c r="N15" i="37"/>
  <c r="M15" i="37"/>
  <c r="M13" i="37"/>
  <c r="O16" i="37"/>
  <c r="K14" i="37"/>
  <c r="O15" i="37"/>
  <c r="L16" i="37"/>
  <c r="K15" i="37"/>
  <c r="L14" i="37"/>
  <c r="M16" i="37"/>
  <c r="K13" i="37"/>
  <c r="M14" i="37"/>
  <c r="B17" i="33" l="1"/>
  <c r="C16" i="33" s="1"/>
  <c r="N15" i="36"/>
  <c r="M15" i="36" s="1"/>
  <c r="P15" i="36" s="1"/>
  <c r="D14" i="33"/>
  <c r="D13" i="33"/>
  <c r="D16" i="33"/>
  <c r="D15" i="33"/>
  <c r="C13" i="33" l="1"/>
  <c r="C17" i="33"/>
  <c r="B20" i="33"/>
  <c r="C14" i="33"/>
  <c r="C15" i="33"/>
  <c r="D17" i="33"/>
  <c r="E17" i="33" s="1"/>
  <c r="D20" i="33" l="1"/>
  <c r="E13" i="33"/>
  <c r="E14" i="33"/>
  <c r="E15" i="33"/>
  <c r="E16"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Jhon Jairo Padilla Viloria</author>
  </authors>
  <commentList>
    <comment ref="V3" authorId="0" shapeId="0" xr:uid="{CC4EA8C9-29AE-4504-BA28-662C49A3F537}">
      <text>
        <r>
          <rPr>
            <sz val="14"/>
            <color indexed="81"/>
            <rFont val="Tahoma"/>
            <family val="2"/>
          </rPr>
          <t>Hace referencia a la fecha de la Elaboración del Formato.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Jhon Jairo Padilla Viloria</author>
  </authors>
  <commentList>
    <comment ref="V3" authorId="0" shapeId="0" xr:uid="{69B1B934-0141-4D0B-81C0-7BEA0102C1E2}">
      <text>
        <r>
          <rPr>
            <sz val="14"/>
            <color indexed="81"/>
            <rFont val="Tahoma"/>
            <family val="2"/>
          </rPr>
          <t>Hace referencia a la fecha de la Elaboración del Formato.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Jhon Jairo Padilla Viloria</author>
  </authors>
  <commentList>
    <comment ref="V3" authorId="0" shapeId="0" xr:uid="{CDC570E4-EFC9-4CF4-A9B8-9D923E275461}">
      <text>
        <r>
          <rPr>
            <sz val="14"/>
            <color indexed="81"/>
            <rFont val="Tahoma"/>
            <family val="2"/>
          </rPr>
          <t>Hace referencia a la fecha de la Elaboración del Formato.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Jhon Jairo Padilla Viloria</author>
  </authors>
  <commentList>
    <comment ref="M3" authorId="0" shapeId="0" xr:uid="{198F9323-C648-4B36-B6F1-4D0136AA366A}">
      <text>
        <r>
          <rPr>
            <sz val="14"/>
            <color indexed="81"/>
            <rFont val="Tahoma"/>
            <family val="2"/>
          </rPr>
          <t>Hace referencia a la fecha de la Elaboración del Formato.</t>
        </r>
      </text>
    </comment>
  </commentList>
</comments>
</file>

<file path=xl/sharedStrings.xml><?xml version="1.0" encoding="utf-8"?>
<sst xmlns="http://schemas.openxmlformats.org/spreadsheetml/2006/main" count="1167" uniqueCount="407">
  <si>
    <t>No. DEL RIESGO</t>
  </si>
  <si>
    <t>RIESGO</t>
  </si>
  <si>
    <t>PROBABILIDAD</t>
  </si>
  <si>
    <t>Frecuencia</t>
  </si>
  <si>
    <t>IMPACTO</t>
  </si>
  <si>
    <t>Moderado</t>
  </si>
  <si>
    <t>Mayor</t>
  </si>
  <si>
    <t>Menor</t>
  </si>
  <si>
    <t>TIPO</t>
  </si>
  <si>
    <t>Probabilidad Residual</t>
  </si>
  <si>
    <t>Impacto Residual</t>
  </si>
  <si>
    <t>Fecha</t>
  </si>
  <si>
    <t>R1</t>
  </si>
  <si>
    <t>R2</t>
  </si>
  <si>
    <t>R3</t>
  </si>
  <si>
    <t>R4</t>
  </si>
  <si>
    <t>R5</t>
  </si>
  <si>
    <t>R6</t>
  </si>
  <si>
    <t>R7</t>
  </si>
  <si>
    <t>R8</t>
  </si>
  <si>
    <t>R9</t>
  </si>
  <si>
    <t>MAPA DE CALOR RIESGO INHERENTE</t>
  </si>
  <si>
    <t>MAPA DE CALOR RIESGO RESIDUAL</t>
  </si>
  <si>
    <t>Sumatoria de riesgos Extremos</t>
  </si>
  <si>
    <t>Sumatoria de riesgos altos</t>
  </si>
  <si>
    <t>Sumatoria de riesgos moderados</t>
  </si>
  <si>
    <t>Sumatoria de Riesgos bajos</t>
  </si>
  <si>
    <t>Total</t>
  </si>
  <si>
    <t>RIESGO INHERENTE DEL PROCESO</t>
  </si>
  <si>
    <t>RIESGO RESIDUAL DEL PROCESO</t>
  </si>
  <si>
    <t>R10</t>
  </si>
  <si>
    <t>R11</t>
  </si>
  <si>
    <t>R12</t>
  </si>
  <si>
    <t>R13</t>
  </si>
  <si>
    <t>R14</t>
  </si>
  <si>
    <t xml:space="preserve"> </t>
  </si>
  <si>
    <t>VALORACIÓN DEL CONTROL</t>
  </si>
  <si>
    <t>RIESGO INHERENTE Y RESIDUAL DEL PROCESO</t>
  </si>
  <si>
    <t>Control de Cambios</t>
  </si>
  <si>
    <t>Infraestructura</t>
  </si>
  <si>
    <t>DESCRIPCIÓN DEL RIESGO</t>
  </si>
  <si>
    <t>FACTOR DEL RIESGO</t>
  </si>
  <si>
    <t>Nivel</t>
  </si>
  <si>
    <t>Frecuencia de la Actividad</t>
  </si>
  <si>
    <t>Probabilidad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</si>
  <si>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</si>
  <si>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</si>
  <si>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</si>
  <si>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</si>
  <si>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</si>
  <si>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</si>
  <si>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</si>
  <si>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Muy Alta</t>
  </si>
  <si>
    <t>% Impacto</t>
  </si>
  <si>
    <t>Reputacional</t>
  </si>
  <si>
    <t>Leve</t>
  </si>
  <si>
    <t>El riesgo afecta la imagen de algún área de la organización.</t>
  </si>
  <si>
    <t>Entre 10 y 50 SMLMV</t>
  </si>
  <si>
    <t>El riesgo afecta la imagen de la entidad internamente, de conocimiento general nivel interno, de junta directiva y accionistas y/o de proveedores.</t>
  </si>
  <si>
    <t>Entre 50 y 100 SMLMV</t>
  </si>
  <si>
    <t>El riesgo afecta la imagen de la entidad con algunos usuarios de relevancia frente al logro de los objetivos.</t>
  </si>
  <si>
    <t>Entre 100 y 500 SMLMV</t>
  </si>
  <si>
    <t>El riesgo afecta la imagen de la entidad con efecto publicitario sostenido a nivel de sector administrativo, nivel departamental o municipal.</t>
  </si>
  <si>
    <t>Catastrófico</t>
  </si>
  <si>
    <t>Mayor a 500 SMLMV</t>
  </si>
  <si>
    <t>El riesgo afecta la imagen de la entidad a nivel nacional, con efecto publicitario sostenido a nivel país</t>
  </si>
  <si>
    <t>Talento_Humano</t>
  </si>
  <si>
    <t>¿QUÉ? 
IMPACTO</t>
  </si>
  <si>
    <t>La actividad que conlleva el riesgo se ejecuta mínimo 500 veces al año y máximo 5.000 veces por año</t>
  </si>
  <si>
    <t>La actividad que conlleva el riesgo se ejecuta más de 5.000 veces por año</t>
  </si>
  <si>
    <t>Afectación_Económica</t>
  </si>
  <si>
    <t>PROBABILIDAD INHERENTE</t>
  </si>
  <si>
    <t>Menor a 10 SMLMV</t>
  </si>
  <si>
    <t>Extremo</t>
  </si>
  <si>
    <t>Alto</t>
  </si>
  <si>
    <t>Bajo</t>
  </si>
  <si>
    <t>Impacto</t>
  </si>
  <si>
    <t>NIVELES DE RIESGO</t>
  </si>
  <si>
    <t>CALIFICACIÓN RIESGO INHERENTE</t>
  </si>
  <si>
    <t>Tipo de control</t>
  </si>
  <si>
    <t>Peso del Control</t>
  </si>
  <si>
    <t>Implementación</t>
  </si>
  <si>
    <t>Peso de la implementación</t>
  </si>
  <si>
    <t>Automático</t>
  </si>
  <si>
    <t>Manual</t>
  </si>
  <si>
    <t>Atributos Informativos</t>
  </si>
  <si>
    <t>Documentación</t>
  </si>
  <si>
    <t>Documentado</t>
  </si>
  <si>
    <t>Sin Documentar</t>
  </si>
  <si>
    <t>Continua</t>
  </si>
  <si>
    <t>Aleatoria</t>
  </si>
  <si>
    <t>Evidencia</t>
  </si>
  <si>
    <t>Con Registro</t>
  </si>
  <si>
    <t>Sin Registro</t>
  </si>
  <si>
    <t>Eficiencia</t>
  </si>
  <si>
    <t>Preventivo</t>
  </si>
  <si>
    <t>Detectivo</t>
  </si>
  <si>
    <t>Correctivo</t>
  </si>
  <si>
    <t>Informativos</t>
  </si>
  <si>
    <t>Atributos del control</t>
  </si>
  <si>
    <t>No. Control</t>
  </si>
  <si>
    <t>Valor Total del Control</t>
  </si>
  <si>
    <t>Afectación o Desplazamiento en la Matriz</t>
  </si>
  <si>
    <t>% Probabilidad Riesgo Inherente</t>
  </si>
  <si>
    <t>% Impacto Riesgo Inherente</t>
  </si>
  <si>
    <t>Probabilidad residual</t>
  </si>
  <si>
    <t>CALIFICACIÓN RIESGO RESIDUAL</t>
  </si>
  <si>
    <t>% Probabilidad Residual</t>
  </si>
  <si>
    <t>% Impacto Residual</t>
  </si>
  <si>
    <t>% Probabilidad Inherente</t>
  </si>
  <si>
    <t>% Impacto Inherente</t>
  </si>
  <si>
    <t>SEVERIDAD (NIVEL DE RIESGO)</t>
  </si>
  <si>
    <t>Tratamiento</t>
  </si>
  <si>
    <t>Reducir</t>
  </si>
  <si>
    <t>Mitigar</t>
  </si>
  <si>
    <t>Transferir</t>
  </si>
  <si>
    <t>Aceptar</t>
  </si>
  <si>
    <t>Evitar</t>
  </si>
  <si>
    <t>Plan de Acción</t>
  </si>
  <si>
    <t>Estado</t>
  </si>
  <si>
    <t>NO REQUIERE CLAVE PARA DESBLOQUEAR LAS HOJAS</t>
  </si>
  <si>
    <t>Procesos</t>
  </si>
  <si>
    <t>Tecnologías</t>
  </si>
  <si>
    <t>Posibilidad de pérdida Económica</t>
  </si>
  <si>
    <t>Posibilidad de pérdida Reputacional</t>
  </si>
  <si>
    <t>Posibilidad de pérdida Económica y Reputacional</t>
  </si>
  <si>
    <t>Evento_Externo</t>
  </si>
  <si>
    <t>N/A</t>
  </si>
  <si>
    <t>Sin Iniciar</t>
  </si>
  <si>
    <t>Cerrado</t>
  </si>
  <si>
    <t>En proceso</t>
  </si>
  <si>
    <t>Seguimiento 1 (Fecha y avance)</t>
  </si>
  <si>
    <t>Seguimiento 2 (Fecha y avance)</t>
  </si>
  <si>
    <t>Seguimientos por parte del Líder del Proceso</t>
  </si>
  <si>
    <t>Seguimiento 3 ... (Fecha y avance)</t>
  </si>
  <si>
    <t>Fecha de Inicio</t>
  </si>
  <si>
    <t>Fecha de Finalización</t>
  </si>
  <si>
    <t>Verificación por parte de segunda línea de defensa o quien haga sus veces 
(Fecha y Descripción)</t>
  </si>
  <si>
    <t>Verificación por parte de la Oficina de Control Interno o quien haga sus veces 
(Fecha y Descripción)</t>
  </si>
  <si>
    <t>¿QUÉ? IMPACTO</t>
  </si>
  <si>
    <t>PROCESO:</t>
  </si>
  <si>
    <t>OBJETIVO DEL PROCESO:</t>
  </si>
  <si>
    <t>ENTIDAD:</t>
  </si>
  <si>
    <t>A_Ejecución_y_Administración_de_procesos</t>
  </si>
  <si>
    <t>B_Fraude_Externo</t>
  </si>
  <si>
    <t>C_Fraude_Interno</t>
  </si>
  <si>
    <t>D_Fallas_Tecnológicas</t>
  </si>
  <si>
    <t>E_Relaciones_Laborales</t>
  </si>
  <si>
    <t>F_Usuarios_Productos_y_Prácticas_Organizacionales</t>
  </si>
  <si>
    <t>G_Daños_Activos_Físicos</t>
  </si>
  <si>
    <t>RESULTADO FUENTE GENERADORA DEL EVENTO</t>
  </si>
  <si>
    <t>SELECCIONE FUENTE GENERADORA DEL EVENTO PARA TIPO E,F,G</t>
  </si>
  <si>
    <t>VALIDACIÓN FUENTE GENERADORA DEL EVENTO PARA TIPO A,B,C,D</t>
  </si>
  <si>
    <t>Máximo</t>
  </si>
  <si>
    <t>Mínimo</t>
  </si>
  <si>
    <t>Afectación Económica</t>
  </si>
  <si>
    <t>Nivel de Impacto</t>
  </si>
  <si>
    <t>Porcentaje de Impacto</t>
  </si>
  <si>
    <t>Descripción del Control</t>
  </si>
  <si>
    <t>Acción
(Inicia con un verbo)</t>
  </si>
  <si>
    <t>Complemento (Periodicidad - Observaciones o Desviaciones)</t>
  </si>
  <si>
    <t>¿Requiere Plan de Acción?</t>
  </si>
  <si>
    <t>Requiere Plan de Acción</t>
  </si>
  <si>
    <t>No requiere Plan de Acción</t>
  </si>
  <si>
    <t>Responsable 
(Cargo)</t>
  </si>
  <si>
    <t>Descripción de la Acción, basado en el análisis de causas</t>
  </si>
  <si>
    <t>Matriz Mapa de Riesgos</t>
  </si>
  <si>
    <t>Orientaciones Generales</t>
  </si>
  <si>
    <t>Columna</t>
  </si>
  <si>
    <t>Descripción - Lineamientos para el diligenciamiento</t>
  </si>
  <si>
    <t>Proceso</t>
  </si>
  <si>
    <t>Diligencie el nombre del proceso al cual se le identificarán y valorarán los riesgos.</t>
  </si>
  <si>
    <t>Diligencie el objetivo del proceso.</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</si>
  <si>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</si>
  <si>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r>
      <t xml:space="preserve">Recuerde que el control se define como la medida que permite reducir o mitigar un riesgo. Defina el control (es) que atacan la causa raíz del riesgo, considere la estructura explicada en la guía: </t>
    </r>
    <r>
      <rPr>
        <b/>
        <sz val="9"/>
        <color theme="9" tint="-0.249977111117893"/>
        <rFont val="Arial Narrow"/>
        <family val="2"/>
      </rPr>
      <t>Responsable de ejecutar el control + Acción + Complemento</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</si>
  <si>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</si>
  <si>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</si>
  <si>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adelantar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t>
    </r>
  </si>
  <si>
    <t>% Probabilidad</t>
  </si>
  <si>
    <t>Riesgo</t>
  </si>
  <si>
    <t>No. Riesgo</t>
  </si>
  <si>
    <t>Nivel Probabilidad</t>
  </si>
  <si>
    <t>Resultado</t>
  </si>
  <si>
    <t>No. veces que realiza la actividad al año</t>
  </si>
  <si>
    <t xml:space="preserve">Peso del Control + Peso de la implementación </t>
  </si>
  <si>
    <t>% Probabilidad Riesgo Inherente-(% Probabilidad Riesgo Inherente*Valor Total del Control)</t>
  </si>
  <si>
    <t>% Impacto Riesgo Inherente-(% Impacto Riesgo Inherente*Valor Total del Control)</t>
  </si>
  <si>
    <t>Afecta</t>
  </si>
  <si>
    <t>Severidad 
(Nivel de Riesgo)</t>
  </si>
  <si>
    <t>Elaboración o Actualización:</t>
  </si>
  <si>
    <t>El archivo contiene las siguientes hojas:</t>
  </si>
  <si>
    <t>El formato de fecha es: DD/MM/AAAA</t>
  </si>
  <si>
    <r>
      <t>1 INSTRUCTIVO:</t>
    </r>
    <r>
      <rPr>
        <sz val="11"/>
        <rFont val="Arial Narrow"/>
        <family val="2"/>
      </rPr>
      <t xml:space="preserve"> Identifica el contenido del archivo y su funcionalidad</t>
    </r>
  </si>
  <si>
    <t>Las hojas se encuentran protegidas para evidar dañar las formulas, para desprotegerlas no se requiere contraseña</t>
  </si>
  <si>
    <t>Se debe ingresar información solo en las celdas identificadas con color NARANJA CLARO, las demás contienen formulas de autollenado</t>
  </si>
  <si>
    <r>
      <t>2 CONTEXTO E IDENTIFICACIÓN:</t>
    </r>
    <r>
      <rPr>
        <sz val="11"/>
        <rFont val="Arial Narrow"/>
        <family val="2"/>
      </rPr>
      <t xml:space="preserve"> Se establece el Número, Descripción y Factor del riesgo</t>
    </r>
  </si>
  <si>
    <r>
      <t>5 VALORACIÓN DEL CONTROL:</t>
    </r>
    <r>
      <rPr>
        <sz val="11"/>
        <rFont val="Arial Narrow"/>
        <family val="2"/>
      </rPr>
      <t xml:space="preserve"> Se realiza la descripción y atributos del control, calcula automáticamente el Valor Total del Control, Probabilidad residual e Impacto Residual</t>
    </r>
  </si>
  <si>
    <r>
      <t>7 MAPA CALOR INHEREN Y RESIDUAL:</t>
    </r>
    <r>
      <rPr>
        <sz val="11"/>
        <rFont val="Arial Narrow"/>
        <family val="2"/>
      </rPr>
      <t xml:space="preserve"> Comparación gráfica de la ubicación de cada riesgo inherente y residual en el mapa de calor (En esta hoja no se ingresan dados)</t>
    </r>
  </si>
  <si>
    <r>
      <t>6 MAPA CALOR RESIDUAL:</t>
    </r>
    <r>
      <rPr>
        <sz val="11"/>
        <rFont val="Arial Narrow"/>
        <family val="2"/>
      </rPr>
      <t xml:space="preserve"> Representación gráfica de la ubicación de cada riesgo residual en el mapa de calor (En esta hoja no se ingresan datos)</t>
    </r>
  </si>
  <si>
    <r>
      <t>4 MAPA CALOR INHERENTE:</t>
    </r>
    <r>
      <rPr>
        <sz val="11"/>
        <rFont val="Arial Narrow"/>
        <family val="2"/>
      </rPr>
      <t xml:space="preserve"> Representación gráfica de la ubicación de cada riesgo inherente en el mapa de calor (En esta hoja no se ingresan datos)</t>
    </r>
  </si>
  <si>
    <r>
      <t>9 RIESGO DEL PROCESO:</t>
    </r>
    <r>
      <rPr>
        <sz val="11"/>
        <rFont val="Arial Narrow"/>
        <family val="2"/>
      </rPr>
      <t xml:space="preserve"> Calcula el nivel de riesgo del proceso (En esta hoja no se ingresan datos)</t>
    </r>
  </si>
  <si>
    <r>
      <t>10 CONTROL DE CAMBIOS:</t>
    </r>
    <r>
      <rPr>
        <sz val="11"/>
        <rFont val="Arial Narrow"/>
        <family val="2"/>
      </rPr>
      <t xml:space="preserve"> En ella se debe registrar los cambios al formato y al contenido del mismo</t>
    </r>
  </si>
  <si>
    <r>
      <t>11 FORMULAS:</t>
    </r>
    <r>
      <rPr>
        <sz val="11"/>
        <rFont val="Arial Narrow"/>
        <family val="2"/>
      </rPr>
      <t xml:space="preserve"> La información que contiene se utiliza para realizar operaciones en las demás hojas (En esta hoja no se ingresan datos)</t>
    </r>
  </si>
  <si>
    <t>Objetivo del Proceso</t>
  </si>
  <si>
    <t>No. de Riesgo
(Mismo consecutivo para toda la entidad)</t>
  </si>
  <si>
    <t>No. de Riesgo</t>
  </si>
  <si>
    <t xml:space="preserve">¿CÓMO?
CAUSA INMEDIATA </t>
  </si>
  <si>
    <r>
      <t xml:space="preserve">Circunstancias bajo las cuales se presenta el riesgo, es la situación más evidente frente al riesgo, redacte de la forma más concreta posible.
(Iniciar con la palabra </t>
    </r>
    <r>
      <rPr>
        <b/>
        <sz val="9"/>
        <rFont val="Arial Narrow"/>
        <family val="2"/>
      </rPr>
      <t>por</t>
    </r>
    <r>
      <rPr>
        <sz val="9"/>
        <rFont val="Arial Narrow"/>
        <family val="2"/>
      </rPr>
      <t>)</t>
    </r>
  </si>
  <si>
    <t>¿PORQUÉ?
CAUSA RAÍZ</t>
  </si>
  <si>
    <r>
      <t xml:space="preserve">Causa  principal  o básica, corresponde a las razones por la cuales se puede presentar  el riesgo, redacte de la forma más concreta posible.
(Iniciar </t>
    </r>
    <r>
      <rPr>
        <b/>
        <sz val="9"/>
        <rFont val="Arial Narrow"/>
        <family val="2"/>
      </rPr>
      <t>con debido a</t>
    </r>
    <r>
      <rPr>
        <sz val="9"/>
        <rFont val="Arial Narrow"/>
        <family val="2"/>
      </rPr>
      <t>)</t>
    </r>
  </si>
  <si>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9" tint="-0.249977111117893"/>
        <rFont val="Arial Narrow"/>
        <family val="2"/>
      </rPr>
      <t>POSIBILIDAD DE + Impacto para la entidad (Qué) + Causa Inmediata (Cómo) + Causa Raíz (Por qué)</t>
    </r>
    <r>
      <rPr>
        <sz val="9"/>
        <rFont val="Arial Narrow"/>
        <family val="2"/>
      </rPr>
      <t xml:space="preserve"> 
(Se genera automáticamente)</t>
    </r>
  </si>
  <si>
    <t>FACTOR DEL RIESGO / TIPO</t>
  </si>
  <si>
    <t>Seleccione de la lista desplegable entre las opiciones:
A_Ejecución_y_Administración_de_procesos
B_Fraude_Externo
C_Fraude_Interno
D_Fallas_Tecnológicas
E_Relaciones_Laborales
F_Usuarios_Productos_y_Prácticas_Organizacionales
G_Daños_Activos_Físicos</t>
  </si>
  <si>
    <t>FACTOR DEL RIESGO / SELECCIONE FUENTE GENERADORA DEL EVENTO PARA TIPO E,F,G</t>
  </si>
  <si>
    <r>
      <rPr>
        <b/>
        <sz val="9"/>
        <rFont val="Arial Narrow"/>
        <family val="2"/>
      </rPr>
      <t>Si en TIPO seleccioneó las opiciones:</t>
    </r>
    <r>
      <rPr>
        <sz val="9"/>
        <rFont val="Arial Narrow"/>
        <family val="2"/>
      </rPr>
      <t xml:space="preserve">
E_Relaciones_Laborales
F_Usuarios_Productos_y_Prácticas_Organizacionales
G_Daños_Activos_Físicos
</t>
    </r>
    <r>
      <rPr>
        <b/>
        <sz val="9"/>
        <rFont val="Arial Narrow"/>
        <family val="2"/>
      </rPr>
      <t>Debe definir la fuente generadora de la lista desplegable</t>
    </r>
  </si>
  <si>
    <t>Se rellena automáticamente según lo seleccinado de FACTOR DEL RIESGO</t>
  </si>
  <si>
    <t>Analice las consecuencias que puede ocasionar a la organización la materialización del riesgo, Seleccione de la lista desplegable entre: 
Posibilidad de pérdida Económica
Posibilidad de pérdida Reputacional
Posibilidad de pérdida Económica y Reputacional</t>
  </si>
  <si>
    <t>Fecha en la que realiza el diligenciamiento o actualización del mapa de riesgos, formato (DD/MM/AAAA)</t>
  </si>
  <si>
    <t>Vigencia del Al:</t>
  </si>
  <si>
    <t>Vigencia que tiene el mapa de riesgos fecha inicio fecha final, formato (DD/MM/AAAA)</t>
  </si>
  <si>
    <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b/>
        <sz val="9"/>
        <rFont val="Arial Narrow"/>
        <family val="2"/>
      </rPr>
      <t>La matriz calcula automáticamente:</t>
    </r>
    <r>
      <rPr>
        <sz val="9"/>
        <rFont val="Arial Narrow"/>
        <family val="2"/>
      </rPr>
      <t xml:space="preserve">
Frecuencia de la Actividad
% Probabilidad
Nivel Probabilidad
</t>
    </r>
  </si>
  <si>
    <t>Resultado / Porcentaje de Impacto / Nivel de Impacto</t>
  </si>
  <si>
    <t>Se calcula automáticamente según la información de afectación económica y reputacional</t>
  </si>
  <si>
    <t>Debe seleccionar de lista desplegable entre:
Preventivo
Detectivo
Correctivo</t>
  </si>
  <si>
    <t>Se calcula automáticamente según lo seleccionado en Implementación
Manual
Automático</t>
  </si>
  <si>
    <t>Se calcula automáticamente según lo seleccionado en Tipo de Control
Preventivo: 25 %
Detectivo: 15 %
Correctivo: 10 %</t>
  </si>
  <si>
    <t>Debe seleccionar de lista desplegable entre:
Automático: 25 %
Manual: 15 %</t>
  </si>
  <si>
    <t>Se calcula automáticamente:
Peso del Control + Peso de la implementación</t>
  </si>
  <si>
    <t>Se calcula automáticamente:
% Probabilidad Riesgo Inherente-(% Probabilidad Riesgo Inherente*Valor Total del Control)</t>
  </si>
  <si>
    <t>Debe seleccionar de listas desplegables
Documentación: Documentado - Sin Documentar
Frecuencia: Continua - Aleatoria
Evidencia: Con registro - Sin registro</t>
  </si>
  <si>
    <t>Se calcula automáticamente según CALIFICACIÓN RIESGO RESIDUAL / PROBABILIDAD E IMPACTO</t>
  </si>
  <si>
    <t>Se calcula automáticamente según SEVERIDAD (NIVEL DE RIESGO):
Extremo, Alto, Moderado: Reducir, mitigar, Transferir, Evitar
Bajo: Aceptar</t>
  </si>
  <si>
    <t>Se calcula automáticamente según Tratamiento
Reducir, mitigar, Transferir, Evitar: Requiere plan de acción
Aceptar: No requiere plan de acción</t>
  </si>
  <si>
    <t xml:space="preserve">Plan de Acción
Descripción de la Acción, basado en el análisis de causas
Responsable (Cargo)
Fecha de Inicio
Fecha de Finalización
</t>
  </si>
  <si>
    <t>Utilice la lista de despligue que se encuentra parametrizada, le aparecerán las opciones:
Sin Iniciar, En proceso, Cerrado,
la selección en este caso dependerá de las acciones del plan que se hayan establecido en cada caso.</t>
  </si>
  <si>
    <t>Realizar descripción de los seguimientos por parte del proceso</t>
  </si>
  <si>
    <t>Verificación por parte de segunda línea de defensa o quien haga sus veces (Fecha y Descripción)</t>
  </si>
  <si>
    <t>Realizar descripción de las verificaciones de la segunda línea de defensa</t>
  </si>
  <si>
    <t>Verificación por parte de la Oficina de Control Interno o quien haga sus veces (Fecha y Descripción)</t>
  </si>
  <si>
    <t>Realizar descripción de las verificaciones que realiza Control Interno o quien haga sus veces.</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</si>
  <si>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rFont val="Arial Narrow"/>
        <family val="2"/>
      </rPr>
      <t>POSIBILIDAD DE + Impacto para la entidad (Qué) + Causa Inmediata (Cómo) + Causa Raíz (Por qué)</t>
    </r>
    <r>
      <rPr>
        <sz val="9"/>
        <rFont val="Arial Narrow"/>
        <family val="2"/>
      </rPr>
      <t xml:space="preserve"> 
(Se genera automáticamente)</t>
    </r>
  </si>
  <si>
    <r>
      <t xml:space="preserve">Recuerde que el control se define como la medida que permite reducir o mitigar un riesgo. Defina el control (es) que atacan la causa raíz del riesgo, considere la estructura explicada en la guía: </t>
    </r>
    <r>
      <rPr>
        <b/>
        <sz val="9"/>
        <rFont val="Arial Narrow"/>
        <family val="2"/>
      </rPr>
      <t>Responsable de ejecutar el control + Acción + Complemento</t>
    </r>
  </si>
  <si>
    <t>Lista de datos de la matriz:</t>
  </si>
  <si>
    <t>Hoja</t>
  </si>
  <si>
    <t>%</t>
  </si>
  <si>
    <t>Selecciona de la lista desplegable el rango de afectación económica y la matriz calcula:
%
Nivel</t>
  </si>
  <si>
    <t>Selecciona de la lista desplegable el rango de afectación reputacional y la matriz calcula:
%
Nivel</t>
  </si>
  <si>
    <t>Posibilidad de pérdida Reputacional y Económica</t>
  </si>
  <si>
    <t>Descripción del control</t>
  </si>
  <si>
    <t>Probabilidad residual Final</t>
  </si>
  <si>
    <t>Impacto Residual Final</t>
  </si>
  <si>
    <t>NIVEL</t>
  </si>
  <si>
    <t>% MIN</t>
  </si>
  <si>
    <t>% MAX</t>
  </si>
  <si>
    <t>Responsable
(Cargo y/o Aplicativo)</t>
  </si>
  <si>
    <t>Definición del Tratamiento</t>
  </si>
  <si>
    <t>Reducir_Mitigar</t>
  </si>
  <si>
    <t>Redicir_Transferir</t>
  </si>
  <si>
    <t>Reducir_mitigar_Transferir_Evitar</t>
  </si>
  <si>
    <t>Esta hoja se utiliza para realizar cálculos en las demás, en ella no se ingresan datos</t>
  </si>
  <si>
    <t xml:space="preserve">Determine el tratamiento a seguir 
</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</si>
  <si>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riesgo salga del mapa no existirá otro riesgo con el mismo número. </t>
  </si>
  <si>
    <r>
      <t xml:space="preserve">Causa  principal  o básica, corresponde a las razones por las cuales se puede presentar  el riesgo, redacte de la forma más concreta posible.
(Iniciar </t>
    </r>
    <r>
      <rPr>
        <b/>
        <sz val="9"/>
        <rFont val="Arial Narrow"/>
        <family val="2"/>
      </rPr>
      <t>con debido a</t>
    </r>
    <r>
      <rPr>
        <sz val="9"/>
        <rFont val="Arial Narrow"/>
        <family val="2"/>
      </rPr>
      <t>)</t>
    </r>
  </si>
  <si>
    <r>
      <rPr>
        <b/>
        <sz val="9"/>
        <rFont val="Arial Narrow"/>
        <family val="2"/>
      </rPr>
      <t>Si en TIPO seleccionó las opiciones:</t>
    </r>
    <r>
      <rPr>
        <sz val="9"/>
        <rFont val="Arial Narrow"/>
        <family val="2"/>
      </rPr>
      <t xml:space="preserve">
E_Relaciones_Laborales
F_Usuarios_Productos_y_Prácticas_Organizacionales
G_Daños_Activos_Físicos
</t>
    </r>
    <r>
      <rPr>
        <b/>
        <sz val="9"/>
        <rFont val="Arial Narrow"/>
        <family val="2"/>
      </rPr>
      <t>Debe definir la fuente generadora de la lista desplegable</t>
    </r>
  </si>
  <si>
    <t xml:space="preserve">3 PROBABILIDAD  E IMPACTO INHERENTE: </t>
  </si>
  <si>
    <r>
      <t xml:space="preserve">Defina el número de veces que se ejecuta la actividad durante el año, (Recuerde la probabilidad de ocurrencia del riesgo se define como el No. de veces que se pasa por el punto de riesgo en el periodo de 1 año). La matriz automáticamente hará el cálculo para el nivel de probabilidad inherente.
</t>
    </r>
    <r>
      <rPr>
        <b/>
        <sz val="9"/>
        <rFont val="Arial Narrow"/>
        <family val="2"/>
      </rPr>
      <t>La matriz calcula automáticamente:</t>
    </r>
    <r>
      <rPr>
        <sz val="9"/>
        <rFont val="Arial Narrow"/>
        <family val="2"/>
      </rPr>
      <t xml:space="preserve">
Frecuencia de la Actividad
% Probabilidad
Nivel Probabilidad
</t>
    </r>
  </si>
  <si>
    <r>
      <t>8 MAPA DE RIESGOS:</t>
    </r>
    <r>
      <rPr>
        <sz val="11"/>
        <rFont val="Arial Narrow"/>
        <family val="2"/>
      </rPr>
      <t xml:space="preserve"> Establece el Tratamiento, Plan de Acción, Seguimientos por parte del Líder del Proceso, Verificación por parte de segunda línea de defensa o quien haga sus veces, Verificación por parte de la Oficina de Control Interno o quien haga sus veces y el estado de la acción.</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</si>
  <si>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tercerización), indicando información relevante. </t>
  </si>
  <si>
    <t>xxx</t>
  </si>
  <si>
    <t>Verificación por parte de segunda línea de defensa - Liderada por la Secretaria de Planeacion (Fecha y Descripción)</t>
  </si>
  <si>
    <t>Verificación por parte de la Oficina de Control Interno  (Fecha y Descripción)</t>
  </si>
  <si>
    <t xml:space="preserve">ALCALDIA MAYOR DE CARTAGENA DE INDIAS </t>
  </si>
  <si>
    <t>MACROPROCESO: GESTIÓN ADMINISTRATIVA</t>
  </si>
  <si>
    <t>Código:GADCA03-F009</t>
  </si>
  <si>
    <t>Versión: 1.0</t>
  </si>
  <si>
    <r>
      <t>¿CÓMO?
CAUSA INMEDIATA 
(</t>
    </r>
    <r>
      <rPr>
        <sz val="11"/>
        <color theme="0"/>
        <rFont val="Arial"/>
        <family val="2"/>
      </rPr>
      <t xml:space="preserve">Iniciar con la palabra 
</t>
    </r>
    <r>
      <rPr>
        <b/>
        <sz val="11"/>
        <color theme="0"/>
        <rFont val="Arial"/>
        <family val="2"/>
      </rPr>
      <t>por)</t>
    </r>
  </si>
  <si>
    <r>
      <t>¿PORQUÉ?
CAUSA RAÍZ
(</t>
    </r>
    <r>
      <rPr>
        <sz val="11"/>
        <color theme="0"/>
        <rFont val="Arial"/>
        <family val="2"/>
      </rPr>
      <t xml:space="preserve">Iniciar con 
</t>
    </r>
    <r>
      <rPr>
        <b/>
        <sz val="11"/>
        <color theme="0"/>
        <rFont val="Arial"/>
        <family val="2"/>
      </rPr>
      <t>debido a)</t>
    </r>
  </si>
  <si>
    <t>PROCESO/SUBPROCESO: CALIDAD/ IMPLEMENTACIÓN MODELOS DE GESTIÓN</t>
  </si>
  <si>
    <t>Vigencia: 04-01-2022</t>
  </si>
  <si>
    <r>
      <rPr>
        <b/>
        <sz val="11"/>
        <color theme="1"/>
        <rFont val="Calibri"/>
        <family val="2"/>
        <scheme val="minor"/>
      </rPr>
      <t>Explicaciones Para realizar la ponderación de Riesgos.</t>
    </r>
    <r>
      <rPr>
        <sz val="11"/>
        <color theme="1"/>
        <rFont val="Calibri"/>
        <family val="2"/>
        <scheme val="minor"/>
      </rPr>
      <t xml:space="preserve">
1. Si en la sumatoria de los riesgos los Extremos representan mas o igual al 20% de los Riesgos, la calificación del Proceso será EXTREMO.
2. Si en la sumatoria de los riesgos Extermos y altos representan mas o igual al 30% de los Riesgos Calificados, y menos del 20% de los Riesgos Extremos la calificación del Proceso será ALTO.
3. Si en la sumatoria de los riesgos Extremos, altos y moderados representan mas o igual al  40% de los Riesgos Calificados, y menos del 30% de los Riesgos Extremos y Altos, y Menos del 20% de los Riesgos Extremos, la calificación del Proceso será MODERADO
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sera BAJO.
Nota: Adapatado de Instituto de Auditores Internos COSO ERM Agosto 2014.</t>
    </r>
  </si>
  <si>
    <t>Página: 2 de 1</t>
  </si>
  <si>
    <t>Página: 3 de 1</t>
  </si>
  <si>
    <t>Página: 4 de 1</t>
  </si>
  <si>
    <t>Página: 5 de 1</t>
  </si>
  <si>
    <t>Página: 6 de 1</t>
  </si>
  <si>
    <t>Página: 7 de 1</t>
  </si>
  <si>
    <t>Página: 8 de 1</t>
  </si>
  <si>
    <t>Página: 9 de 1</t>
  </si>
  <si>
    <t>VIGENCIA DEL:</t>
  </si>
  <si>
    <t>ELABORACIÓN O ACTUALIZACIÓN:</t>
  </si>
  <si>
    <t>MAPA DE RIESGOS DE GESTIÓN INSTITUCIONAL - PROBABILDAD E IMPACTO INHERENTE</t>
  </si>
  <si>
    <t>MAPA DE RIESGOS DE GESTIÓN INSTITUCIONAL - CONTEXTO E IDENTIFICACIÓN</t>
  </si>
  <si>
    <t>MAPA DE RIESGOS DE GESTIÓN INSTITUCIONAL - MAPA CALOR INHERENTE</t>
  </si>
  <si>
    <t>MAPA DE RIESGOS DE GESTIÓN INSTITUCIONAL - VALORACIÓN DEL CONTROL</t>
  </si>
  <si>
    <t>ELABORACIÓN Y ACTUALIZACIÓN:</t>
  </si>
  <si>
    <t>por vinculación de personal que no cumpla con los requisitos legales</t>
  </si>
  <si>
    <t>debido a un error del responsable</t>
  </si>
  <si>
    <t>por demandas laborales</t>
  </si>
  <si>
    <t>debido a incumplimiento de normatividad legal laboral</t>
  </si>
  <si>
    <t>por errores en la liquidación de nómina y pago de seguridad social fuera del tiempo legal establecido</t>
  </si>
  <si>
    <t>debido al descuido o falta de competencia del responsable</t>
  </si>
  <si>
    <t>por incumplimiento del plan institucional de capacitaciones</t>
  </si>
  <si>
    <t>debido a la no gestión de las mismas</t>
  </si>
  <si>
    <t>debido inadecuada definición del perfil del cargo</t>
  </si>
  <si>
    <t>por no proveer el talento humano requerido por la entidad</t>
  </si>
  <si>
    <t>por información desactualizada en las historias laborales</t>
  </si>
  <si>
    <t>debido a la falta de procedimiento de archivo</t>
  </si>
  <si>
    <t>por afiliación y reporte de seguridad social de forma inoportuna</t>
  </si>
  <si>
    <t>debido a falla del responsable</t>
  </si>
  <si>
    <t>ALCALDÍA MAYOR DE CARTAGENA</t>
  </si>
  <si>
    <t>TALENTO HUMANO</t>
  </si>
  <si>
    <t>por contratación de personal no idóneo</t>
  </si>
  <si>
    <t xml:space="preserve">El abogado asesor SST </t>
  </si>
  <si>
    <t>a traves de la matriz de identificación y evaluación de requisitos legales</t>
  </si>
  <si>
    <t xml:space="preserve">verifica la indentificación y cumplimiento de requisitos legales de SST </t>
  </si>
  <si>
    <t xml:space="preserve">debido a la deficiencia de la gestión de seguridad y salud en el trabajo </t>
  </si>
  <si>
    <t xml:space="preserve">establecer criterios y controles de la gestión de riesgos laborales </t>
  </si>
  <si>
    <t>Asesores SST</t>
  </si>
  <si>
    <t>por medio de inspecciones, permisos, registro de observaciones y procedimientos</t>
  </si>
  <si>
    <t>por accidente de trabajo grave o mortal</t>
  </si>
  <si>
    <t>por incumplimiento de realizar la evaluación del desempeño laboral</t>
  </si>
  <si>
    <t xml:space="preserve">debido a la falta de compromiso de los líderes </t>
  </si>
  <si>
    <t>El profesional universitario de evaluación del desempeño laboral</t>
  </si>
  <si>
    <t>realiza seguimiento díario de las evaluaciones del desempeño laboral</t>
  </si>
  <si>
    <t>por medio de la revisión de la plataforma en el mes en que se deben realizar</t>
  </si>
  <si>
    <t>Talento Humano</t>
  </si>
  <si>
    <t>Alcaldía Mayor de Cartagena</t>
  </si>
  <si>
    <t>Talento humano</t>
  </si>
  <si>
    <t>Alcalcía Mayor de Cartagena</t>
  </si>
  <si>
    <t>Gestionar un talento humano competente y compometido, con una adecuada planeación, vinculación, remuneración, bienestar, gestión de competencias y seguridad y salud en el trabajo.</t>
  </si>
  <si>
    <t>por incumplimiento de las actividades planeadas dentro del PETH</t>
  </si>
  <si>
    <t>debido a la no asignación de recursos a tiempo</t>
  </si>
  <si>
    <t>debido a las competencias diferentes a las referidas del responsable</t>
  </si>
  <si>
    <t>El líder del proceso</t>
  </si>
  <si>
    <t xml:space="preserve">El líder del proceso PETH </t>
  </si>
  <si>
    <t xml:space="preserve">diseña cronograma de evaluación del desempeño laboral </t>
  </si>
  <si>
    <t>por procesos y fechas de entrega a los lideres de cada proceso</t>
  </si>
  <si>
    <t xml:space="preserve">revisa los controles de la gestión de riesgos </t>
  </si>
  <si>
    <t>planeados por cada assesor SST</t>
  </si>
  <si>
    <t>a traves de la matriz de identificación y evaluación de requisitos legales a tráves de la normatividad legal vigente</t>
  </si>
  <si>
    <t>realiza cronograma anual</t>
  </si>
  <si>
    <t>donde se planean todas las actividades de la ejecución de las evaluaciones del desempeño laboral</t>
  </si>
  <si>
    <t>por no hacer el acceso a la plataforma de la evaluación del desempeño laboral</t>
  </si>
  <si>
    <t>envía información de acceso a la plataforma</t>
  </si>
  <si>
    <t>con anticipación a la fecha de realización de la evaluación del desempeño laboral</t>
  </si>
  <si>
    <t>por incumplimiento de los tiempos establecidos en la normatividad vigente</t>
  </si>
  <si>
    <t>por demora en la entrega de la información</t>
  </si>
  <si>
    <t>por fallas en los sistemas de información ZEUS y SIGOB</t>
  </si>
  <si>
    <t>debido a fallas propias de los SOFTWARE</t>
  </si>
  <si>
    <t xml:space="preserve">por inadecuada disposición de los archivos </t>
  </si>
  <si>
    <t>debido a la falta de espacio adecuado para el mismo</t>
  </si>
  <si>
    <t>debido a fallas en la metodología de captación de hojas de vida</t>
  </si>
  <si>
    <t>realiza verificación de los requisitos del cargo</t>
  </si>
  <si>
    <t>con el formato de verificación de requisitos del cargo</t>
  </si>
  <si>
    <t>El profesional de gestión de personal</t>
  </si>
  <si>
    <t>verifica que se cumplan los requisitos del cargo en el manual de funciones vigente</t>
  </si>
  <si>
    <t xml:space="preserve"> y aprueba la verificación de los requisitos en el formato Validación de requisitos del Cargo </t>
  </si>
  <si>
    <t>El profesional del proceso</t>
  </si>
  <si>
    <t>realiza identificación de requisitos legales vigentes</t>
  </si>
  <si>
    <t>mediante la matriz de requisitos legales</t>
  </si>
  <si>
    <t>comunica los requisitos legales vigentes</t>
  </si>
  <si>
    <t>a las áreas que aplica mediante un oficio</t>
  </si>
  <si>
    <t xml:space="preserve">revisa contra soportes físicos </t>
  </si>
  <si>
    <t>la aplicación de las novedades ingresadas al sistema de nómina.</t>
  </si>
  <si>
    <t xml:space="preserve">El profesional del área de nómina </t>
  </si>
  <si>
    <t>valida todos los conceptos cancelados en la nómina</t>
  </si>
  <si>
    <t xml:space="preserve">de manera aleatoria </t>
  </si>
  <si>
    <t>R15</t>
  </si>
  <si>
    <t>R16</t>
  </si>
  <si>
    <t>debe definir de manera idonea</t>
  </si>
  <si>
    <t>el manual de funciones y comptencias</t>
  </si>
  <si>
    <t>verifica el cumplimiento de las competencias</t>
  </si>
  <si>
    <t>con lo establecido en el manual de funciones y competencias</t>
  </si>
  <si>
    <t>realiza planeación de formaciones anuales</t>
  </si>
  <si>
    <t>por medio de cronograma</t>
  </si>
  <si>
    <t xml:space="preserve">verifica en el cronograma de formaciones </t>
  </si>
  <si>
    <t>en el mes anterior</t>
  </si>
  <si>
    <t>El lider del proceso</t>
  </si>
  <si>
    <t>de compromisos de nómina</t>
  </si>
  <si>
    <t xml:space="preserve">comunica a las áreas responsables de la entrega de la información </t>
  </si>
  <si>
    <t>el cronograma de fechas</t>
  </si>
  <si>
    <t xml:space="preserve">gestiona la organización de la historia laboral </t>
  </si>
  <si>
    <t>en el sistema</t>
  </si>
  <si>
    <t>revisa la información de las historias laborales</t>
  </si>
  <si>
    <t>que se agregó al sistema</t>
  </si>
  <si>
    <t>define las metodologías</t>
  </si>
  <si>
    <t>de captación de hojas de vida</t>
  </si>
  <si>
    <t xml:space="preserve">que se requieren </t>
  </si>
  <si>
    <t>realiza presupuesto de las actividades planeadas dentro del PETH</t>
  </si>
  <si>
    <t>en el periodo anterior</t>
  </si>
  <si>
    <t xml:space="preserve">solicita asignación de presupuesto </t>
  </si>
  <si>
    <t>peirodo anterior a la ejecución de la actividad</t>
  </si>
  <si>
    <t>de compromisos de entrega de información de acuerdo a la normatividad vigente</t>
  </si>
  <si>
    <t>por incumplimiento del plan de bienestar social e incentivos</t>
  </si>
  <si>
    <t>por fallas en la gestión de las actividades planeadas</t>
  </si>
  <si>
    <t>R17</t>
  </si>
  <si>
    <t xml:space="preserve">solicitará al proveedor de los SOFTWARE verificación </t>
  </si>
  <si>
    <t>y mantenimiento preventivo</t>
  </si>
  <si>
    <t>realizará verificación del SOFTWARE</t>
  </si>
  <si>
    <t>con datos que tome aleatoriamente</t>
  </si>
  <si>
    <t>gestionará espacio de archivo</t>
  </si>
  <si>
    <t>cuando se identifique la necesidad</t>
  </si>
  <si>
    <t>verifica el correcto uso del espacio de archivo</t>
  </si>
  <si>
    <t>con la documentación necesaria para archivar</t>
  </si>
  <si>
    <t>donde se planean todas las actividades planeadas del plan de bienestar social</t>
  </si>
  <si>
    <t>realiza cuadro con necesidades y responsables</t>
  </si>
  <si>
    <t>para la ejecución de las actividades planeadas en el plan de bienestar social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</si>
</sst>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x14ac:knownFonts="1">
    <font>
      <sz val="11"/>
      <color theme="1"/>
      <name val="Calibri"/>
      <family val="2"/>
      <scheme val="minor"/>
    </font>
    <font>
      <sz val="11"/>
      <color indexed="8"/>
      <name val="Calibri"/>
      <family val="2"/>
    </font>
    <font>
      <sz val="10"/>
      <name val="Arial"/>
      <family val="2"/>
    </font>
    <font>
      <sz val="10"/>
      <name val="Tahoma"/>
      <family val="2"/>
    </font>
    <font>
      <sz val="11"/>
      <name val="Tahoma"/>
      <family val="2"/>
    </font>
    <font>
      <b/>
      <sz val="11"/>
      <name val="Tahoma"/>
      <family val="2"/>
    </font>
    <font>
      <sz val="11"/>
      <name val="Arial"/>
      <family val="2"/>
    </font>
    <font>
      <b/>
      <sz val="12"/>
      <name val="Tahoma"/>
      <family val="2"/>
    </font>
    <font>
      <b/>
      <sz val="11"/>
      <color theme="1"/>
      <name val="Calibri"/>
      <family val="2"/>
      <scheme val="minor"/>
    </font>
    <font>
      <sz val="12"/>
      <name val="Tahoma"/>
      <family val="2"/>
    </font>
    <font>
      <sz val="10"/>
      <name val="Tahoma"/>
      <family val="2"/>
    </font>
    <font>
      <sz val="11"/>
      <name val="Tahoma"/>
      <family val="2"/>
    </font>
    <font>
      <b/>
      <sz val="11"/>
      <name val="Tahoma"/>
      <family val="2"/>
    </font>
    <font>
      <sz val="11"/>
      <name val="Arial"/>
      <family val="2"/>
    </font>
    <font>
      <b/>
      <sz val="11"/>
      <name val="Arial"/>
      <family val="2"/>
    </font>
    <font>
      <b/>
      <sz val="10"/>
      <name val="Arial"/>
      <family val="2"/>
    </font>
    <font>
      <sz val="11"/>
      <name val="Calibri"/>
      <family val="2"/>
      <scheme val="minor"/>
    </font>
    <font>
      <sz val="14"/>
      <name val="Arial"/>
      <family val="2"/>
    </font>
    <font>
      <sz val="8"/>
      <name val="Calibri"/>
      <family val="2"/>
      <scheme val="minor"/>
    </font>
    <font>
      <b/>
      <sz val="11"/>
      <name val="Calibri"/>
      <family val="2"/>
      <scheme val="minor"/>
    </font>
    <font>
      <sz val="11"/>
      <color rgb="FFFF0000"/>
      <name val="Calibri"/>
      <family val="2"/>
      <scheme val="minor"/>
    </font>
    <font>
      <sz val="16"/>
      <color theme="1"/>
      <name val="Calibri"/>
      <family val="2"/>
      <scheme val="minor"/>
    </font>
    <font>
      <b/>
      <sz val="12"/>
      <color theme="1"/>
      <name val="Arial"/>
      <family val="2"/>
    </font>
    <font>
      <sz val="12"/>
      <color theme="1"/>
      <name val="Arial"/>
      <family val="2"/>
    </font>
    <font>
      <sz val="10"/>
      <color theme="1"/>
      <name val="Arial"/>
      <family val="2"/>
    </font>
    <font>
      <sz val="10"/>
      <color rgb="FF202124"/>
      <name val="Arial"/>
      <family val="2"/>
    </font>
    <font>
      <b/>
      <sz val="10"/>
      <color theme="1"/>
      <name val="Arial"/>
      <family val="2"/>
    </font>
    <font>
      <sz val="10"/>
      <color rgb="FFFF0000"/>
      <name val="Arial"/>
      <family val="2"/>
    </font>
    <font>
      <b/>
      <sz val="10"/>
      <color rgb="FF000000"/>
      <name val="Arial"/>
      <family val="2"/>
    </font>
    <font>
      <sz val="10"/>
      <color indexed="8"/>
      <name val="Arial"/>
      <family val="2"/>
    </font>
    <font>
      <sz val="10"/>
      <color rgb="FF000000"/>
      <name val="Arial"/>
      <family val="2"/>
    </font>
    <font>
      <b/>
      <sz val="10"/>
      <color rgb="FF7030A0"/>
      <name val="Arial"/>
      <family val="2"/>
    </font>
    <font>
      <b/>
      <sz val="10"/>
      <color indexed="8"/>
      <name val="Arial"/>
      <family val="2"/>
    </font>
    <font>
      <sz val="10"/>
      <color rgb="FF7030A0"/>
      <name val="Arial"/>
      <family val="2"/>
    </font>
    <font>
      <b/>
      <sz val="10"/>
      <name val="Tahoma"/>
      <family val="2"/>
    </font>
    <font>
      <sz val="8"/>
      <name val="Arial"/>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9"/>
      <color theme="9" tint="-0.249977111117893"/>
      <name val="Arial Narrow"/>
      <family val="2"/>
    </font>
    <font>
      <b/>
      <sz val="8"/>
      <name val="Tahoma"/>
      <family val="2"/>
    </font>
    <font>
      <b/>
      <sz val="14"/>
      <name val="Arial"/>
      <family val="2"/>
    </font>
    <font>
      <b/>
      <sz val="16"/>
      <color theme="1"/>
      <name val="Arial"/>
      <family val="2"/>
    </font>
    <font>
      <sz val="14"/>
      <color indexed="81"/>
      <name val="Tahoma"/>
      <family val="2"/>
    </font>
    <font>
      <b/>
      <sz val="11"/>
      <color theme="0"/>
      <name val="Arial"/>
      <family val="2"/>
    </font>
    <font>
      <sz val="11"/>
      <color theme="0"/>
      <name val="Arial"/>
      <family val="2"/>
    </font>
    <font>
      <b/>
      <sz val="11"/>
      <color theme="0"/>
      <name val="Tahoma"/>
      <family val="2"/>
    </font>
    <font>
      <b/>
      <sz val="10"/>
      <color theme="0"/>
      <name val="Arial"/>
      <family val="2"/>
    </font>
    <font>
      <b/>
      <sz val="14"/>
      <color theme="1"/>
      <name val="Arial"/>
      <family val="2"/>
    </font>
    <font>
      <b/>
      <sz val="12"/>
      <color theme="0"/>
      <name val="Arial"/>
      <family val="2"/>
    </font>
    <font>
      <b/>
      <sz val="12"/>
      <name val="Arial"/>
      <family val="2"/>
    </font>
    <font>
      <b/>
      <sz val="12"/>
      <color theme="0"/>
      <name val="Tahoma"/>
      <family val="2"/>
    </font>
    <font>
      <sz val="12"/>
      <name val="Arial"/>
      <family val="2"/>
    </font>
    <font>
      <b/>
      <sz val="11"/>
      <color theme="1"/>
      <name val="Tahoma"/>
      <family val="2"/>
    </font>
    <font>
      <b/>
      <sz val="11"/>
      <color theme="1"/>
      <name val="Arial"/>
      <family val="2"/>
    </font>
  </fonts>
  <fills count="14">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00B050"/>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rgb="FFFF6600"/>
        <bgColor indexed="64"/>
      </patternFill>
    </fill>
    <fill>
      <patternFill patternType="solid">
        <fgColor rgb="FFFFFF66"/>
        <bgColor indexed="64"/>
      </patternFill>
    </fill>
    <fill>
      <patternFill patternType="solid">
        <fgColor rgb="FF4CAA4C"/>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bottom style="medium">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double">
        <color indexed="64"/>
      </top>
      <bottom/>
      <diagonal/>
    </border>
    <border>
      <left/>
      <right style="hair">
        <color indexed="64"/>
      </right>
      <top style="thin">
        <color indexed="64"/>
      </top>
      <bottom style="hair">
        <color indexed="64"/>
      </bottom>
      <diagonal/>
    </border>
    <border>
      <left/>
      <right/>
      <top style="hair">
        <color indexed="64"/>
      </top>
      <bottom style="hair">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s>
  <cellStyleXfs count="6">
    <xf numFmtId="0" fontId="0" fillId="0" borderId="0"/>
    <xf numFmtId="0" fontId="2" fillId="0" borderId="0"/>
    <xf numFmtId="0" fontId="2" fillId="0" borderId="0"/>
    <xf numFmtId="0" fontId="1" fillId="0" borderId="0"/>
    <xf numFmtId="0" fontId="2" fillId="0" borderId="0"/>
    <xf numFmtId="0" fontId="43" fillId="0" borderId="0"/>
  </cellStyleXfs>
  <cellXfs count="511">
    <xf numFmtId="0" fontId="0" fillId="0" borderId="0" xfId="0"/>
    <xf numFmtId="0" fontId="11" fillId="4" borderId="1" xfId="0" applyFont="1" applyFill="1" applyBorder="1" applyAlignment="1" applyProtection="1">
      <alignment horizontal="center" vertical="center" wrapText="1"/>
      <protection locked="0"/>
    </xf>
    <xf numFmtId="0" fontId="6" fillId="4" borderId="1" xfId="2" applyFont="1" applyFill="1" applyBorder="1" applyAlignment="1" applyProtection="1">
      <alignment horizontal="center" vertical="center" wrapText="1"/>
      <protection locked="0"/>
    </xf>
    <xf numFmtId="0" fontId="6" fillId="4" borderId="1" xfId="2" applyFont="1" applyFill="1" applyBorder="1" applyAlignment="1" applyProtection="1">
      <alignment horizontal="left" vertical="center" wrapText="1"/>
      <protection locked="0"/>
    </xf>
    <xf numFmtId="9" fontId="11" fillId="4" borderId="1" xfId="0" applyNumberFormat="1" applyFont="1" applyFill="1" applyBorder="1" applyAlignment="1" applyProtection="1">
      <alignment horizontal="center" vertical="center" wrapText="1"/>
      <protection locked="0"/>
    </xf>
    <xf numFmtId="0" fontId="11" fillId="4" borderId="6" xfId="0" applyFont="1" applyFill="1" applyBorder="1" applyAlignment="1" applyProtection="1">
      <alignment horizontal="center" vertical="center" wrapText="1"/>
      <protection locked="0"/>
    </xf>
    <xf numFmtId="9" fontId="11" fillId="4" borderId="6" xfId="0" applyNumberFormat="1" applyFont="1" applyFill="1" applyBorder="1" applyAlignment="1" applyProtection="1">
      <alignment horizontal="center" vertical="center" wrapText="1"/>
      <protection locked="0"/>
    </xf>
    <xf numFmtId="0" fontId="11" fillId="4" borderId="28" xfId="0" applyFont="1" applyFill="1" applyBorder="1" applyAlignment="1" applyProtection="1">
      <alignment horizontal="center" vertical="center" wrapText="1"/>
      <protection locked="0"/>
    </xf>
    <xf numFmtId="9" fontId="11" fillId="4" borderId="28" xfId="0" applyNumberFormat="1" applyFont="1" applyFill="1" applyBorder="1" applyAlignment="1" applyProtection="1">
      <alignment horizontal="center" vertical="center" wrapText="1"/>
      <protection locked="0"/>
    </xf>
    <xf numFmtId="0" fontId="3" fillId="2" borderId="0" xfId="2" applyFont="1" applyFill="1" applyProtection="1"/>
    <xf numFmtId="0" fontId="4" fillId="0" borderId="0" xfId="2" applyFont="1" applyAlignment="1" applyProtection="1">
      <alignment vertical="center" wrapText="1"/>
    </xf>
    <xf numFmtId="0" fontId="4" fillId="0" borderId="0" xfId="2" applyFont="1" applyAlignment="1" applyProtection="1">
      <alignment horizontal="justify" vertical="top" wrapText="1"/>
    </xf>
    <xf numFmtId="0" fontId="9" fillId="0" borderId="0" xfId="2" applyFont="1" applyAlignment="1" applyProtection="1">
      <alignment vertical="center" wrapText="1"/>
    </xf>
    <xf numFmtId="0" fontId="6" fillId="0" borderId="0" xfId="2" applyFont="1" applyAlignment="1" applyProtection="1">
      <alignment horizontal="center" vertical="center" wrapText="1"/>
    </xf>
    <xf numFmtId="0" fontId="17" fillId="0" borderId="0" xfId="0" applyFont="1" applyAlignment="1" applyProtection="1">
      <alignment horizontal="left" vertical="center" wrapText="1"/>
    </xf>
    <xf numFmtId="0" fontId="17" fillId="0" borderId="0" xfId="2" applyFont="1" applyAlignment="1" applyProtection="1">
      <alignment horizontal="center" vertical="center" wrapText="1"/>
    </xf>
    <xf numFmtId="0" fontId="2" fillId="0" borderId="0" xfId="0" applyFont="1" applyAlignment="1" applyProtection="1">
      <alignment vertical="center" wrapText="1"/>
    </xf>
    <xf numFmtId="0" fontId="4" fillId="0" borderId="0" xfId="2" applyFont="1" applyBorder="1" applyAlignment="1" applyProtection="1">
      <alignment vertical="center" wrapText="1"/>
    </xf>
    <xf numFmtId="0" fontId="4" fillId="2" borderId="0" xfId="2" applyFont="1" applyFill="1" applyBorder="1" applyAlignment="1" applyProtection="1">
      <alignment vertical="center" wrapText="1"/>
    </xf>
    <xf numFmtId="0" fontId="6" fillId="0" borderId="1" xfId="0" applyFont="1" applyFill="1" applyBorder="1" applyAlignment="1" applyProtection="1">
      <alignment horizontal="left" vertical="center" wrapText="1"/>
      <protection locked="0"/>
    </xf>
    <xf numFmtId="9" fontId="4" fillId="0" borderId="0" xfId="2" applyNumberFormat="1" applyFont="1" applyAlignment="1" applyProtection="1">
      <alignment vertical="center" wrapText="1"/>
    </xf>
    <xf numFmtId="0" fontId="5" fillId="0" borderId="0" xfId="2" applyFont="1" applyAlignment="1" applyProtection="1">
      <alignment vertical="center" wrapText="1"/>
    </xf>
    <xf numFmtId="0" fontId="22" fillId="0" borderId="3" xfId="0" applyFont="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22" fillId="0" borderId="26" xfId="0" applyFont="1" applyBorder="1" applyAlignment="1" applyProtection="1">
      <alignment horizontal="center" vertical="center" wrapText="1"/>
    </xf>
    <xf numFmtId="0" fontId="6" fillId="0" borderId="3" xfId="2" applyFont="1" applyFill="1" applyBorder="1" applyAlignment="1" applyProtection="1">
      <alignment horizontal="center" vertical="center" wrapText="1"/>
    </xf>
    <xf numFmtId="9" fontId="0" fillId="0" borderId="33" xfId="0" applyNumberFormat="1" applyBorder="1" applyAlignment="1" applyProtection="1">
      <alignment horizontal="center" vertical="center" wrapText="1"/>
    </xf>
    <xf numFmtId="0" fontId="23" fillId="8" borderId="3" xfId="0" applyFont="1" applyFill="1" applyBorder="1" applyAlignment="1" applyProtection="1">
      <alignment horizontal="center" vertical="center" wrapText="1"/>
    </xf>
    <xf numFmtId="0" fontId="23" fillId="0" borderId="1" xfId="0" applyFont="1" applyBorder="1" applyAlignment="1" applyProtection="1">
      <alignment vertical="center" wrapText="1"/>
    </xf>
    <xf numFmtId="9" fontId="23" fillId="0" borderId="26" xfId="0" applyNumberFormat="1" applyFont="1" applyBorder="1" applyAlignment="1" applyProtection="1">
      <alignment horizontal="center" vertical="center" wrapText="1"/>
    </xf>
    <xf numFmtId="9" fontId="23" fillId="0" borderId="1" xfId="0" applyNumberFormat="1" applyFont="1" applyBorder="1" applyAlignment="1" applyProtection="1">
      <alignment horizontal="center" vertical="center" wrapText="1"/>
    </xf>
    <xf numFmtId="0" fontId="23" fillId="0" borderId="33" xfId="0" applyFont="1" applyBorder="1" applyAlignment="1" applyProtection="1">
      <alignment vertical="center" wrapText="1"/>
    </xf>
    <xf numFmtId="0" fontId="23" fillId="7" borderId="3" xfId="0" applyFont="1" applyFill="1" applyBorder="1" applyAlignment="1" applyProtection="1">
      <alignment horizontal="center" vertical="center" wrapText="1"/>
    </xf>
    <xf numFmtId="0" fontId="23" fillId="0" borderId="1" xfId="0" applyFont="1" applyBorder="1" applyAlignment="1" applyProtection="1">
      <alignment horizontal="justify" vertical="center" wrapText="1"/>
    </xf>
    <xf numFmtId="0" fontId="23" fillId="0" borderId="26" xfId="0" applyFont="1" applyBorder="1" applyAlignment="1" applyProtection="1">
      <alignment vertical="center" wrapText="1"/>
    </xf>
    <xf numFmtId="0" fontId="23" fillId="3" borderId="3" xfId="0" applyFont="1" applyFill="1" applyBorder="1" applyAlignment="1" applyProtection="1">
      <alignment horizontal="center" vertical="center" wrapText="1"/>
    </xf>
    <xf numFmtId="0" fontId="23" fillId="10" borderId="3" xfId="0" applyFont="1" applyFill="1" applyBorder="1" applyAlignment="1" applyProtection="1">
      <alignment horizontal="center" vertical="center" wrapText="1"/>
    </xf>
    <xf numFmtId="0" fontId="23" fillId="9" borderId="3" xfId="0" applyFont="1" applyFill="1" applyBorder="1" applyAlignment="1" applyProtection="1">
      <alignment horizontal="center" vertical="center" wrapText="1"/>
    </xf>
    <xf numFmtId="0" fontId="4" fillId="0" borderId="27" xfId="2" applyFont="1" applyBorder="1" applyAlignment="1" applyProtection="1">
      <alignment vertical="center" wrapText="1"/>
    </xf>
    <xf numFmtId="0" fontId="4" fillId="0" borderId="28" xfId="2" applyFont="1" applyBorder="1" applyAlignment="1" applyProtection="1">
      <alignment vertical="center" wrapText="1"/>
    </xf>
    <xf numFmtId="0" fontId="4" fillId="0" borderId="29" xfId="2" applyFont="1" applyBorder="1" applyAlignment="1" applyProtection="1">
      <alignment vertical="center" wrapText="1"/>
    </xf>
    <xf numFmtId="0" fontId="6" fillId="0" borderId="27" xfId="2" applyFont="1" applyFill="1" applyBorder="1" applyAlignment="1" applyProtection="1">
      <alignment horizontal="center" vertical="center" wrapText="1"/>
    </xf>
    <xf numFmtId="9" fontId="0" fillId="0" borderId="35" xfId="0" applyNumberFormat="1" applyBorder="1" applyAlignment="1" applyProtection="1">
      <alignment horizontal="center" vertical="center" wrapText="1"/>
    </xf>
    <xf numFmtId="0" fontId="4" fillId="0" borderId="0" xfId="2" applyFont="1" applyAlignment="1" applyProtection="1">
      <alignment horizontal="center" vertical="center" wrapText="1"/>
    </xf>
    <xf numFmtId="0" fontId="15" fillId="0" borderId="0" xfId="0" applyFont="1" applyBorder="1" applyAlignment="1" applyProtection="1">
      <alignment horizontal="left" vertical="center" wrapText="1"/>
    </xf>
    <xf numFmtId="0" fontId="11" fillId="0" borderId="0" xfId="2" applyFont="1" applyAlignment="1" applyProtection="1">
      <alignment horizontal="center" vertical="center" wrapText="1"/>
    </xf>
    <xf numFmtId="0" fontId="7" fillId="0" borderId="0" xfId="2" applyFont="1" applyBorder="1" applyAlignment="1" applyProtection="1">
      <alignment vertical="center"/>
    </xf>
    <xf numFmtId="0" fontId="3" fillId="0" borderId="0" xfId="2" applyFont="1" applyFill="1" applyBorder="1" applyAlignment="1" applyProtection="1">
      <alignment vertical="center" wrapText="1"/>
    </xf>
    <xf numFmtId="0" fontId="11" fillId="0" borderId="0" xfId="2" applyFont="1" applyFill="1" applyBorder="1" applyAlignment="1" applyProtection="1">
      <alignment horizontal="center" vertical="center" wrapText="1"/>
    </xf>
    <xf numFmtId="0" fontId="10" fillId="0" borderId="0" xfId="2" applyFont="1" applyFill="1" applyBorder="1" applyAlignment="1" applyProtection="1">
      <alignment horizontal="center" vertical="center" wrapText="1"/>
    </xf>
    <xf numFmtId="0" fontId="5" fillId="0" borderId="5" xfId="2" applyFont="1" applyFill="1" applyBorder="1" applyAlignment="1" applyProtection="1">
      <alignment vertical="center" wrapText="1"/>
    </xf>
    <xf numFmtId="9" fontId="5" fillId="0" borderId="5" xfId="2" applyNumberFormat="1" applyFont="1" applyFill="1" applyBorder="1" applyAlignment="1" applyProtection="1">
      <alignment horizontal="center" vertical="center" wrapText="1"/>
    </xf>
    <xf numFmtId="9" fontId="11" fillId="0" borderId="6" xfId="0" applyNumberFormat="1" applyFont="1" applyFill="1" applyBorder="1" applyAlignment="1" applyProtection="1">
      <alignment horizontal="center" vertical="center" wrapText="1"/>
    </xf>
    <xf numFmtId="9" fontId="11" fillId="0" borderId="1" xfId="0" applyNumberFormat="1" applyFont="1" applyFill="1" applyBorder="1" applyAlignment="1" applyProtection="1">
      <alignment horizontal="center" vertical="center" wrapText="1"/>
    </xf>
    <xf numFmtId="9" fontId="11" fillId="0" borderId="28" xfId="0" applyNumberFormat="1" applyFont="1" applyFill="1" applyBorder="1" applyAlignment="1" applyProtection="1">
      <alignment horizontal="center" vertical="center" wrapText="1"/>
    </xf>
    <xf numFmtId="9" fontId="11" fillId="0" borderId="0" xfId="2" applyNumberFormat="1" applyFont="1" applyAlignment="1" applyProtection="1">
      <alignment horizontal="center" vertical="center" wrapText="1"/>
    </xf>
    <xf numFmtId="0" fontId="11" fillId="0" borderId="6" xfId="2" applyFont="1" applyFill="1" applyBorder="1" applyAlignment="1" applyProtection="1">
      <alignment horizontal="center" vertical="center" wrapText="1"/>
    </xf>
    <xf numFmtId="0" fontId="11" fillId="0" borderId="1" xfId="2" applyFont="1" applyFill="1" applyBorder="1" applyAlignment="1" applyProtection="1">
      <alignment horizontal="center" vertical="center" wrapText="1"/>
    </xf>
    <xf numFmtId="0" fontId="11" fillId="0" borderId="28" xfId="2" applyFont="1" applyFill="1" applyBorder="1" applyAlignment="1" applyProtection="1">
      <alignment horizontal="center" vertical="center" wrapText="1"/>
    </xf>
    <xf numFmtId="0" fontId="4" fillId="4" borderId="6" xfId="2" applyFont="1" applyFill="1" applyBorder="1" applyAlignment="1" applyProtection="1">
      <alignment horizontal="left" vertical="center" wrapText="1"/>
      <protection locked="0"/>
    </xf>
    <xf numFmtId="0" fontId="2" fillId="0" borderId="1" xfId="2" applyFont="1" applyBorder="1" applyAlignment="1" applyProtection="1">
      <alignment horizontal="justify" vertical="center" wrapText="1"/>
      <protection locked="0"/>
    </xf>
    <xf numFmtId="0" fontId="15" fillId="0" borderId="1" xfId="0" applyFont="1" applyFill="1" applyBorder="1" applyAlignment="1" applyProtection="1">
      <alignment horizontal="left" vertical="center" wrapText="1"/>
    </xf>
    <xf numFmtId="0" fontId="2" fillId="2" borderId="0" xfId="2" applyFont="1" applyFill="1" applyProtection="1"/>
    <xf numFmtId="0" fontId="2" fillId="2" borderId="0" xfId="2" applyFont="1" applyFill="1" applyBorder="1" applyProtection="1"/>
    <xf numFmtId="0" fontId="2" fillId="2" borderId="0" xfId="2" applyFont="1" applyFill="1" applyAlignment="1" applyProtection="1">
      <alignment horizontal="center" vertical="center"/>
    </xf>
    <xf numFmtId="0" fontId="15" fillId="0" borderId="0" xfId="2" applyFont="1" applyBorder="1" applyAlignment="1" applyProtection="1">
      <alignment horizontal="center" vertical="center"/>
    </xf>
    <xf numFmtId="0" fontId="15" fillId="0" borderId="0" xfId="2" applyFont="1" applyBorder="1" applyAlignment="1" applyProtection="1">
      <alignment vertical="center"/>
    </xf>
    <xf numFmtId="0" fontId="2" fillId="2" borderId="18" xfId="2" applyFont="1" applyFill="1" applyBorder="1" applyAlignment="1" applyProtection="1"/>
    <xf numFmtId="0" fontId="2" fillId="2" borderId="17" xfId="2" applyFont="1" applyFill="1" applyBorder="1" applyProtection="1"/>
    <xf numFmtId="0" fontId="15" fillId="0" borderId="0" xfId="2" applyFont="1" applyFill="1" applyBorder="1" applyAlignment="1" applyProtection="1">
      <alignment horizontal="center" vertical="center" wrapText="1"/>
    </xf>
    <xf numFmtId="0" fontId="2" fillId="0" borderId="18" xfId="2" applyFont="1" applyBorder="1" applyAlignment="1" applyProtection="1">
      <alignment vertical="center" wrapText="1"/>
    </xf>
    <xf numFmtId="0" fontId="2" fillId="0" borderId="17" xfId="2" applyFont="1" applyBorder="1" applyAlignment="1" applyProtection="1">
      <alignment vertical="center" wrapText="1"/>
    </xf>
    <xf numFmtId="0" fontId="2" fillId="0" borderId="0" xfId="2" applyFont="1" applyAlignment="1" applyProtection="1">
      <alignment vertical="center" wrapText="1"/>
    </xf>
    <xf numFmtId="0" fontId="2" fillId="0" borderId="15" xfId="2" applyFont="1" applyBorder="1" applyAlignment="1" applyProtection="1">
      <alignment vertical="center" wrapText="1"/>
    </xf>
    <xf numFmtId="0" fontId="2" fillId="0" borderId="0" xfId="2" applyFont="1" applyBorder="1" applyAlignment="1" applyProtection="1">
      <alignment vertical="center" wrapText="1"/>
    </xf>
    <xf numFmtId="9" fontId="2" fillId="0" borderId="1" xfId="2" applyNumberFormat="1" applyFont="1" applyBorder="1" applyAlignment="1" applyProtection="1">
      <alignment horizontal="center" vertical="center" wrapText="1"/>
    </xf>
    <xf numFmtId="9" fontId="2" fillId="0" borderId="26" xfId="2" applyNumberFormat="1" applyFont="1" applyBorder="1" applyAlignment="1" applyProtection="1">
      <alignment horizontal="center" vertical="center" wrapText="1"/>
    </xf>
    <xf numFmtId="0" fontId="27" fillId="0" borderId="0" xfId="2" applyFont="1" applyFill="1" applyAlignment="1" applyProtection="1">
      <alignment vertical="center" wrapText="1"/>
    </xf>
    <xf numFmtId="0" fontId="2" fillId="0" borderId="0" xfId="2" applyFont="1" applyFill="1" applyAlignment="1" applyProtection="1">
      <alignment horizontal="center" vertical="center" wrapText="1"/>
    </xf>
    <xf numFmtId="0" fontId="2" fillId="0" borderId="0" xfId="2" applyFont="1" applyFill="1" applyAlignment="1" applyProtection="1">
      <alignment vertical="center" wrapText="1"/>
    </xf>
    <xf numFmtId="0" fontId="15" fillId="0" borderId="1" xfId="2" applyFont="1" applyFill="1" applyBorder="1" applyAlignment="1" applyProtection="1">
      <alignment horizontal="center" vertical="center" wrapText="1"/>
    </xf>
    <xf numFmtId="0" fontId="15" fillId="0" borderId="8" xfId="2" applyFont="1" applyFill="1" applyBorder="1" applyAlignment="1" applyProtection="1">
      <alignment horizontal="center" vertical="center" wrapText="1"/>
    </xf>
    <xf numFmtId="0" fontId="15" fillId="0" borderId="1" xfId="2" applyFont="1" applyBorder="1" applyAlignment="1" applyProtection="1">
      <alignment vertical="center" wrapText="1"/>
    </xf>
    <xf numFmtId="0" fontId="28" fillId="0" borderId="1" xfId="0" applyFont="1" applyBorder="1" applyAlignment="1" applyProtection="1">
      <alignment horizontal="center" vertical="center" wrapText="1" readingOrder="1"/>
    </xf>
    <xf numFmtId="0" fontId="28" fillId="0" borderId="26" xfId="0" applyFont="1" applyBorder="1" applyAlignment="1" applyProtection="1">
      <alignment horizontal="center" vertical="center" wrapText="1" readingOrder="1"/>
    </xf>
    <xf numFmtId="0" fontId="2" fillId="0" borderId="1" xfId="2" applyFont="1" applyBorder="1" applyAlignment="1" applyProtection="1">
      <alignment vertical="center" wrapText="1"/>
    </xf>
    <xf numFmtId="0" fontId="2" fillId="0" borderId="1" xfId="0" applyFont="1" applyBorder="1" applyAlignment="1" applyProtection="1">
      <alignment horizontal="center" vertical="center" wrapText="1" readingOrder="1"/>
    </xf>
    <xf numFmtId="0" fontId="2" fillId="0" borderId="26" xfId="0" applyFont="1" applyBorder="1" applyAlignment="1" applyProtection="1">
      <alignment horizontal="center" vertical="center" wrapText="1" readingOrder="1"/>
    </xf>
    <xf numFmtId="0" fontId="29" fillId="0" borderId="0" xfId="3" applyFont="1" applyFill="1" applyBorder="1" applyProtection="1"/>
    <xf numFmtId="0" fontId="29" fillId="0" borderId="0" xfId="3" applyFont="1" applyFill="1" applyBorder="1" applyAlignment="1" applyProtection="1"/>
    <xf numFmtId="0" fontId="29" fillId="0" borderId="0" xfId="3" applyFont="1" applyFill="1" applyProtection="1"/>
    <xf numFmtId="0" fontId="2" fillId="0" borderId="3" xfId="2" applyFont="1" applyFill="1" applyBorder="1" applyAlignment="1" applyProtection="1">
      <alignment horizontal="center" vertical="center" wrapText="1"/>
    </xf>
    <xf numFmtId="0" fontId="2" fillId="0" borderId="1" xfId="2" applyFont="1" applyFill="1" applyBorder="1" applyAlignment="1" applyProtection="1">
      <alignment horizontal="justify" vertical="center" wrapText="1"/>
    </xf>
    <xf numFmtId="9" fontId="24" fillId="0" borderId="4" xfId="0" applyNumberFormat="1" applyFont="1" applyFill="1" applyBorder="1" applyAlignment="1" applyProtection="1">
      <alignment horizontal="center" vertical="center" wrapText="1"/>
    </xf>
    <xf numFmtId="0" fontId="2" fillId="0" borderId="0" xfId="2" applyFont="1" applyBorder="1" applyAlignment="1" applyProtection="1">
      <alignment horizontal="justify" vertical="center" wrapText="1"/>
    </xf>
    <xf numFmtId="0" fontId="30" fillId="11" borderId="1" xfId="0" applyFont="1" applyFill="1" applyBorder="1" applyAlignment="1" applyProtection="1">
      <alignment horizontal="center" vertical="center" wrapText="1" readingOrder="1"/>
    </xf>
    <xf numFmtId="0" fontId="2" fillId="9" borderId="26" xfId="0" applyFont="1" applyFill="1" applyBorder="1" applyAlignment="1" applyProtection="1">
      <alignment horizontal="center" vertical="center" wrapText="1" readingOrder="1"/>
    </xf>
    <xf numFmtId="9" fontId="2" fillId="0" borderId="3" xfId="2" applyNumberFormat="1" applyFont="1" applyBorder="1" applyAlignment="1" applyProtection="1">
      <alignment horizontal="center" vertical="center" wrapText="1"/>
    </xf>
    <xf numFmtId="0" fontId="27" fillId="0" borderId="0" xfId="2" applyFont="1" applyAlignment="1" applyProtection="1">
      <alignment vertical="center" wrapText="1"/>
    </xf>
    <xf numFmtId="0" fontId="29" fillId="0" borderId="0" xfId="3" applyFont="1" applyFill="1" applyBorder="1" applyAlignment="1" applyProtection="1">
      <alignment horizontal="center" vertical="center"/>
    </xf>
    <xf numFmtId="0" fontId="29" fillId="0" borderId="0" xfId="3" applyFont="1" applyProtection="1"/>
    <xf numFmtId="0" fontId="30" fillId="12" borderId="1" xfId="0" applyFont="1" applyFill="1" applyBorder="1" applyAlignment="1" applyProtection="1">
      <alignment horizontal="center" vertical="center" wrapText="1" readingOrder="1"/>
    </xf>
    <xf numFmtId="0" fontId="31" fillId="0" borderId="0" xfId="3" applyFont="1" applyFill="1" applyBorder="1" applyAlignment="1" applyProtection="1">
      <alignment vertical="center" textRotation="90" wrapText="1"/>
    </xf>
    <xf numFmtId="0" fontId="32" fillId="0" borderId="0" xfId="3" applyFont="1" applyFill="1" applyBorder="1" applyAlignment="1" applyProtection="1">
      <alignment horizontal="center" vertical="center" wrapText="1"/>
    </xf>
    <xf numFmtId="0" fontId="29" fillId="0" borderId="0" xfId="3" applyFont="1" applyFill="1" applyBorder="1" applyAlignment="1" applyProtection="1">
      <alignment horizontal="center" vertical="center" wrapText="1"/>
    </xf>
    <xf numFmtId="0" fontId="30" fillId="8" borderId="1" xfId="0" applyFont="1" applyFill="1" applyBorder="1" applyAlignment="1" applyProtection="1">
      <alignment horizontal="center" vertical="center" wrapText="1" readingOrder="1"/>
    </xf>
    <xf numFmtId="0" fontId="28" fillId="0" borderId="28" xfId="0" applyFont="1" applyBorder="1" applyAlignment="1" applyProtection="1">
      <alignment horizontal="center" vertical="center" wrapText="1" readingOrder="1"/>
    </xf>
    <xf numFmtId="0" fontId="30" fillId="8" borderId="28" xfId="0" applyFont="1" applyFill="1" applyBorder="1" applyAlignment="1" applyProtection="1">
      <alignment horizontal="center" vertical="center" wrapText="1" readingOrder="1"/>
    </xf>
    <xf numFmtId="0" fontId="30" fillId="12" borderId="28" xfId="0" applyFont="1" applyFill="1" applyBorder="1" applyAlignment="1" applyProtection="1">
      <alignment horizontal="center" vertical="center" wrapText="1" readingOrder="1"/>
    </xf>
    <xf numFmtId="0" fontId="30" fillId="11" borderId="28" xfId="0" applyFont="1" applyFill="1" applyBorder="1" applyAlignment="1" applyProtection="1">
      <alignment horizontal="center" vertical="center" wrapText="1" readingOrder="1"/>
    </xf>
    <xf numFmtId="0" fontId="2" fillId="9" borderId="29" xfId="0" applyFont="1" applyFill="1" applyBorder="1" applyAlignment="1" applyProtection="1">
      <alignment horizontal="center" vertical="center" wrapText="1" readingOrder="1"/>
    </xf>
    <xf numFmtId="9" fontId="2" fillId="0" borderId="27" xfId="2" applyNumberFormat="1" applyFont="1" applyBorder="1" applyAlignment="1" applyProtection="1">
      <alignment horizontal="center" vertical="center" wrapText="1"/>
    </xf>
    <xf numFmtId="0" fontId="2" fillId="0" borderId="28" xfId="0" applyFont="1" applyBorder="1" applyAlignment="1" applyProtection="1">
      <alignment horizontal="center" vertical="center" wrapText="1" readingOrder="1"/>
    </xf>
    <xf numFmtId="0" fontId="29" fillId="0" borderId="0" xfId="3" applyFont="1" applyFill="1" applyBorder="1" applyAlignment="1" applyProtection="1">
      <alignment vertical="center"/>
    </xf>
    <xf numFmtId="0" fontId="2" fillId="0" borderId="0" xfId="2" applyFont="1" applyFill="1" applyBorder="1" applyAlignment="1" applyProtection="1">
      <alignment vertical="center" wrapText="1"/>
    </xf>
    <xf numFmtId="0" fontId="15" fillId="0" borderId="1" xfId="2" applyFont="1" applyBorder="1" applyAlignment="1" applyProtection="1">
      <alignment horizontal="center" vertical="center" wrapText="1"/>
    </xf>
    <xf numFmtId="0" fontId="2" fillId="9" borderId="1" xfId="0" applyFont="1" applyFill="1" applyBorder="1" applyAlignment="1" applyProtection="1">
      <alignment horizontal="center" vertical="center" wrapText="1" readingOrder="1"/>
    </xf>
    <xf numFmtId="0" fontId="27" fillId="0" borderId="0" xfId="0" applyFont="1" applyFill="1" applyAlignment="1" applyProtection="1">
      <alignment vertical="center" readingOrder="1"/>
    </xf>
    <xf numFmtId="0" fontId="27" fillId="0" borderId="0" xfId="0" applyFont="1" applyAlignment="1" applyProtection="1">
      <alignment vertical="center" readingOrder="1"/>
    </xf>
    <xf numFmtId="0" fontId="33" fillId="0" borderId="0" xfId="3" applyFont="1" applyFill="1" applyBorder="1" applyAlignment="1" applyProtection="1"/>
    <xf numFmtId="0" fontId="2" fillId="0" borderId="0" xfId="0" applyFont="1" applyFill="1" applyAlignment="1" applyProtection="1">
      <alignment vertical="center"/>
    </xf>
    <xf numFmtId="0" fontId="2" fillId="0" borderId="0" xfId="0" applyFont="1" applyFill="1" applyAlignment="1" applyProtection="1">
      <alignment vertical="center" readingOrder="1"/>
    </xf>
    <xf numFmtId="0" fontId="2" fillId="0" borderId="0" xfId="3" applyFont="1" applyFill="1" applyBorder="1" applyAlignment="1" applyProtection="1">
      <alignment vertical="center"/>
    </xf>
    <xf numFmtId="0" fontId="2" fillId="0" borderId="0" xfId="2" applyFont="1" applyAlignment="1" applyProtection="1">
      <alignment horizontal="center" vertical="center" wrapText="1"/>
    </xf>
    <xf numFmtId="0" fontId="2" fillId="0" borderId="0" xfId="2" applyFont="1" applyBorder="1" applyAlignment="1" applyProtection="1">
      <alignment horizontal="center" vertical="center" wrapText="1"/>
    </xf>
    <xf numFmtId="0" fontId="15" fillId="0" borderId="0" xfId="2" applyFont="1" applyBorder="1" applyAlignment="1" applyProtection="1">
      <alignment horizontal="left" vertical="center"/>
    </xf>
    <xf numFmtId="0" fontId="15" fillId="0" borderId="0" xfId="2" applyFont="1" applyFill="1" applyBorder="1" applyAlignment="1" applyProtection="1">
      <alignment vertical="center" wrapText="1"/>
    </xf>
    <xf numFmtId="9" fontId="2" fillId="0" borderId="4" xfId="2" applyNumberFormat="1" applyFont="1" applyFill="1" applyBorder="1" applyAlignment="1" applyProtection="1">
      <alignment horizontal="center" vertical="center" wrapText="1"/>
    </xf>
    <xf numFmtId="9" fontId="24" fillId="0" borderId="4" xfId="0" applyNumberFormat="1" applyFont="1" applyFill="1" applyBorder="1" applyAlignment="1" applyProtection="1">
      <alignment horizontal="left" vertical="center" wrapText="1"/>
    </xf>
    <xf numFmtId="0" fontId="2" fillId="0" borderId="0" xfId="2" applyFont="1" applyAlignment="1" applyProtection="1">
      <alignment horizontal="left" vertical="center" wrapText="1"/>
    </xf>
    <xf numFmtId="14" fontId="2" fillId="2" borderId="0" xfId="2" applyNumberFormat="1" applyFont="1" applyFill="1" applyBorder="1" applyProtection="1"/>
    <xf numFmtId="14" fontId="15" fillId="0" borderId="1" xfId="2" applyNumberFormat="1" applyFont="1" applyFill="1" applyBorder="1" applyAlignment="1" applyProtection="1">
      <alignment horizontal="center" vertical="center" wrapText="1"/>
    </xf>
    <xf numFmtId="9" fontId="2" fillId="0" borderId="4" xfId="2" applyNumberFormat="1" applyFont="1" applyFill="1" applyBorder="1" applyAlignment="1" applyProtection="1">
      <alignment horizontal="justify" vertical="center" wrapText="1"/>
    </xf>
    <xf numFmtId="14" fontId="2" fillId="0" borderId="0" xfId="2" applyNumberFormat="1" applyFont="1" applyBorder="1" applyAlignment="1" applyProtection="1">
      <alignment vertical="center" wrapText="1"/>
    </xf>
    <xf numFmtId="14" fontId="2" fillId="0" borderId="0" xfId="2" applyNumberFormat="1" applyFont="1" applyBorder="1" applyAlignment="1" applyProtection="1">
      <alignment horizontal="center" vertical="center" wrapText="1"/>
    </xf>
    <xf numFmtId="0" fontId="0" fillId="0" borderId="0" xfId="0" applyProtection="1"/>
    <xf numFmtId="0" fontId="0" fillId="5" borderId="0" xfId="0" applyFill="1" applyBorder="1" applyAlignment="1" applyProtection="1">
      <alignment vertical="top" wrapText="1"/>
    </xf>
    <xf numFmtId="0" fontId="0" fillId="5" borderId="0" xfId="0" applyFill="1" applyAlignment="1" applyProtection="1">
      <alignment vertical="top" wrapText="1"/>
    </xf>
    <xf numFmtId="0" fontId="8" fillId="0" borderId="1" xfId="0" applyFont="1" applyBorder="1" applyProtection="1"/>
    <xf numFmtId="0" fontId="8" fillId="0" borderId="0" xfId="0" applyFont="1" applyProtection="1"/>
    <xf numFmtId="0" fontId="0" fillId="0" borderId="1" xfId="0" applyBorder="1" applyProtection="1"/>
    <xf numFmtId="0" fontId="0" fillId="0" borderId="1" xfId="0" applyBorder="1" applyAlignment="1" applyProtection="1">
      <alignment horizontal="center"/>
    </xf>
    <xf numFmtId="9" fontId="0" fillId="0" borderId="1" xfId="0" applyNumberFormat="1" applyBorder="1" applyAlignment="1" applyProtection="1">
      <alignment horizontal="center"/>
    </xf>
    <xf numFmtId="0" fontId="0" fillId="0" borderId="0" xfId="0" applyAlignment="1" applyProtection="1">
      <alignment horizontal="center" vertical="center"/>
    </xf>
    <xf numFmtId="0" fontId="8" fillId="0" borderId="1" xfId="0" applyFont="1" applyBorder="1" applyAlignment="1" applyProtection="1">
      <alignment horizontal="center" vertical="center"/>
    </xf>
    <xf numFmtId="0" fontId="21" fillId="0" borderId="1" xfId="0" applyFont="1" applyBorder="1" applyAlignment="1" applyProtection="1">
      <alignment horizontal="center" vertical="center"/>
    </xf>
    <xf numFmtId="0" fontId="24" fillId="0" borderId="0" xfId="0" applyFont="1" applyAlignment="1" applyProtection="1">
      <alignment wrapText="1"/>
    </xf>
    <xf numFmtId="0" fontId="26" fillId="0" borderId="1" xfId="0" applyFont="1" applyBorder="1" applyAlignment="1" applyProtection="1">
      <alignment wrapText="1"/>
    </xf>
    <xf numFmtId="0" fontId="24" fillId="0" borderId="1" xfId="0" applyFont="1" applyBorder="1" applyAlignment="1" applyProtection="1">
      <alignment wrapText="1"/>
    </xf>
    <xf numFmtId="0" fontId="26" fillId="0" borderId="4" xfId="0" applyFont="1" applyBorder="1" applyAlignment="1" applyProtection="1">
      <alignment wrapText="1"/>
    </xf>
    <xf numFmtId="9" fontId="24" fillId="0" borderId="1" xfId="0" applyNumberFormat="1" applyFont="1" applyBorder="1" applyAlignment="1" applyProtection="1">
      <alignment wrapText="1"/>
    </xf>
    <xf numFmtId="0" fontId="24" fillId="0" borderId="4" xfId="0" applyFont="1" applyBorder="1" applyAlignment="1" applyProtection="1">
      <alignment wrapText="1"/>
    </xf>
    <xf numFmtId="0" fontId="15" fillId="0" borderId="1" xfId="2" applyFont="1" applyFill="1" applyBorder="1" applyAlignment="1" applyProtection="1">
      <alignment horizontal="center" vertical="center" wrapText="1"/>
    </xf>
    <xf numFmtId="0" fontId="26" fillId="0" borderId="1" xfId="0" applyFont="1" applyBorder="1" applyAlignment="1" applyProtection="1">
      <alignment horizontal="center" wrapText="1"/>
    </xf>
    <xf numFmtId="0" fontId="5" fillId="0" borderId="5" xfId="2" applyFont="1" applyFill="1" applyBorder="1" applyAlignment="1" applyProtection="1">
      <alignment horizontal="center" vertical="center" wrapText="1"/>
    </xf>
    <xf numFmtId="0" fontId="5" fillId="0" borderId="0" xfId="2" applyFont="1" applyFill="1" applyBorder="1" applyAlignment="1" applyProtection="1">
      <alignment horizontal="center" vertical="center" wrapText="1"/>
    </xf>
    <xf numFmtId="0" fontId="6" fillId="0" borderId="1" xfId="0" applyFont="1" applyFill="1" applyBorder="1" applyAlignment="1" applyProtection="1">
      <alignment horizontal="left" vertical="center" wrapText="1"/>
    </xf>
    <xf numFmtId="0" fontId="24" fillId="0" borderId="8" xfId="0" applyFont="1" applyBorder="1" applyAlignment="1" applyProtection="1">
      <alignment wrapText="1"/>
    </xf>
    <xf numFmtId="0" fontId="26" fillId="0" borderId="0" xfId="0" applyFont="1" applyAlignment="1" applyProtection="1">
      <alignment wrapText="1"/>
    </xf>
    <xf numFmtId="0" fontId="26" fillId="0" borderId="0" xfId="0" applyFont="1" applyBorder="1" applyAlignment="1" applyProtection="1">
      <alignment wrapText="1"/>
    </xf>
    <xf numFmtId="0" fontId="24" fillId="0" borderId="11" xfId="0" applyFont="1" applyBorder="1" applyAlignment="1" applyProtection="1">
      <alignment wrapText="1"/>
    </xf>
    <xf numFmtId="0" fontId="24" fillId="0" borderId="34" xfId="0" applyFont="1" applyBorder="1" applyAlignment="1" applyProtection="1">
      <alignment wrapText="1"/>
    </xf>
    <xf numFmtId="0" fontId="24" fillId="0" borderId="3" xfId="0" applyFont="1" applyBorder="1" applyAlignment="1" applyProtection="1">
      <alignment wrapText="1"/>
    </xf>
    <xf numFmtId="0" fontId="24" fillId="0" borderId="26" xfId="0" applyFont="1" applyBorder="1" applyAlignment="1" applyProtection="1">
      <alignment wrapText="1"/>
    </xf>
    <xf numFmtId="0" fontId="2" fillId="2" borderId="3" xfId="2" applyFont="1" applyFill="1" applyBorder="1" applyAlignment="1" applyProtection="1">
      <alignment wrapText="1"/>
    </xf>
    <xf numFmtId="0" fontId="24" fillId="0" borderId="27" xfId="0" applyFont="1" applyBorder="1" applyAlignment="1" applyProtection="1">
      <alignment wrapText="1"/>
    </xf>
    <xf numFmtId="0" fontId="24" fillId="0" borderId="29" xfId="0" applyFont="1" applyBorder="1" applyAlignment="1" applyProtection="1">
      <alignment wrapText="1"/>
    </xf>
    <xf numFmtId="0" fontId="24" fillId="0" borderId="24" xfId="0" applyFont="1" applyBorder="1" applyAlignment="1" applyProtection="1">
      <alignment wrapText="1"/>
    </xf>
    <xf numFmtId="0" fontId="24" fillId="0" borderId="33" xfId="0" applyFont="1" applyBorder="1" applyAlignment="1" applyProtection="1">
      <alignment wrapText="1"/>
    </xf>
    <xf numFmtId="0" fontId="2" fillId="2" borderId="27" xfId="2" applyFont="1" applyFill="1" applyBorder="1" applyAlignment="1" applyProtection="1">
      <alignment wrapText="1"/>
    </xf>
    <xf numFmtId="0" fontId="25" fillId="0" borderId="29" xfId="0" applyFont="1" applyBorder="1" applyAlignment="1" applyProtection="1">
      <alignment horizontal="left" vertical="center" wrapText="1"/>
    </xf>
    <xf numFmtId="0" fontId="3" fillId="2" borderId="0" xfId="2" applyFont="1" applyFill="1" applyAlignment="1" applyProtection="1">
      <alignment vertical="center"/>
    </xf>
    <xf numFmtId="0" fontId="4" fillId="0" borderId="1" xfId="2" applyFont="1" applyFill="1" applyBorder="1" applyAlignment="1" applyProtection="1">
      <alignment horizontal="justify" vertical="center" wrapText="1"/>
    </xf>
    <xf numFmtId="0" fontId="2" fillId="0" borderId="25" xfId="0" applyFont="1" applyBorder="1" applyAlignment="1" applyProtection="1">
      <alignment wrapText="1"/>
    </xf>
    <xf numFmtId="0" fontId="2" fillId="0" borderId="29" xfId="0" applyFont="1" applyBorder="1" applyAlignment="1" applyProtection="1">
      <alignment horizontal="left" vertical="center" wrapText="1"/>
    </xf>
    <xf numFmtId="0" fontId="2" fillId="0" borderId="33" xfId="0" applyFont="1" applyBorder="1" applyAlignment="1" applyProtection="1">
      <alignment wrapText="1"/>
    </xf>
    <xf numFmtId="0" fontId="22" fillId="0" borderId="8" xfId="0" applyFont="1" applyBorder="1" applyAlignment="1" applyProtection="1">
      <alignment horizontal="center" vertical="center" wrapText="1"/>
    </xf>
    <xf numFmtId="0" fontId="23" fillId="0" borderId="8" xfId="0" applyFont="1" applyBorder="1" applyAlignment="1" applyProtection="1">
      <alignment horizontal="center" vertical="center" wrapText="1"/>
    </xf>
    <xf numFmtId="0" fontId="35" fillId="0" borderId="19" xfId="2" applyNumberFormat="1" applyFont="1" applyFill="1" applyBorder="1" applyAlignment="1" applyProtection="1">
      <alignment horizontal="center" vertical="center" wrapText="1"/>
    </xf>
    <xf numFmtId="0" fontId="15" fillId="0" borderId="1" xfId="2" applyFont="1" applyFill="1" applyBorder="1" applyAlignment="1" applyProtection="1">
      <alignment horizontal="center" vertical="center" wrapText="1"/>
    </xf>
    <xf numFmtId="9" fontId="0" fillId="0" borderId="11" xfId="0" applyNumberFormat="1" applyBorder="1" applyAlignment="1" applyProtection="1">
      <alignment horizontal="center" vertical="center" wrapText="1"/>
    </xf>
    <xf numFmtId="9" fontId="0" fillId="0" borderId="41" xfId="0" applyNumberFormat="1" applyBorder="1" applyAlignment="1" applyProtection="1">
      <alignment horizontal="center" vertical="center" wrapText="1"/>
    </xf>
    <xf numFmtId="9" fontId="0" fillId="0" borderId="1" xfId="0" applyNumberFormat="1" applyBorder="1" applyAlignment="1" applyProtection="1">
      <alignment horizontal="center" vertical="center" wrapText="1"/>
    </xf>
    <xf numFmtId="9" fontId="0" fillId="0" borderId="28" xfId="0" applyNumberFormat="1" applyBorder="1" applyAlignment="1" applyProtection="1">
      <alignment horizontal="center" vertical="center" wrapText="1"/>
    </xf>
    <xf numFmtId="9" fontId="0" fillId="0" borderId="8" xfId="0" applyNumberFormat="1" applyBorder="1" applyAlignment="1" applyProtection="1">
      <alignment horizontal="center" vertical="center" wrapText="1"/>
    </xf>
    <xf numFmtId="9" fontId="0" fillId="0" borderId="37" xfId="0" applyNumberFormat="1" applyBorder="1" applyAlignment="1" applyProtection="1">
      <alignment horizontal="center" vertical="center" wrapText="1"/>
    </xf>
    <xf numFmtId="9" fontId="0" fillId="4" borderId="3" xfId="0" applyNumberFormat="1" applyFill="1" applyBorder="1" applyAlignment="1" applyProtection="1">
      <alignment horizontal="center" vertical="center" wrapText="1"/>
      <protection locked="0"/>
    </xf>
    <xf numFmtId="9" fontId="0" fillId="4" borderId="27" xfId="0" applyNumberFormat="1" applyFill="1" applyBorder="1" applyAlignment="1" applyProtection="1">
      <alignment horizontal="center" vertical="center" wrapText="1"/>
      <protection locked="0"/>
    </xf>
    <xf numFmtId="0" fontId="35" fillId="0" borderId="38" xfId="2" applyNumberFormat="1" applyFont="1" applyFill="1" applyBorder="1" applyAlignment="1" applyProtection="1">
      <alignment horizontal="center" vertical="center" wrapText="1"/>
    </xf>
    <xf numFmtId="0" fontId="5" fillId="0" borderId="0" xfId="2" applyFont="1" applyAlignment="1" applyProtection="1">
      <alignment horizontal="center" vertical="center" wrapText="1"/>
    </xf>
    <xf numFmtId="0" fontId="5" fillId="0" borderId="0" xfId="2" applyFont="1" applyBorder="1" applyAlignment="1" applyProtection="1">
      <alignment horizontal="center" vertical="center" wrapText="1"/>
    </xf>
    <xf numFmtId="0" fontId="5" fillId="0" borderId="5" xfId="2" applyFont="1" applyFill="1" applyBorder="1" applyAlignment="1" applyProtection="1">
      <alignment horizontal="center" vertical="center" wrapText="1"/>
    </xf>
    <xf numFmtId="0" fontId="5" fillId="0" borderId="10" xfId="2" applyFont="1" applyFill="1" applyBorder="1" applyAlignment="1" applyProtection="1">
      <alignment horizontal="center" vertical="center" wrapText="1"/>
    </xf>
    <xf numFmtId="0" fontId="27" fillId="0" borderId="0" xfId="2" applyFont="1" applyBorder="1" applyAlignment="1" applyProtection="1">
      <alignment vertical="center" wrapText="1"/>
    </xf>
    <xf numFmtId="0" fontId="27" fillId="0" borderId="0" xfId="0" applyFont="1" applyBorder="1" applyAlignment="1" applyProtection="1">
      <alignment vertical="center" readingOrder="1"/>
    </xf>
    <xf numFmtId="0" fontId="2" fillId="0" borderId="1" xfId="0" applyFont="1" applyBorder="1" applyAlignment="1" applyProtection="1">
      <alignment wrapText="1"/>
    </xf>
    <xf numFmtId="0" fontId="2" fillId="0" borderId="1" xfId="2" applyFont="1" applyBorder="1" applyAlignment="1" applyProtection="1">
      <alignment horizontal="justify" vertical="center" wrapText="1"/>
    </xf>
    <xf numFmtId="0" fontId="30" fillId="0" borderId="0" xfId="0" applyFont="1" applyFill="1" applyBorder="1" applyAlignment="1" applyProtection="1">
      <alignment horizontal="center" vertical="center" wrapText="1" readingOrder="1"/>
    </xf>
    <xf numFmtId="0" fontId="2" fillId="0" borderId="0" xfId="2" applyFont="1" applyFill="1" applyBorder="1" applyAlignment="1" applyProtection="1">
      <alignment horizontal="center" vertical="center" wrapText="1"/>
    </xf>
    <xf numFmtId="0" fontId="2" fillId="0" borderId="0" xfId="2" applyFont="1" applyFill="1" applyBorder="1" applyAlignment="1" applyProtection="1">
      <alignment horizontal="justify" vertical="center" wrapText="1"/>
    </xf>
    <xf numFmtId="9" fontId="2" fillId="0" borderId="0" xfId="2" applyNumberFormat="1" applyFont="1" applyFill="1" applyBorder="1" applyAlignment="1" applyProtection="1">
      <alignment horizontal="center" vertical="center" wrapText="1"/>
    </xf>
    <xf numFmtId="9" fontId="24" fillId="0" borderId="0" xfId="0" applyNumberFormat="1" applyFont="1" applyFill="1" applyBorder="1" applyAlignment="1" applyProtection="1">
      <alignment horizontal="center" vertical="center" wrapText="1"/>
    </xf>
    <xf numFmtId="9" fontId="24" fillId="0" borderId="0" xfId="0" applyNumberFormat="1" applyFont="1" applyFill="1" applyBorder="1" applyAlignment="1" applyProtection="1">
      <alignment horizontal="left" vertical="center" wrapText="1"/>
    </xf>
    <xf numFmtId="0" fontId="2" fillId="0" borderId="0" xfId="2" applyFont="1" applyBorder="1" applyAlignment="1" applyProtection="1">
      <alignment horizontal="left" vertical="center" wrapText="1"/>
    </xf>
    <xf numFmtId="0" fontId="0" fillId="5" borderId="0" xfId="0" applyFill="1"/>
    <xf numFmtId="0" fontId="38" fillId="5" borderId="15" xfId="4" quotePrefix="1" applyFont="1" applyFill="1" applyBorder="1" applyAlignment="1">
      <alignment horizontal="left" vertical="top" wrapText="1"/>
    </xf>
    <xf numFmtId="0" fontId="39" fillId="5" borderId="2" xfId="4" quotePrefix="1" applyFont="1" applyFill="1" applyBorder="1" applyAlignment="1">
      <alignment horizontal="left" vertical="top" wrapText="1"/>
    </xf>
    <xf numFmtId="0" fontId="36" fillId="5" borderId="2" xfId="4" applyFont="1" applyFill="1" applyBorder="1"/>
    <xf numFmtId="0" fontId="6" fillId="0" borderId="8" xfId="2" applyFont="1" applyFill="1" applyBorder="1" applyAlignment="1" applyProtection="1">
      <alignment horizontal="justify" vertical="center" wrapText="1"/>
    </xf>
    <xf numFmtId="3" fontId="6" fillId="4" borderId="3" xfId="2" applyNumberFormat="1" applyFont="1" applyFill="1" applyBorder="1" applyAlignment="1" applyProtection="1">
      <alignment horizontal="center" vertical="center" wrapText="1"/>
      <protection locked="0"/>
    </xf>
    <xf numFmtId="0" fontId="6" fillId="4" borderId="3" xfId="2" applyFont="1" applyFill="1" applyBorder="1" applyAlignment="1" applyProtection="1">
      <alignment horizontal="center" vertical="center" wrapText="1"/>
      <protection locked="0"/>
    </xf>
    <xf numFmtId="0" fontId="6" fillId="4" borderId="27" xfId="2" applyFont="1" applyFill="1" applyBorder="1" applyAlignment="1" applyProtection="1">
      <alignment horizontal="center" vertical="center" wrapText="1"/>
      <protection locked="0"/>
    </xf>
    <xf numFmtId="9" fontId="8" fillId="0" borderId="3" xfId="0" applyNumberFormat="1" applyFont="1" applyBorder="1" applyAlignment="1" applyProtection="1">
      <alignment horizontal="center" vertical="center" wrapText="1"/>
    </xf>
    <xf numFmtId="9" fontId="8" fillId="0" borderId="26" xfId="0" applyNumberFormat="1" applyFont="1" applyBorder="1" applyAlignment="1" applyProtection="1">
      <alignment horizontal="center" vertical="center" wrapText="1"/>
    </xf>
    <xf numFmtId="9" fontId="8" fillId="0" borderId="27" xfId="0" applyNumberFormat="1" applyFont="1" applyBorder="1" applyAlignment="1" applyProtection="1">
      <alignment horizontal="center" vertical="center" wrapText="1"/>
    </xf>
    <xf numFmtId="9" fontId="8" fillId="0" borderId="29" xfId="0" applyNumberFormat="1" applyFont="1" applyBorder="1" applyAlignment="1" applyProtection="1">
      <alignment horizontal="center" vertical="center" wrapText="1"/>
    </xf>
    <xf numFmtId="9" fontId="5" fillId="0" borderId="0" xfId="2" applyNumberFormat="1" applyFont="1" applyAlignment="1" applyProtection="1">
      <alignment vertical="center" wrapText="1"/>
    </xf>
    <xf numFmtId="0" fontId="4" fillId="4" borderId="1" xfId="2" applyFont="1" applyFill="1" applyBorder="1" applyAlignment="1" applyProtection="1">
      <alignment horizontal="left" vertical="center" wrapText="1"/>
      <protection locked="0"/>
    </xf>
    <xf numFmtId="0" fontId="4" fillId="4" borderId="28" xfId="2" applyFont="1" applyFill="1" applyBorder="1" applyAlignment="1" applyProtection="1">
      <alignment horizontal="left" vertical="center" wrapText="1"/>
      <protection locked="0"/>
    </xf>
    <xf numFmtId="0" fontId="2" fillId="4" borderId="1" xfId="2" applyFont="1" applyFill="1" applyBorder="1" applyAlignment="1" applyProtection="1">
      <alignment horizontal="justify" vertical="center" wrapText="1"/>
      <protection locked="0"/>
    </xf>
    <xf numFmtId="14" fontId="2" fillId="4" borderId="1" xfId="2" applyNumberFormat="1" applyFont="1" applyFill="1" applyBorder="1" applyAlignment="1" applyProtection="1">
      <alignment horizontal="justify" vertical="center" wrapText="1"/>
      <protection locked="0"/>
    </xf>
    <xf numFmtId="0" fontId="6" fillId="0" borderId="1" xfId="0" applyFont="1" applyBorder="1" applyAlignment="1" applyProtection="1">
      <alignment horizontal="left" vertical="center" wrapText="1"/>
    </xf>
    <xf numFmtId="0" fontId="0" fillId="0" borderId="0" xfId="0" applyAlignment="1" applyProtection="1">
      <alignment horizontal="center"/>
    </xf>
    <xf numFmtId="0" fontId="20" fillId="0" borderId="0" xfId="0" applyFont="1" applyProtection="1"/>
    <xf numFmtId="0" fontId="16" fillId="0" borderId="0" xfId="0" applyFont="1" applyProtection="1">
      <protection locked="0"/>
    </xf>
    <xf numFmtId="0" fontId="6" fillId="5" borderId="0" xfId="2" applyFont="1" applyFill="1" applyBorder="1" applyAlignment="1" applyProtection="1">
      <alignment horizontal="left" vertical="center" wrapText="1"/>
    </xf>
    <xf numFmtId="0" fontId="14" fillId="0" borderId="0" xfId="2" applyFont="1" applyFill="1" applyBorder="1" applyAlignment="1" applyProtection="1">
      <alignment vertical="center" wrapText="1"/>
    </xf>
    <xf numFmtId="0" fontId="14" fillId="0" borderId="0" xfId="2" applyFont="1" applyFill="1" applyBorder="1" applyAlignment="1" applyProtection="1">
      <alignment horizontal="center" vertical="center" wrapText="1"/>
    </xf>
    <xf numFmtId="0" fontId="6" fillId="0" borderId="0" xfId="2" applyFont="1" applyFill="1" applyBorder="1" applyAlignment="1" applyProtection="1">
      <alignment horizontal="left" vertical="justify" wrapText="1"/>
      <protection locked="0"/>
    </xf>
    <xf numFmtId="0" fontId="14" fillId="0" borderId="0" xfId="2" applyFont="1" applyFill="1" applyBorder="1" applyAlignment="1" applyProtection="1">
      <alignment horizontal="right" vertical="center" wrapText="1"/>
    </xf>
    <xf numFmtId="14" fontId="6" fillId="0" borderId="0" xfId="2" applyNumberFormat="1" applyFont="1" applyFill="1" applyBorder="1" applyAlignment="1" applyProtection="1">
      <alignment horizontal="center" vertical="center" wrapText="1"/>
      <protection locked="0"/>
    </xf>
    <xf numFmtId="0" fontId="14" fillId="0" borderId="0" xfId="2" applyFont="1" applyBorder="1" applyAlignment="1" applyProtection="1">
      <alignment horizontal="center" vertical="center"/>
    </xf>
    <xf numFmtId="0" fontId="14" fillId="0" borderId="0" xfId="0" applyFont="1" applyBorder="1" applyAlignment="1" applyProtection="1">
      <alignment horizontal="left" vertical="center" wrapText="1"/>
    </xf>
    <xf numFmtId="49" fontId="14" fillId="0" borderId="0" xfId="0" applyNumberFormat="1" applyFont="1" applyBorder="1" applyAlignment="1" applyProtection="1">
      <alignment horizontal="left" vertical="center" wrapText="1"/>
      <protection locked="0"/>
    </xf>
    <xf numFmtId="0" fontId="2" fillId="2" borderId="15" xfId="2" applyFont="1" applyFill="1" applyBorder="1" applyAlignment="1" applyProtection="1"/>
    <xf numFmtId="0" fontId="2" fillId="2" borderId="18" xfId="2" applyFont="1" applyFill="1" applyBorder="1" applyProtection="1"/>
    <xf numFmtId="0" fontId="15" fillId="0" borderId="11" xfId="2" applyFont="1" applyBorder="1" applyAlignment="1" applyProtection="1">
      <alignment horizontal="center" vertical="center" wrapText="1"/>
    </xf>
    <xf numFmtId="0" fontId="15" fillId="0" borderId="9" xfId="2" applyFont="1" applyBorder="1" applyAlignment="1" applyProtection="1">
      <alignment horizontal="center" vertical="center" wrapText="1"/>
    </xf>
    <xf numFmtId="0" fontId="15" fillId="0" borderId="46" xfId="2" applyFont="1" applyBorder="1" applyAlignment="1" applyProtection="1">
      <alignment horizontal="center" vertical="center" wrapText="1"/>
    </xf>
    <xf numFmtId="0" fontId="40" fillId="5" borderId="15" xfId="4" quotePrefix="1" applyFont="1" applyFill="1" applyBorder="1" applyAlignment="1">
      <alignment horizontal="justify" vertical="center" wrapText="1"/>
    </xf>
    <xf numFmtId="0" fontId="40" fillId="5" borderId="0" xfId="4" quotePrefix="1" applyFont="1" applyFill="1" applyBorder="1" applyAlignment="1">
      <alignment horizontal="justify" vertical="center" wrapText="1"/>
    </xf>
    <xf numFmtId="0" fontId="40" fillId="5" borderId="2" xfId="4" quotePrefix="1" applyFont="1" applyFill="1" applyBorder="1" applyAlignment="1">
      <alignment horizontal="justify" vertical="center" wrapText="1"/>
    </xf>
    <xf numFmtId="0" fontId="38" fillId="5" borderId="42" xfId="4" quotePrefix="1" applyFont="1" applyFill="1" applyBorder="1" applyAlignment="1">
      <alignment horizontal="left" vertical="top" wrapText="1"/>
    </xf>
    <xf numFmtId="0" fontId="38" fillId="5" borderId="43" xfId="4" quotePrefix="1" applyFont="1" applyFill="1" applyBorder="1" applyAlignment="1">
      <alignment horizontal="left" vertical="top" wrapText="1"/>
    </xf>
    <xf numFmtId="0" fontId="38" fillId="5" borderId="44" xfId="4" quotePrefix="1" applyFont="1" applyFill="1" applyBorder="1" applyAlignment="1">
      <alignment horizontal="left" vertical="top" wrapText="1"/>
    </xf>
    <xf numFmtId="0" fontId="40" fillId="5" borderId="42" xfId="4" quotePrefix="1" applyFont="1" applyFill="1" applyBorder="1" applyAlignment="1">
      <alignment horizontal="left" vertical="top" wrapText="1"/>
    </xf>
    <xf numFmtId="0" fontId="40" fillId="5" borderId="43" xfId="4" quotePrefix="1" applyFont="1" applyFill="1" applyBorder="1" applyAlignment="1">
      <alignment horizontal="left" vertical="top" wrapText="1"/>
    </xf>
    <xf numFmtId="0" fontId="40" fillId="5" borderId="44" xfId="4" quotePrefix="1" applyFont="1" applyFill="1" applyBorder="1" applyAlignment="1">
      <alignment horizontal="left" vertical="top" wrapText="1"/>
    </xf>
    <xf numFmtId="0" fontId="38" fillId="5" borderId="0" xfId="4" quotePrefix="1" applyFont="1" applyFill="1" applyBorder="1" applyAlignment="1">
      <alignment horizontal="left" vertical="top" wrapText="1"/>
    </xf>
    <xf numFmtId="0" fontId="38" fillId="5" borderId="2" xfId="4" quotePrefix="1" applyFont="1" applyFill="1" applyBorder="1" applyAlignment="1">
      <alignment horizontal="left" vertical="top" wrapText="1"/>
    </xf>
    <xf numFmtId="0" fontId="38" fillId="5" borderId="65" xfId="4" quotePrefix="1" applyFont="1" applyFill="1" applyBorder="1" applyAlignment="1">
      <alignment horizontal="left" vertical="top" wrapText="1"/>
    </xf>
    <xf numFmtId="0" fontId="38" fillId="5" borderId="10" xfId="4" quotePrefix="1" applyFont="1" applyFill="1" applyBorder="1" applyAlignment="1">
      <alignment horizontal="left" vertical="top" wrapText="1"/>
    </xf>
    <xf numFmtId="0" fontId="38" fillId="5" borderId="67" xfId="4" quotePrefix="1" applyFont="1" applyFill="1" applyBorder="1" applyAlignment="1">
      <alignment horizontal="left" vertical="top" wrapText="1"/>
    </xf>
    <xf numFmtId="0" fontId="44" fillId="5" borderId="43" xfId="5" applyFont="1" applyFill="1" applyBorder="1" applyAlignment="1">
      <alignment horizontal="left" vertical="top" wrapText="1" readingOrder="1"/>
    </xf>
    <xf numFmtId="0" fontId="45" fillId="5" borderId="43" xfId="4" applyFont="1" applyFill="1" applyBorder="1" applyAlignment="1">
      <alignment horizontal="justify" vertical="center" wrapText="1"/>
    </xf>
    <xf numFmtId="0" fontId="38" fillId="5" borderId="42" xfId="4" quotePrefix="1" applyFont="1" applyFill="1" applyBorder="1" applyAlignment="1">
      <alignment vertical="top" wrapText="1"/>
    </xf>
    <xf numFmtId="0" fontId="38" fillId="5" borderId="43" xfId="4" quotePrefix="1" applyFont="1" applyFill="1" applyBorder="1" applyAlignment="1">
      <alignment vertical="top" wrapText="1"/>
    </xf>
    <xf numFmtId="0" fontId="38" fillId="5" borderId="44" xfId="4" quotePrefix="1" applyFont="1" applyFill="1" applyBorder="1" applyAlignment="1">
      <alignment vertical="top" wrapText="1"/>
    </xf>
    <xf numFmtId="0" fontId="38" fillId="5" borderId="0" xfId="4" quotePrefix="1" applyFont="1" applyFill="1" applyBorder="1" applyAlignment="1">
      <alignment vertical="top" wrapText="1"/>
    </xf>
    <xf numFmtId="0" fontId="0" fillId="5" borderId="0" xfId="0" applyFill="1" applyAlignment="1">
      <alignment wrapText="1"/>
    </xf>
    <xf numFmtId="0" fontId="36" fillId="5" borderId="42" xfId="4" applyFont="1" applyFill="1" applyBorder="1" applyAlignment="1">
      <alignment wrapText="1"/>
    </xf>
    <xf numFmtId="0" fontId="36" fillId="5" borderId="43" xfId="4" applyFont="1" applyFill="1" applyBorder="1" applyAlignment="1">
      <alignment wrapText="1"/>
    </xf>
    <xf numFmtId="0" fontId="36" fillId="5" borderId="44" xfId="4" applyFont="1" applyFill="1" applyBorder="1" applyAlignment="1">
      <alignment wrapText="1"/>
    </xf>
    <xf numFmtId="0" fontId="36" fillId="5" borderId="15" xfId="4" applyFont="1" applyFill="1" applyBorder="1" applyAlignment="1">
      <alignment wrapText="1"/>
    </xf>
    <xf numFmtId="0" fontId="36" fillId="5" borderId="2" xfId="4" applyFont="1" applyFill="1" applyBorder="1" applyAlignment="1">
      <alignment wrapText="1"/>
    </xf>
    <xf numFmtId="0" fontId="36" fillId="5" borderId="14" xfId="4" applyFont="1" applyFill="1" applyBorder="1" applyAlignment="1">
      <alignment wrapText="1"/>
    </xf>
    <xf numFmtId="0" fontId="36" fillId="5" borderId="13" xfId="4" applyFont="1" applyFill="1" applyBorder="1" applyAlignment="1">
      <alignment wrapText="1"/>
    </xf>
    <xf numFmtId="0" fontId="36" fillId="5" borderId="12" xfId="4" applyFont="1" applyFill="1" applyBorder="1" applyAlignment="1">
      <alignment wrapText="1"/>
    </xf>
    <xf numFmtId="0" fontId="36" fillId="5" borderId="0" xfId="4" applyFont="1" applyFill="1" applyBorder="1" applyAlignment="1">
      <alignment wrapText="1"/>
    </xf>
    <xf numFmtId="0" fontId="38" fillId="5" borderId="15" xfId="4" quotePrefix="1" applyFont="1" applyFill="1" applyBorder="1" applyAlignment="1">
      <alignment vertical="top" wrapText="1"/>
    </xf>
    <xf numFmtId="0" fontId="38" fillId="5" borderId="2" xfId="4" quotePrefix="1" applyFont="1" applyFill="1" applyBorder="1" applyAlignment="1">
      <alignment vertical="top" wrapText="1"/>
    </xf>
    <xf numFmtId="0" fontId="39" fillId="5" borderId="0" xfId="4" quotePrefix="1" applyFont="1" applyFill="1" applyBorder="1" applyAlignment="1">
      <alignment horizontal="left" vertical="top" wrapText="1"/>
    </xf>
    <xf numFmtId="0" fontId="42" fillId="5" borderId="0" xfId="4" applyFont="1" applyFill="1" applyBorder="1" applyAlignment="1">
      <alignment horizontal="left" vertical="center" wrapText="1"/>
    </xf>
    <xf numFmtId="0" fontId="36" fillId="5" borderId="0" xfId="4" applyFont="1" applyFill="1" applyBorder="1" applyAlignment="1">
      <alignment horizontal="left" vertical="center" wrapText="1"/>
    </xf>
    <xf numFmtId="0" fontId="36" fillId="5" borderId="0" xfId="4" quotePrefix="1" applyFont="1" applyFill="1" applyBorder="1" applyAlignment="1">
      <alignment horizontal="left" vertical="center" wrapText="1"/>
    </xf>
    <xf numFmtId="0" fontId="36" fillId="5" borderId="0" xfId="4" applyFont="1" applyFill="1" applyBorder="1"/>
    <xf numFmtId="0" fontId="44" fillId="5" borderId="0" xfId="0" applyFont="1" applyFill="1" applyBorder="1" applyAlignment="1">
      <alignment horizontal="left" vertical="center" wrapText="1"/>
    </xf>
    <xf numFmtId="0" fontId="45" fillId="5" borderId="0" xfId="0" applyFont="1" applyFill="1" applyBorder="1" applyAlignment="1">
      <alignment horizontal="left" vertical="top" wrapText="1"/>
    </xf>
    <xf numFmtId="0" fontId="42" fillId="5" borderId="3" xfId="4" applyFont="1" applyFill="1" applyBorder="1" applyAlignment="1">
      <alignment horizontal="center" vertical="center"/>
    </xf>
    <xf numFmtId="0" fontId="42" fillId="5" borderId="3" xfId="4" applyFont="1" applyFill="1" applyBorder="1" applyAlignment="1">
      <alignment horizontal="center" vertical="center" wrapText="1"/>
    </xf>
    <xf numFmtId="0" fontId="0" fillId="0" borderId="0" xfId="0" applyFill="1" applyAlignment="1">
      <alignment wrapText="1"/>
    </xf>
    <xf numFmtId="0" fontId="15" fillId="0" borderId="1" xfId="2" applyFont="1" applyFill="1" applyBorder="1" applyAlignment="1" applyProtection="1">
      <alignment horizontal="center" vertical="center" wrapText="1"/>
    </xf>
    <xf numFmtId="0" fontId="4" fillId="0" borderId="6" xfId="2" applyFont="1" applyFill="1" applyBorder="1" applyAlignment="1" applyProtection="1">
      <alignment horizontal="left" vertical="center" wrapText="1"/>
    </xf>
    <xf numFmtId="0" fontId="4" fillId="0" borderId="1" xfId="2" applyFont="1" applyFill="1" applyBorder="1" applyAlignment="1" applyProtection="1">
      <alignment horizontal="left" vertical="center" wrapText="1"/>
    </xf>
    <xf numFmtId="0" fontId="4" fillId="0" borderId="28" xfId="2" applyFont="1" applyFill="1" applyBorder="1" applyAlignment="1" applyProtection="1">
      <alignment horizontal="left" vertical="center" wrapText="1"/>
    </xf>
    <xf numFmtId="9" fontId="5" fillId="0" borderId="71" xfId="2" applyNumberFormat="1" applyFont="1" applyFill="1" applyBorder="1" applyAlignment="1" applyProtection="1">
      <alignment horizontal="center" vertical="center" wrapText="1"/>
    </xf>
    <xf numFmtId="14" fontId="8" fillId="6" borderId="1" xfId="0" applyNumberFormat="1" applyFont="1" applyFill="1" applyBorder="1" applyAlignment="1" applyProtection="1">
      <alignment horizontal="right" vertical="center"/>
    </xf>
    <xf numFmtId="14" fontId="16" fillId="0" borderId="1" xfId="0" applyNumberFormat="1" applyFont="1" applyBorder="1" applyAlignment="1" applyProtection="1">
      <alignment horizontal="right" vertical="center" wrapText="1"/>
      <protection locked="0"/>
    </xf>
    <xf numFmtId="14" fontId="16" fillId="0" borderId="1" xfId="0" applyNumberFormat="1" applyFont="1" applyBorder="1" applyAlignment="1" applyProtection="1">
      <alignment horizontal="right"/>
      <protection locked="0"/>
    </xf>
    <xf numFmtId="14" fontId="16" fillId="0" borderId="0" xfId="0" applyNumberFormat="1" applyFont="1" applyAlignment="1" applyProtection="1">
      <alignment horizontal="right"/>
      <protection locked="0"/>
    </xf>
    <xf numFmtId="14" fontId="0" fillId="0" borderId="0" xfId="0" applyNumberFormat="1" applyAlignment="1" applyProtection="1">
      <alignment horizontal="right"/>
    </xf>
    <xf numFmtId="0" fontId="23" fillId="0" borderId="0" xfId="0" applyFont="1" applyFill="1" applyBorder="1" applyAlignment="1" applyProtection="1">
      <alignment horizontal="center" vertical="center" wrapText="1"/>
    </xf>
    <xf numFmtId="9" fontId="23" fillId="0" borderId="0" xfId="0" applyNumberFormat="1" applyFont="1" applyFill="1" applyBorder="1" applyAlignment="1" applyProtection="1">
      <alignment horizontal="center" vertical="center" wrapText="1"/>
    </xf>
    <xf numFmtId="0" fontId="4" fillId="0" borderId="0" xfId="2" applyFont="1" applyFill="1" applyBorder="1" applyAlignment="1" applyProtection="1">
      <alignment vertical="center" wrapText="1"/>
    </xf>
    <xf numFmtId="9" fontId="4" fillId="0" borderId="6" xfId="0" applyNumberFormat="1" applyFont="1" applyFill="1" applyBorder="1" applyAlignment="1" applyProtection="1">
      <alignment horizontal="center" vertical="center" wrapText="1"/>
    </xf>
    <xf numFmtId="9" fontId="4" fillId="0" borderId="1" xfId="0" applyNumberFormat="1" applyFont="1" applyFill="1" applyBorder="1" applyAlignment="1" applyProtection="1">
      <alignment horizontal="center" vertical="center" wrapText="1"/>
    </xf>
    <xf numFmtId="9" fontId="4" fillId="0" borderId="28" xfId="0" applyNumberFormat="1" applyFont="1" applyFill="1" applyBorder="1" applyAlignment="1" applyProtection="1">
      <alignment horizontal="center" vertical="center" wrapText="1"/>
    </xf>
    <xf numFmtId="9" fontId="4" fillId="0" borderId="0" xfId="2" applyNumberFormat="1" applyFont="1" applyFill="1" applyAlignment="1" applyProtection="1">
      <alignment horizontal="center" vertical="center" wrapText="1"/>
    </xf>
    <xf numFmtId="0" fontId="27" fillId="0" borderId="1" xfId="2" applyFont="1" applyBorder="1" applyAlignment="1" applyProtection="1">
      <alignment horizontal="left" vertical="center"/>
    </xf>
    <xf numFmtId="0" fontId="51" fillId="13" borderId="1" xfId="2" applyFont="1" applyFill="1" applyBorder="1" applyAlignment="1" applyProtection="1">
      <alignment horizontal="center" vertical="center" wrapText="1"/>
    </xf>
    <xf numFmtId="0" fontId="53" fillId="13" borderId="24" xfId="2" applyFont="1" applyFill="1" applyBorder="1" applyAlignment="1" applyProtection="1">
      <alignment horizontal="center" vertical="center" wrapText="1"/>
    </xf>
    <xf numFmtId="0" fontId="53" fillId="13" borderId="64" xfId="2" applyFont="1" applyFill="1" applyBorder="1" applyAlignment="1" applyProtection="1">
      <alignment horizontal="center" vertical="center" wrapText="1"/>
    </xf>
    <xf numFmtId="9" fontId="53" fillId="13" borderId="11" xfId="2" applyNumberFormat="1" applyFont="1" applyFill="1" applyBorder="1" applyAlignment="1" applyProtection="1">
      <alignment horizontal="center" vertical="center" wrapText="1"/>
    </xf>
    <xf numFmtId="0" fontId="53" fillId="13" borderId="33" xfId="2" applyFont="1" applyFill="1" applyBorder="1" applyAlignment="1" applyProtection="1">
      <alignment horizontal="center" vertical="center" wrapText="1"/>
    </xf>
    <xf numFmtId="9" fontId="53" fillId="13" borderId="34" xfId="2" applyNumberFormat="1" applyFont="1" applyFill="1" applyBorder="1" applyAlignment="1" applyProtection="1">
      <alignment horizontal="center" vertical="center" wrapText="1"/>
    </xf>
    <xf numFmtId="9" fontId="53" fillId="13" borderId="6" xfId="2" applyNumberFormat="1" applyFont="1" applyFill="1" applyBorder="1" applyAlignment="1" applyProtection="1">
      <alignment horizontal="center" vertical="center" wrapText="1"/>
    </xf>
    <xf numFmtId="9" fontId="53" fillId="13" borderId="36" xfId="2" applyNumberFormat="1" applyFont="1" applyFill="1" applyBorder="1" applyAlignment="1" applyProtection="1">
      <alignment horizontal="center" vertical="center" wrapText="1"/>
    </xf>
    <xf numFmtId="9" fontId="53" fillId="13" borderId="25" xfId="2" applyNumberFormat="1" applyFont="1" applyFill="1" applyBorder="1" applyAlignment="1" applyProtection="1">
      <alignment horizontal="center" vertical="center" wrapText="1"/>
    </xf>
    <xf numFmtId="0" fontId="54" fillId="13" borderId="1" xfId="2" applyFont="1" applyFill="1" applyBorder="1" applyAlignment="1" applyProtection="1">
      <alignment horizontal="center" vertical="center" wrapText="1"/>
    </xf>
    <xf numFmtId="0" fontId="54" fillId="13" borderId="8" xfId="2" applyFont="1" applyFill="1" applyBorder="1" applyAlignment="1" applyProtection="1">
      <alignment horizontal="center" vertical="center" wrapText="1"/>
    </xf>
    <xf numFmtId="0" fontId="17" fillId="0" borderId="0" xfId="2" applyFont="1" applyAlignment="1" applyProtection="1">
      <alignment vertical="center" wrapText="1"/>
    </xf>
    <xf numFmtId="0" fontId="55" fillId="0" borderId="1" xfId="0" applyFont="1" applyBorder="1" applyAlignment="1">
      <alignment vertical="center"/>
    </xf>
    <xf numFmtId="0" fontId="42" fillId="13" borderId="3" xfId="4" applyFont="1" applyFill="1" applyBorder="1" applyAlignment="1">
      <alignment horizontal="center" wrapText="1"/>
    </xf>
    <xf numFmtId="0" fontId="59" fillId="0" borderId="0" xfId="2" applyFont="1" applyBorder="1" applyAlignment="1" applyProtection="1">
      <alignment horizontal="center" vertical="center" wrapText="1"/>
    </xf>
    <xf numFmtId="0" fontId="59" fillId="0" borderId="0" xfId="2" applyFont="1" applyAlignment="1" applyProtection="1">
      <alignment vertical="center" wrapText="1"/>
    </xf>
    <xf numFmtId="0" fontId="59" fillId="0" borderId="0" xfId="2" applyFont="1" applyAlignment="1" applyProtection="1">
      <alignment horizontal="center" vertical="center" wrapText="1"/>
    </xf>
    <xf numFmtId="0" fontId="51" fillId="13" borderId="1" xfId="2" applyFont="1" applyFill="1" applyBorder="1" applyAlignment="1" applyProtection="1">
      <alignment horizontal="center" vertical="center" wrapText="1"/>
    </xf>
    <xf numFmtId="0" fontId="5" fillId="0" borderId="5" xfId="2" applyFont="1" applyFill="1" applyBorder="1" applyAlignment="1" applyProtection="1">
      <alignment horizontal="center" vertical="center" wrapText="1"/>
    </xf>
    <xf numFmtId="0" fontId="2" fillId="0" borderId="1" xfId="2" applyFont="1" applyFill="1" applyBorder="1" applyAlignment="1" applyProtection="1">
      <alignment horizontal="center" vertical="center" wrapText="1"/>
    </xf>
    <xf numFmtId="17" fontId="2" fillId="0" borderId="1" xfId="2" applyNumberFormat="1" applyFont="1" applyBorder="1" applyAlignment="1" applyProtection="1">
      <alignment vertical="center" wrapText="1"/>
    </xf>
    <xf numFmtId="0" fontId="11" fillId="0" borderId="0" xfId="2" applyFont="1" applyBorder="1" applyAlignment="1" applyProtection="1">
      <alignment horizontal="center" vertical="center" wrapText="1"/>
    </xf>
    <xf numFmtId="0" fontId="56" fillId="13" borderId="1" xfId="2" applyFont="1" applyFill="1" applyBorder="1" applyAlignment="1" applyProtection="1">
      <alignment horizontal="center" vertical="center" wrapText="1"/>
    </xf>
    <xf numFmtId="0" fontId="56" fillId="13" borderId="5" xfId="2" applyFont="1" applyFill="1" applyBorder="1" applyAlignment="1" applyProtection="1">
      <alignment horizontal="center" vertical="center" wrapText="1"/>
    </xf>
    <xf numFmtId="17" fontId="4" fillId="0" borderId="1" xfId="2" applyNumberFormat="1" applyFont="1" applyBorder="1" applyAlignment="1" applyProtection="1">
      <alignment horizontal="center" vertical="center" wrapText="1"/>
    </xf>
    <xf numFmtId="17" fontId="9" fillId="0" borderId="1" xfId="2" applyNumberFormat="1" applyFont="1" applyBorder="1" applyAlignment="1" applyProtection="1">
      <alignment horizontal="center" vertical="center" wrapText="1"/>
    </xf>
    <xf numFmtId="0" fontId="4" fillId="4" borderId="75" xfId="2" applyFont="1" applyFill="1" applyBorder="1" applyAlignment="1" applyProtection="1">
      <alignment horizontal="left" vertical="center" wrapText="1"/>
      <protection locked="0"/>
    </xf>
    <xf numFmtId="0" fontId="56" fillId="13" borderId="8" xfId="2" applyFont="1" applyFill="1" applyBorder="1" applyAlignment="1" applyProtection="1">
      <alignment horizontal="center" vertical="center" wrapText="1"/>
    </xf>
    <xf numFmtId="0" fontId="56" fillId="13" borderId="10" xfId="2" applyFont="1" applyFill="1" applyBorder="1" applyAlignment="1" applyProtection="1">
      <alignment horizontal="center" vertical="center" wrapText="1"/>
    </xf>
    <xf numFmtId="0" fontId="56" fillId="13" borderId="19" xfId="2" applyFont="1" applyFill="1" applyBorder="1" applyAlignment="1" applyProtection="1">
      <alignment horizontal="center" vertical="center" wrapText="1"/>
    </xf>
    <xf numFmtId="0" fontId="36" fillId="0" borderId="15" xfId="4" quotePrefix="1" applyFont="1" applyBorder="1" applyAlignment="1">
      <alignment horizontal="left" vertical="center" wrapText="1"/>
    </xf>
    <xf numFmtId="0" fontId="36" fillId="0" borderId="0" xfId="4" quotePrefix="1" applyFont="1" applyBorder="1" applyAlignment="1">
      <alignment horizontal="left" vertical="center" wrapText="1"/>
    </xf>
    <xf numFmtId="0" fontId="36" fillId="0" borderId="2" xfId="4" quotePrefix="1" applyFont="1" applyBorder="1" applyAlignment="1">
      <alignment horizontal="left" vertical="center" wrapText="1"/>
    </xf>
    <xf numFmtId="0" fontId="36" fillId="0" borderId="45" xfId="4" quotePrefix="1" applyFont="1" applyBorder="1" applyAlignment="1">
      <alignment horizontal="left" vertical="center" wrapText="1"/>
    </xf>
    <xf numFmtId="0" fontId="36" fillId="0" borderId="9" xfId="4" quotePrefix="1" applyFont="1" applyBorder="1" applyAlignment="1">
      <alignment horizontal="left" vertical="center" wrapText="1"/>
    </xf>
    <xf numFmtId="0" fontId="36" fillId="0" borderId="46" xfId="4" quotePrefix="1" applyFont="1" applyBorder="1" applyAlignment="1">
      <alignment horizontal="left" vertical="center" wrapText="1"/>
    </xf>
    <xf numFmtId="0" fontId="38" fillId="5" borderId="42" xfId="4" quotePrefix="1" applyFont="1" applyFill="1" applyBorder="1" applyAlignment="1">
      <alignment horizontal="left" vertical="top" wrapText="1"/>
    </xf>
    <xf numFmtId="0" fontId="39" fillId="5" borderId="43" xfId="4" quotePrefix="1" applyFont="1" applyFill="1" applyBorder="1" applyAlignment="1">
      <alignment horizontal="left" vertical="top" wrapText="1"/>
    </xf>
    <xf numFmtId="0" fontId="39" fillId="5" borderId="44" xfId="4" quotePrefix="1" applyFont="1" applyFill="1" applyBorder="1" applyAlignment="1">
      <alignment horizontal="left" vertical="top" wrapText="1"/>
    </xf>
    <xf numFmtId="0" fontId="40" fillId="5" borderId="45" xfId="4" quotePrefix="1" applyFont="1" applyFill="1" applyBorder="1" applyAlignment="1">
      <alignment horizontal="justify" vertical="center" wrapText="1"/>
    </xf>
    <xf numFmtId="0" fontId="40" fillId="5" borderId="9" xfId="4" quotePrefix="1" applyFont="1" applyFill="1" applyBorder="1" applyAlignment="1">
      <alignment horizontal="justify" vertical="center" wrapText="1"/>
    </xf>
    <xf numFmtId="0" fontId="40" fillId="5" borderId="46" xfId="4" quotePrefix="1" applyFont="1" applyFill="1" applyBorder="1" applyAlignment="1">
      <alignment horizontal="justify" vertical="center" wrapText="1"/>
    </xf>
    <xf numFmtId="0" fontId="44" fillId="13" borderId="68" xfId="5" applyFont="1" applyFill="1" applyBorder="1" applyAlignment="1">
      <alignment horizontal="center" vertical="center" wrapText="1"/>
    </xf>
    <xf numFmtId="0" fontId="44" fillId="13" borderId="47" xfId="5" applyFont="1" applyFill="1" applyBorder="1" applyAlignment="1">
      <alignment horizontal="center" vertical="center" wrapText="1"/>
    </xf>
    <xf numFmtId="0" fontId="44" fillId="13" borderId="48" xfId="4" applyFont="1" applyFill="1" applyBorder="1" applyAlignment="1">
      <alignment horizontal="center" vertical="center" wrapText="1"/>
    </xf>
    <xf numFmtId="0" fontId="44" fillId="13" borderId="49" xfId="4" applyFont="1" applyFill="1" applyBorder="1" applyAlignment="1">
      <alignment horizontal="center" vertical="center" wrapText="1"/>
    </xf>
    <xf numFmtId="0" fontId="40" fillId="5" borderId="42" xfId="4" quotePrefix="1" applyFont="1" applyFill="1" applyBorder="1" applyAlignment="1">
      <alignment horizontal="left" vertical="top" wrapText="1"/>
    </xf>
    <xf numFmtId="0" fontId="40" fillId="5" borderId="43" xfId="4" quotePrefix="1" applyFont="1" applyFill="1" applyBorder="1" applyAlignment="1">
      <alignment horizontal="left" vertical="top" wrapText="1"/>
    </xf>
    <xf numFmtId="0" fontId="40" fillId="5" borderId="44" xfId="4" quotePrefix="1" applyFont="1" applyFill="1" applyBorder="1" applyAlignment="1">
      <alignment horizontal="left" vertical="top" wrapText="1"/>
    </xf>
    <xf numFmtId="0" fontId="40" fillId="4" borderId="42" xfId="4" quotePrefix="1" applyFont="1" applyFill="1" applyBorder="1" applyAlignment="1">
      <alignment horizontal="left" vertical="top" wrapText="1"/>
    </xf>
    <xf numFmtId="0" fontId="40" fillId="4" borderId="43" xfId="4" quotePrefix="1" applyFont="1" applyFill="1" applyBorder="1" applyAlignment="1">
      <alignment horizontal="left" vertical="top" wrapText="1"/>
    </xf>
    <xf numFmtId="0" fontId="40" fillId="4" borderId="44" xfId="4" quotePrefix="1" applyFont="1" applyFill="1" applyBorder="1" applyAlignment="1">
      <alignment horizontal="left" vertical="top" wrapText="1"/>
    </xf>
    <xf numFmtId="0" fontId="38" fillId="5" borderId="43" xfId="4" quotePrefix="1" applyFont="1" applyFill="1" applyBorder="1" applyAlignment="1">
      <alignment horizontal="left" vertical="top" wrapText="1"/>
    </xf>
    <xf numFmtId="0" fontId="38" fillId="5" borderId="44" xfId="4" quotePrefix="1" applyFont="1" applyFill="1" applyBorder="1" applyAlignment="1">
      <alignment horizontal="left" vertical="top" wrapText="1"/>
    </xf>
    <xf numFmtId="0" fontId="44" fillId="5" borderId="50" xfId="5" applyFont="1" applyFill="1" applyBorder="1" applyAlignment="1">
      <alignment horizontal="left" vertical="top" wrapText="1" readingOrder="1"/>
    </xf>
    <xf numFmtId="0" fontId="44" fillId="5" borderId="51" xfId="5" applyFont="1" applyFill="1" applyBorder="1" applyAlignment="1">
      <alignment horizontal="left" vertical="top" wrapText="1" readingOrder="1"/>
    </xf>
    <xf numFmtId="0" fontId="45" fillId="5" borderId="52" xfId="4" applyFont="1" applyFill="1" applyBorder="1" applyAlignment="1">
      <alignment horizontal="justify" vertical="center" wrapText="1"/>
    </xf>
    <xf numFmtId="0" fontId="45" fillId="5" borderId="53" xfId="4" applyFont="1" applyFill="1" applyBorder="1" applyAlignment="1">
      <alignment horizontal="justify" vertical="center" wrapText="1"/>
    </xf>
    <xf numFmtId="0" fontId="44" fillId="5" borderId="54" xfId="0" applyFont="1" applyFill="1" applyBorder="1" applyAlignment="1">
      <alignment horizontal="left" vertical="center" wrapText="1"/>
    </xf>
    <xf numFmtId="0" fontId="44" fillId="5" borderId="55" xfId="0" applyFont="1" applyFill="1" applyBorder="1" applyAlignment="1">
      <alignment horizontal="left" vertical="center" wrapText="1"/>
    </xf>
    <xf numFmtId="0" fontId="45" fillId="5" borderId="56" xfId="4" applyFont="1" applyFill="1" applyBorder="1" applyAlignment="1">
      <alignment horizontal="justify" vertical="center" wrapText="1"/>
    </xf>
    <xf numFmtId="0" fontId="45" fillId="5" borderId="57" xfId="4" applyFont="1" applyFill="1" applyBorder="1" applyAlignment="1">
      <alignment horizontal="justify" vertical="center" wrapText="1"/>
    </xf>
    <xf numFmtId="0" fontId="44" fillId="5" borderId="70" xfId="0" applyFont="1" applyFill="1" applyBorder="1" applyAlignment="1">
      <alignment horizontal="left" vertical="center" wrapText="1"/>
    </xf>
    <xf numFmtId="0" fontId="44" fillId="5" borderId="59" xfId="0" applyFont="1" applyFill="1" applyBorder="1" applyAlignment="1">
      <alignment horizontal="left" vertical="center" wrapText="1"/>
    </xf>
    <xf numFmtId="0" fontId="44" fillId="5" borderId="60" xfId="0" applyFont="1" applyFill="1" applyBorder="1" applyAlignment="1">
      <alignment horizontal="left" vertical="center" wrapText="1"/>
    </xf>
    <xf numFmtId="0" fontId="44" fillId="5" borderId="61" xfId="0" applyFont="1" applyFill="1" applyBorder="1" applyAlignment="1">
      <alignment horizontal="left" vertical="center" wrapText="1"/>
    </xf>
    <xf numFmtId="0" fontId="45" fillId="5" borderId="62" xfId="0" applyFont="1" applyFill="1" applyBorder="1" applyAlignment="1">
      <alignment horizontal="justify" vertical="center" wrapText="1"/>
    </xf>
    <xf numFmtId="0" fontId="45" fillId="5" borderId="63" xfId="0" applyFont="1" applyFill="1" applyBorder="1" applyAlignment="1">
      <alignment horizontal="justify" vertical="center" wrapText="1"/>
    </xf>
    <xf numFmtId="0" fontId="57" fillId="13" borderId="8" xfId="2" applyFont="1" applyFill="1" applyBorder="1" applyAlignment="1" applyProtection="1">
      <alignment horizontal="center" vertical="center" wrapText="1"/>
    </xf>
    <xf numFmtId="0" fontId="57" fillId="13" borderId="10" xfId="2" applyFont="1" applyFill="1" applyBorder="1" applyAlignment="1" applyProtection="1">
      <alignment horizontal="center" vertical="center" wrapText="1"/>
    </xf>
    <xf numFmtId="0" fontId="38" fillId="5" borderId="15" xfId="4" quotePrefix="1" applyFont="1" applyFill="1" applyBorder="1" applyAlignment="1">
      <alignment horizontal="left" vertical="top" wrapText="1"/>
    </xf>
    <xf numFmtId="0" fontId="38" fillId="5" borderId="0" xfId="4" quotePrefix="1" applyFont="1" applyFill="1" applyBorder="1" applyAlignment="1">
      <alignment horizontal="left" vertical="top" wrapText="1"/>
    </xf>
    <xf numFmtId="0" fontId="38" fillId="5" borderId="2" xfId="4" quotePrefix="1" applyFont="1" applyFill="1" applyBorder="1" applyAlignment="1">
      <alignment horizontal="left" vertical="top" wrapText="1"/>
    </xf>
    <xf numFmtId="0" fontId="38" fillId="5" borderId="65" xfId="4" quotePrefix="1" applyFont="1" applyFill="1" applyBorder="1" applyAlignment="1">
      <alignment horizontal="left" vertical="top" wrapText="1"/>
    </xf>
    <xf numFmtId="0" fontId="38" fillId="5" borderId="10" xfId="4" quotePrefix="1" applyFont="1" applyFill="1" applyBorder="1" applyAlignment="1">
      <alignment horizontal="left" vertical="top" wrapText="1"/>
    </xf>
    <xf numFmtId="0" fontId="38" fillId="5" borderId="67" xfId="4" quotePrefix="1" applyFont="1" applyFill="1" applyBorder="1" applyAlignment="1">
      <alignment horizontal="left" vertical="top" wrapText="1"/>
    </xf>
    <xf numFmtId="0" fontId="44" fillId="5" borderId="69" xfId="5" applyFont="1" applyFill="1" applyBorder="1" applyAlignment="1">
      <alignment horizontal="left" vertical="top" wrapText="1" readingOrder="1"/>
    </xf>
    <xf numFmtId="0" fontId="38" fillId="5" borderId="3" xfId="4" quotePrefix="1" applyFont="1" applyFill="1" applyBorder="1" applyAlignment="1">
      <alignment horizontal="left" vertical="top" wrapText="1"/>
    </xf>
    <xf numFmtId="0" fontId="38" fillId="5" borderId="1" xfId="4" quotePrefix="1" applyFont="1" applyFill="1" applyBorder="1" applyAlignment="1">
      <alignment horizontal="left" vertical="top" wrapText="1"/>
    </xf>
    <xf numFmtId="0" fontId="38" fillId="5" borderId="26" xfId="4" quotePrefix="1" applyFont="1" applyFill="1" applyBorder="1" applyAlignment="1">
      <alignment horizontal="left" vertical="top" wrapText="1"/>
    </xf>
    <xf numFmtId="0" fontId="44" fillId="5" borderId="58" xfId="0" applyFont="1" applyFill="1" applyBorder="1" applyAlignment="1">
      <alignment horizontal="left" vertical="center" wrapText="1"/>
    </xf>
    <xf numFmtId="0" fontId="40" fillId="0" borderId="65" xfId="4" quotePrefix="1" applyFont="1" applyFill="1" applyBorder="1" applyAlignment="1">
      <alignment horizontal="center" vertical="top" wrapText="1"/>
    </xf>
    <xf numFmtId="0" fontId="40" fillId="0" borderId="10" xfId="4" quotePrefix="1" applyFont="1" applyFill="1" applyBorder="1" applyAlignment="1">
      <alignment horizontal="center" vertical="top" wrapText="1"/>
    </xf>
    <xf numFmtId="0" fontId="40" fillId="0" borderId="67" xfId="4" quotePrefix="1" applyFont="1" applyFill="1" applyBorder="1" applyAlignment="1">
      <alignment horizontal="center" vertical="top" wrapText="1"/>
    </xf>
    <xf numFmtId="0" fontId="14" fillId="0" borderId="1" xfId="2" applyFont="1" applyBorder="1" applyAlignment="1" applyProtection="1">
      <alignment horizontal="center" vertical="center"/>
    </xf>
    <xf numFmtId="0" fontId="48" fillId="0" borderId="1" xfId="2" applyFont="1" applyBorder="1" applyAlignment="1" applyProtection="1">
      <alignment horizontal="center" vertical="center"/>
      <protection locked="0"/>
    </xf>
    <xf numFmtId="0" fontId="58" fillId="13" borderId="1"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0" fontId="6" fillId="0" borderId="1" xfId="2" applyFont="1" applyFill="1" applyBorder="1" applyAlignment="1" applyProtection="1">
      <alignment horizontal="center" vertical="center" wrapText="1"/>
      <protection locked="0"/>
    </xf>
    <xf numFmtId="0" fontId="51" fillId="13" borderId="1" xfId="2" applyFont="1" applyFill="1" applyBorder="1" applyAlignment="1" applyProtection="1">
      <alignment horizontal="center" vertical="center" wrapText="1"/>
    </xf>
    <xf numFmtId="0" fontId="6" fillId="0" borderId="8" xfId="2" applyFont="1" applyFill="1" applyBorder="1" applyAlignment="1" applyProtection="1">
      <alignment horizontal="center" vertical="justify" wrapText="1"/>
      <protection locked="0"/>
    </xf>
    <xf numFmtId="0" fontId="6" fillId="0" borderId="19" xfId="2" applyFont="1" applyFill="1" applyBorder="1" applyAlignment="1" applyProtection="1">
      <alignment horizontal="center" vertical="justify" wrapText="1"/>
      <protection locked="0"/>
    </xf>
    <xf numFmtId="0" fontId="22" fillId="0" borderId="30" xfId="0" applyFont="1" applyBorder="1" applyAlignment="1" applyProtection="1">
      <alignment horizontal="center" vertical="center" wrapText="1"/>
    </xf>
    <xf numFmtId="0" fontId="22" fillId="0" borderId="31" xfId="0" applyFont="1" applyBorder="1" applyAlignment="1" applyProtection="1">
      <alignment horizontal="center" vertical="center" wrapText="1"/>
    </xf>
    <xf numFmtId="0" fontId="22" fillId="0" borderId="32" xfId="0" applyFont="1" applyBorder="1" applyAlignment="1" applyProtection="1">
      <alignment horizontal="center" vertical="center" wrapText="1"/>
    </xf>
    <xf numFmtId="0" fontId="22" fillId="0" borderId="34" xfId="0" applyFont="1" applyBorder="1" applyAlignment="1" applyProtection="1">
      <alignment horizontal="center" vertical="center" wrapText="1"/>
    </xf>
    <xf numFmtId="0" fontId="22" fillId="0" borderId="6" xfId="0" applyFont="1" applyBorder="1" applyAlignment="1" applyProtection="1">
      <alignment horizontal="center" vertical="center" wrapText="1"/>
    </xf>
    <xf numFmtId="0" fontId="22" fillId="0" borderId="36" xfId="0" applyFont="1" applyBorder="1" applyAlignment="1" applyProtection="1">
      <alignment horizontal="center" vertical="center" wrapText="1"/>
    </xf>
    <xf numFmtId="0" fontId="22" fillId="0" borderId="25" xfId="0" applyFont="1" applyBorder="1" applyAlignment="1" applyProtection="1">
      <alignment horizontal="center" vertical="center" wrapText="1"/>
    </xf>
    <xf numFmtId="0" fontId="54" fillId="13" borderId="21" xfId="0" applyFont="1" applyFill="1" applyBorder="1" applyAlignment="1" applyProtection="1">
      <alignment horizontal="center" vertical="center" wrapText="1"/>
    </xf>
    <xf numFmtId="0" fontId="54" fillId="13" borderId="22" xfId="0" applyFont="1" applyFill="1" applyBorder="1" applyAlignment="1" applyProtection="1">
      <alignment horizontal="center" vertical="center" wrapText="1"/>
    </xf>
    <xf numFmtId="0" fontId="54" fillId="13" borderId="23" xfId="0" applyFont="1" applyFill="1" applyBorder="1" applyAlignment="1" applyProtection="1">
      <alignment horizontal="center" vertical="center" wrapText="1"/>
    </xf>
    <xf numFmtId="0" fontId="53" fillId="13" borderId="21" xfId="2" applyFont="1" applyFill="1" applyBorder="1" applyAlignment="1" applyProtection="1">
      <alignment horizontal="center" vertical="center" wrapText="1"/>
    </xf>
    <xf numFmtId="0" fontId="53" fillId="13" borderId="22" xfId="2" applyFont="1" applyFill="1" applyBorder="1" applyAlignment="1" applyProtection="1">
      <alignment horizontal="center" vertical="center" wrapText="1"/>
    </xf>
    <xf numFmtId="0" fontId="53" fillId="13" borderId="23" xfId="2" applyFont="1" applyFill="1" applyBorder="1" applyAlignment="1" applyProtection="1">
      <alignment horizontal="center" vertical="center" wrapText="1"/>
    </xf>
    <xf numFmtId="0" fontId="53" fillId="13" borderId="72" xfId="2" applyFont="1" applyFill="1" applyBorder="1" applyAlignment="1" applyProtection="1">
      <alignment horizontal="center" vertical="center" wrapText="1"/>
    </xf>
    <xf numFmtId="0" fontId="53" fillId="13" borderId="24" xfId="2" applyFont="1" applyFill="1" applyBorder="1" applyAlignment="1" applyProtection="1">
      <alignment horizontal="center" vertical="center" wrapText="1"/>
    </xf>
    <xf numFmtId="0" fontId="53" fillId="13" borderId="73" xfId="2" applyFont="1" applyFill="1" applyBorder="1" applyAlignment="1" applyProtection="1">
      <alignment horizontal="center" vertical="center" wrapText="1"/>
    </xf>
    <xf numFmtId="0" fontId="53" fillId="13" borderId="33" xfId="2" applyFont="1" applyFill="1" applyBorder="1" applyAlignment="1" applyProtection="1">
      <alignment horizontal="center" vertical="center" wrapText="1"/>
    </xf>
    <xf numFmtId="0" fontId="59" fillId="0" borderId="1" xfId="2" applyFont="1" applyFill="1" applyBorder="1" applyAlignment="1" applyProtection="1">
      <alignment horizontal="center" vertical="justify" wrapText="1"/>
      <protection locked="0"/>
    </xf>
    <xf numFmtId="0" fontId="59" fillId="0" borderId="1" xfId="2" applyFont="1" applyFill="1" applyBorder="1" applyAlignment="1" applyProtection="1">
      <alignment horizontal="center" vertical="center" wrapText="1"/>
      <protection locked="0"/>
    </xf>
    <xf numFmtId="0" fontId="9" fillId="0" borderId="1" xfId="2" applyFont="1" applyBorder="1" applyAlignment="1" applyProtection="1">
      <alignment horizontal="center" vertical="center" wrapText="1"/>
    </xf>
    <xf numFmtId="0" fontId="54" fillId="13" borderId="74" xfId="2" applyFont="1" applyFill="1" applyBorder="1" applyAlignment="1" applyProtection="1">
      <alignment horizontal="center" vertical="center" wrapText="1"/>
    </xf>
    <xf numFmtId="0" fontId="54" fillId="13" borderId="24" xfId="2" applyFont="1" applyFill="1" applyBorder="1" applyAlignment="1" applyProtection="1">
      <alignment horizontal="center" vertical="center" wrapText="1"/>
    </xf>
    <xf numFmtId="0" fontId="54" fillId="13" borderId="7" xfId="2" applyFont="1" applyFill="1" applyBorder="1" applyAlignment="1" applyProtection="1">
      <alignment horizontal="center" vertical="center" wrapText="1"/>
    </xf>
    <xf numFmtId="0" fontId="54" fillId="13" borderId="4" xfId="2" applyFont="1" applyFill="1" applyBorder="1" applyAlignment="1" applyProtection="1">
      <alignment horizontal="center" vertical="center" wrapText="1"/>
    </xf>
    <xf numFmtId="0" fontId="15" fillId="0" borderId="6" xfId="2" applyFont="1" applyBorder="1" applyAlignment="1" applyProtection="1">
      <alignment horizontal="center" vertical="center" wrapText="1"/>
    </xf>
    <xf numFmtId="0" fontId="15" fillId="0" borderId="25" xfId="2" applyFont="1" applyBorder="1" applyAlignment="1" applyProtection="1">
      <alignment horizontal="center" vertical="center" wrapText="1"/>
    </xf>
    <xf numFmtId="0" fontId="54" fillId="13" borderId="1" xfId="2" applyFont="1" applyFill="1" applyBorder="1" applyAlignment="1" applyProtection="1">
      <alignment horizontal="center" vertical="center" wrapText="1"/>
    </xf>
    <xf numFmtId="0" fontId="15" fillId="0" borderId="65" xfId="2" applyFont="1" applyBorder="1" applyAlignment="1" applyProtection="1">
      <alignment horizontal="center" vertical="center" textRotation="90" wrapText="1"/>
    </xf>
    <xf numFmtId="0" fontId="15" fillId="0" borderId="66" xfId="2" applyFont="1" applyBorder="1" applyAlignment="1" applyProtection="1">
      <alignment horizontal="center" vertical="center" textRotation="90" wrapText="1"/>
    </xf>
    <xf numFmtId="0" fontId="15" fillId="0" borderId="3" xfId="2" applyFont="1" applyBorder="1" applyAlignment="1" applyProtection="1">
      <alignment horizontal="center" vertical="center" textRotation="90" wrapText="1"/>
    </xf>
    <xf numFmtId="0" fontId="15" fillId="0" borderId="27" xfId="2" applyFont="1" applyBorder="1" applyAlignment="1" applyProtection="1">
      <alignment horizontal="center" vertical="center" textRotation="90" wrapText="1"/>
    </xf>
    <xf numFmtId="0" fontId="15" fillId="2" borderId="21" xfId="2" applyFont="1" applyFill="1" applyBorder="1" applyAlignment="1" applyProtection="1">
      <alignment horizontal="center"/>
    </xf>
    <xf numFmtId="0" fontId="15" fillId="2" borderId="22" xfId="2" applyFont="1" applyFill="1" applyBorder="1" applyAlignment="1" applyProtection="1">
      <alignment horizontal="center"/>
    </xf>
    <xf numFmtId="0" fontId="15" fillId="2" borderId="23" xfId="2" applyFont="1" applyFill="1" applyBorder="1" applyAlignment="1" applyProtection="1">
      <alignment horizontal="center"/>
    </xf>
    <xf numFmtId="0" fontId="23" fillId="0" borderId="8" xfId="2" applyFont="1" applyBorder="1" applyAlignment="1" applyProtection="1">
      <alignment horizontal="center" vertical="center" wrapText="1"/>
    </xf>
    <xf numFmtId="0" fontId="23" fillId="0" borderId="10" xfId="2" applyFont="1" applyBorder="1" applyAlignment="1" applyProtection="1">
      <alignment horizontal="center" vertical="center" wrapText="1"/>
    </xf>
    <xf numFmtId="0" fontId="23" fillId="0" borderId="19" xfId="2" applyFont="1" applyBorder="1" applyAlignment="1" applyProtection="1">
      <alignment horizontal="center" vertical="center" wrapText="1"/>
    </xf>
    <xf numFmtId="17" fontId="23" fillId="0" borderId="8" xfId="2" applyNumberFormat="1" applyFont="1" applyBorder="1" applyAlignment="1" applyProtection="1">
      <alignment horizontal="center" vertical="center" wrapText="1"/>
    </xf>
    <xf numFmtId="0" fontId="57" fillId="0" borderId="8" xfId="2" applyFont="1" applyFill="1" applyBorder="1" applyAlignment="1" applyProtection="1">
      <alignment horizontal="center" vertical="center" wrapText="1"/>
    </xf>
    <xf numFmtId="0" fontId="57" fillId="0" borderId="10" xfId="2" applyFont="1" applyFill="1" applyBorder="1" applyAlignment="1" applyProtection="1">
      <alignment horizontal="center" vertical="center" wrapText="1"/>
    </xf>
    <xf numFmtId="0" fontId="57" fillId="0" borderId="19" xfId="2" applyFont="1" applyFill="1" applyBorder="1" applyAlignment="1" applyProtection="1">
      <alignment horizontal="center" vertical="center" wrapText="1"/>
    </xf>
    <xf numFmtId="9" fontId="26" fillId="0" borderId="25" xfId="0" applyNumberFormat="1" applyFont="1" applyFill="1" applyBorder="1" applyAlignment="1" applyProtection="1">
      <alignment horizontal="center" vertical="center" wrapText="1"/>
    </xf>
    <xf numFmtId="9" fontId="26" fillId="0" borderId="26" xfId="0" applyNumberFormat="1" applyFont="1" applyFill="1" applyBorder="1" applyAlignment="1" applyProtection="1">
      <alignment horizontal="center" vertical="center" wrapText="1"/>
    </xf>
    <xf numFmtId="9" fontId="26" fillId="0" borderId="29" xfId="0" applyNumberFormat="1" applyFont="1" applyFill="1" applyBorder="1" applyAlignment="1" applyProtection="1">
      <alignment horizontal="center" vertical="center" wrapText="1"/>
    </xf>
    <xf numFmtId="9" fontId="26" fillId="0" borderId="6" xfId="0" applyNumberFormat="1" applyFont="1" applyFill="1" applyBorder="1" applyAlignment="1" applyProtection="1">
      <alignment horizontal="center" vertical="center" wrapText="1"/>
    </xf>
    <xf numFmtId="9" fontId="26" fillId="0" borderId="1" xfId="0" applyNumberFormat="1" applyFont="1" applyFill="1" applyBorder="1" applyAlignment="1" applyProtection="1">
      <alignment horizontal="center" vertical="center" wrapText="1"/>
    </xf>
    <xf numFmtId="9" fontId="26" fillId="0" borderId="28" xfId="0" applyNumberFormat="1" applyFont="1" applyFill="1" applyBorder="1" applyAlignment="1" applyProtection="1">
      <alignment horizontal="center" vertical="center" wrapText="1"/>
    </xf>
    <xf numFmtId="0" fontId="13" fillId="0" borderId="34" xfId="2" applyFont="1" applyFill="1" applyBorder="1" applyAlignment="1" applyProtection="1">
      <alignment horizontal="center" vertical="center" wrapText="1"/>
    </xf>
    <xf numFmtId="0" fontId="13" fillId="0" borderId="3" xfId="2" applyFont="1" applyFill="1" applyBorder="1" applyAlignment="1" applyProtection="1">
      <alignment horizontal="center" vertical="center" wrapText="1"/>
    </xf>
    <xf numFmtId="0" fontId="13" fillId="0" borderId="27" xfId="2" applyFont="1" applyFill="1" applyBorder="1" applyAlignment="1" applyProtection="1">
      <alignment horizontal="center" vertical="center" wrapText="1"/>
    </xf>
    <xf numFmtId="0" fontId="13" fillId="0" borderId="6" xfId="2" applyFont="1" applyFill="1" applyBorder="1" applyAlignment="1" applyProtection="1">
      <alignment horizontal="left" vertical="center" wrapText="1"/>
    </xf>
    <xf numFmtId="0" fontId="13" fillId="0" borderId="1" xfId="2" applyFont="1" applyFill="1" applyBorder="1" applyAlignment="1" applyProtection="1">
      <alignment horizontal="left" vertical="center" wrapText="1"/>
    </xf>
    <xf numFmtId="0" fontId="13" fillId="0" borderId="28" xfId="2" applyFont="1" applyFill="1" applyBorder="1" applyAlignment="1" applyProtection="1">
      <alignment horizontal="left" vertical="center" wrapText="1"/>
    </xf>
    <xf numFmtId="9" fontId="24" fillId="0" borderId="6" xfId="0" applyNumberFormat="1" applyFont="1" applyFill="1" applyBorder="1" applyAlignment="1" applyProtection="1">
      <alignment horizontal="center" vertical="center" wrapText="1"/>
    </xf>
    <xf numFmtId="9" fontId="24" fillId="0" borderId="1" xfId="0" applyNumberFormat="1" applyFont="1" applyFill="1" applyBorder="1" applyAlignment="1" applyProtection="1">
      <alignment horizontal="center" vertical="center" wrapText="1"/>
    </xf>
    <xf numFmtId="9" fontId="24" fillId="0" borderId="28" xfId="0" applyNumberFormat="1" applyFont="1" applyFill="1" applyBorder="1" applyAlignment="1" applyProtection="1">
      <alignment horizontal="center" vertical="center" wrapText="1"/>
    </xf>
    <xf numFmtId="9" fontId="24" fillId="0" borderId="25" xfId="0" applyNumberFormat="1" applyFont="1" applyFill="1" applyBorder="1" applyAlignment="1" applyProtection="1">
      <alignment horizontal="center" vertical="center" wrapText="1"/>
    </xf>
    <xf numFmtId="9" fontId="24" fillId="0" borderId="26" xfId="0" applyNumberFormat="1" applyFont="1" applyFill="1" applyBorder="1" applyAlignment="1" applyProtection="1">
      <alignment horizontal="center" vertical="center" wrapText="1"/>
    </xf>
    <xf numFmtId="9" fontId="24" fillId="0" borderId="29" xfId="0" applyNumberFormat="1" applyFont="1" applyFill="1" applyBorder="1" applyAlignment="1" applyProtection="1">
      <alignment horizontal="center" vertical="center" wrapText="1"/>
    </xf>
    <xf numFmtId="0" fontId="5" fillId="0" borderId="1" xfId="2" applyFont="1" applyFill="1" applyBorder="1" applyAlignment="1" applyProtection="1">
      <alignment horizontal="center" vertical="center" wrapText="1"/>
    </xf>
    <xf numFmtId="0" fontId="5" fillId="0" borderId="5" xfId="2" applyFont="1" applyFill="1" applyBorder="1" applyAlignment="1" applyProtection="1">
      <alignment horizontal="center" vertical="center" wrapText="1"/>
    </xf>
    <xf numFmtId="9" fontId="47" fillId="0" borderId="5" xfId="2" applyNumberFormat="1" applyFont="1" applyFill="1" applyBorder="1" applyAlignment="1" applyProtection="1">
      <alignment horizontal="center" vertical="center" wrapText="1"/>
    </xf>
    <xf numFmtId="9" fontId="47" fillId="0" borderId="7" xfId="2" applyNumberFormat="1" applyFont="1" applyFill="1" applyBorder="1" applyAlignment="1" applyProtection="1">
      <alignment horizontal="center" vertical="center" wrapText="1"/>
    </xf>
    <xf numFmtId="9" fontId="47" fillId="0" borderId="4" xfId="2" applyNumberFormat="1" applyFont="1" applyFill="1" applyBorder="1" applyAlignment="1" applyProtection="1">
      <alignment horizontal="center" vertical="center" wrapText="1"/>
    </xf>
    <xf numFmtId="0" fontId="12" fillId="0" borderId="5" xfId="2" applyFont="1" applyFill="1" applyBorder="1" applyAlignment="1" applyProtection="1">
      <alignment horizontal="center" vertical="center" wrapText="1"/>
    </xf>
    <xf numFmtId="0" fontId="34" fillId="0" borderId="1" xfId="2" applyFont="1" applyFill="1" applyBorder="1" applyAlignment="1" applyProtection="1">
      <alignment horizontal="center" vertical="center" wrapText="1"/>
    </xf>
    <xf numFmtId="0" fontId="5" fillId="0" borderId="19" xfId="2" applyFont="1" applyFill="1" applyBorder="1" applyAlignment="1" applyProtection="1">
      <alignment horizontal="center" vertical="center" wrapText="1"/>
    </xf>
    <xf numFmtId="0" fontId="5" fillId="0" borderId="20" xfId="2" applyFont="1" applyFill="1" applyBorder="1" applyAlignment="1" applyProtection="1">
      <alignment horizontal="center" vertical="center" wrapText="1"/>
    </xf>
    <xf numFmtId="9" fontId="5" fillId="0" borderId="8" xfId="2" applyNumberFormat="1" applyFont="1" applyFill="1" applyBorder="1" applyAlignment="1" applyProtection="1">
      <alignment horizontal="center" vertical="center" wrapText="1"/>
    </xf>
    <xf numFmtId="9" fontId="5" fillId="0" borderId="10" xfId="2" applyNumberFormat="1" applyFont="1" applyFill="1" applyBorder="1" applyAlignment="1" applyProtection="1">
      <alignment horizontal="center" vertical="center" wrapText="1"/>
    </xf>
    <xf numFmtId="9" fontId="5" fillId="0" borderId="19" xfId="2" applyNumberFormat="1" applyFont="1" applyFill="1" applyBorder="1" applyAlignment="1" applyProtection="1">
      <alignment horizontal="center" vertical="center" wrapText="1"/>
    </xf>
    <xf numFmtId="0" fontId="5" fillId="0" borderId="8" xfId="2" applyFont="1" applyFill="1" applyBorder="1" applyAlignment="1" applyProtection="1">
      <alignment horizontal="center" vertical="center" wrapText="1"/>
    </xf>
    <xf numFmtId="0" fontId="5" fillId="0" borderId="10" xfId="2" applyFont="1" applyFill="1" applyBorder="1" applyAlignment="1" applyProtection="1">
      <alignment horizontal="center" vertical="center" wrapText="1"/>
    </xf>
    <xf numFmtId="0" fontId="6" fillId="5" borderId="0" xfId="2" applyFont="1" applyFill="1" applyBorder="1" applyAlignment="1" applyProtection="1">
      <alignment horizontal="left" vertical="center" wrapText="1"/>
    </xf>
    <xf numFmtId="0" fontId="56" fillId="13" borderId="1" xfId="2" applyFont="1" applyFill="1" applyBorder="1" applyAlignment="1" applyProtection="1">
      <alignment horizontal="center" vertical="center" wrapText="1"/>
    </xf>
    <xf numFmtId="17" fontId="60" fillId="0" borderId="1" xfId="2" applyNumberFormat="1" applyFont="1" applyBorder="1" applyAlignment="1" applyProtection="1">
      <alignment horizontal="center" vertical="center" wrapText="1"/>
    </xf>
    <xf numFmtId="0" fontId="60" fillId="0" borderId="1" xfId="2" applyFont="1" applyBorder="1" applyAlignment="1" applyProtection="1">
      <alignment horizontal="center" vertical="center" wrapText="1"/>
    </xf>
    <xf numFmtId="0" fontId="55" fillId="0" borderId="1" xfId="0" applyFont="1" applyBorder="1" applyAlignment="1">
      <alignment horizontal="left" vertical="center"/>
    </xf>
    <xf numFmtId="17" fontId="59" fillId="0" borderId="1" xfId="2" applyNumberFormat="1" applyFont="1" applyBorder="1" applyAlignment="1" applyProtection="1">
      <alignment horizontal="center" vertical="center" wrapText="1"/>
    </xf>
    <xf numFmtId="0" fontId="59" fillId="0" borderId="1" xfId="2" applyFont="1" applyBorder="1" applyAlignment="1" applyProtection="1">
      <alignment horizontal="center" vertical="center" wrapText="1"/>
    </xf>
    <xf numFmtId="0" fontId="23" fillId="0" borderId="1" xfId="2" applyFont="1" applyBorder="1" applyAlignment="1" applyProtection="1">
      <alignment horizontal="center" vertical="center" wrapText="1"/>
    </xf>
    <xf numFmtId="0" fontId="22" fillId="0" borderId="1" xfId="2" applyFont="1" applyFill="1" applyBorder="1" applyAlignment="1" applyProtection="1">
      <alignment horizontal="center" vertical="center" wrapText="1"/>
    </xf>
    <xf numFmtId="0" fontId="15" fillId="0" borderId="1" xfId="2" applyFont="1" applyFill="1" applyBorder="1" applyAlignment="1" applyProtection="1">
      <alignment horizontal="center" vertical="center" wrapText="1"/>
    </xf>
    <xf numFmtId="0" fontId="15" fillId="0" borderId="8" xfId="2" applyFont="1" applyBorder="1" applyAlignment="1" applyProtection="1">
      <alignment horizontal="center" vertical="center" textRotation="90" wrapText="1"/>
    </xf>
    <xf numFmtId="0" fontId="6" fillId="0" borderId="1" xfId="2" applyFont="1" applyFill="1" applyBorder="1" applyAlignment="1" applyProtection="1">
      <alignment horizontal="center" vertical="justify" wrapText="1"/>
      <protection locked="0"/>
    </xf>
    <xf numFmtId="0" fontId="61" fillId="0" borderId="8" xfId="2" applyFont="1" applyFill="1" applyBorder="1" applyAlignment="1" applyProtection="1">
      <alignment horizontal="center" vertical="center" wrapText="1"/>
    </xf>
    <xf numFmtId="0" fontId="61" fillId="0" borderId="10" xfId="2" applyFont="1" applyFill="1" applyBorder="1" applyAlignment="1" applyProtection="1">
      <alignment horizontal="center" vertical="center" wrapText="1"/>
    </xf>
    <xf numFmtId="0" fontId="61" fillId="0" borderId="19" xfId="2" applyFont="1" applyFill="1" applyBorder="1" applyAlignment="1" applyProtection="1">
      <alignment horizontal="center" vertical="center" wrapText="1"/>
    </xf>
    <xf numFmtId="0" fontId="15" fillId="2" borderId="18" xfId="2" applyFont="1" applyFill="1" applyBorder="1" applyAlignment="1" applyProtection="1">
      <alignment horizontal="center"/>
    </xf>
    <xf numFmtId="0" fontId="15" fillId="2" borderId="17" xfId="2" applyFont="1" applyFill="1" applyBorder="1" applyAlignment="1" applyProtection="1">
      <alignment horizontal="center"/>
    </xf>
    <xf numFmtId="0" fontId="15" fillId="2" borderId="16" xfId="2" applyFont="1" applyFill="1" applyBorder="1" applyAlignment="1" applyProtection="1">
      <alignment horizontal="center"/>
    </xf>
    <xf numFmtId="17" fontId="24" fillId="0" borderId="1" xfId="2" applyNumberFormat="1" applyFont="1" applyBorder="1" applyAlignment="1" applyProtection="1">
      <alignment horizontal="center" vertical="center" wrapText="1"/>
    </xf>
    <xf numFmtId="0" fontId="24" fillId="0" borderId="1" xfId="2" applyFont="1" applyBorder="1" applyAlignment="1" applyProtection="1">
      <alignment horizontal="center" vertical="center" wrapText="1"/>
    </xf>
    <xf numFmtId="0" fontId="59" fillId="0" borderId="11" xfId="2" applyFont="1" applyFill="1" applyBorder="1" applyAlignment="1" applyProtection="1">
      <alignment horizontal="center" vertical="center" wrapText="1"/>
      <protection locked="0"/>
    </xf>
    <xf numFmtId="0" fontId="59" fillId="0" borderId="9" xfId="2" applyFont="1" applyFill="1" applyBorder="1" applyAlignment="1" applyProtection="1">
      <alignment horizontal="center" vertical="center" wrapText="1"/>
      <protection locked="0"/>
    </xf>
    <xf numFmtId="0" fontId="59" fillId="0" borderId="64" xfId="2" applyFont="1" applyFill="1" applyBorder="1" applyAlignment="1" applyProtection="1">
      <alignment horizontal="center" vertical="center" wrapText="1"/>
      <protection locked="0"/>
    </xf>
    <xf numFmtId="0" fontId="15" fillId="0" borderId="39" xfId="2" applyFont="1" applyBorder="1" applyAlignment="1" applyProtection="1">
      <alignment horizontal="center" vertical="center" textRotation="90" wrapText="1"/>
    </xf>
    <xf numFmtId="0" fontId="15" fillId="0" borderId="40" xfId="2" applyFont="1" applyBorder="1" applyAlignment="1" applyProtection="1">
      <alignment horizontal="center" vertical="center" textRotation="90" wrapText="1"/>
    </xf>
    <xf numFmtId="0" fontId="15" fillId="0" borderId="33" xfId="2" applyFont="1" applyBorder="1" applyAlignment="1" applyProtection="1">
      <alignment horizontal="center" vertical="center" textRotation="90" wrapText="1"/>
    </xf>
    <xf numFmtId="0" fontId="49" fillId="0" borderId="1" xfId="0" applyFont="1" applyBorder="1" applyAlignment="1">
      <alignment horizontal="left" vertical="center"/>
    </xf>
    <xf numFmtId="0" fontId="57" fillId="0" borderId="1" xfId="2" applyFont="1" applyFill="1" applyBorder="1" applyAlignment="1" applyProtection="1">
      <alignment horizontal="center" vertical="center" wrapText="1"/>
    </xf>
    <xf numFmtId="17" fontId="22" fillId="0" borderId="1" xfId="2" applyNumberFormat="1" applyFont="1" applyFill="1" applyBorder="1" applyAlignment="1" applyProtection="1">
      <alignment horizontal="center" vertical="center" wrapText="1"/>
    </xf>
    <xf numFmtId="0" fontId="59" fillId="0" borderId="8" xfId="2" applyFont="1" applyFill="1" applyBorder="1" applyAlignment="1" applyProtection="1">
      <alignment horizontal="center" vertical="justify" wrapText="1"/>
      <protection locked="0"/>
    </xf>
    <xf numFmtId="0" fontId="59" fillId="0" borderId="10" xfId="2" applyFont="1" applyFill="1" applyBorder="1" applyAlignment="1" applyProtection="1">
      <alignment horizontal="center" vertical="justify" wrapText="1"/>
      <protection locked="0"/>
    </xf>
    <xf numFmtId="0" fontId="59" fillId="0" borderId="19" xfId="2" applyFont="1" applyFill="1" applyBorder="1" applyAlignment="1" applyProtection="1">
      <alignment horizontal="center" vertical="justify" wrapText="1"/>
      <protection locked="0"/>
    </xf>
    <xf numFmtId="0" fontId="22" fillId="0" borderId="1" xfId="0" applyFont="1" applyBorder="1" applyAlignment="1">
      <alignment horizontal="left" vertical="center"/>
    </xf>
    <xf numFmtId="0" fontId="8" fillId="0" borderId="8" xfId="0" applyFont="1" applyBorder="1" applyAlignment="1" applyProtection="1">
      <alignment horizontal="center"/>
    </xf>
    <xf numFmtId="0" fontId="8" fillId="0" borderId="19" xfId="0" applyFont="1" applyBorder="1" applyAlignment="1" applyProtection="1">
      <alignment horizontal="center"/>
    </xf>
    <xf numFmtId="0" fontId="8" fillId="0" borderId="1" xfId="0" applyFont="1" applyBorder="1" applyAlignment="1" applyProtection="1">
      <alignment horizontal="center"/>
    </xf>
    <xf numFmtId="0" fontId="0" fillId="5" borderId="1" xfId="0" applyFill="1" applyBorder="1" applyAlignment="1" applyProtection="1">
      <alignment horizontal="left" vertical="top" wrapText="1"/>
    </xf>
    <xf numFmtId="0" fontId="19" fillId="5" borderId="1" xfId="0" applyFont="1" applyFill="1" applyBorder="1" applyAlignment="1" applyProtection="1">
      <alignment horizontal="center" vertical="center"/>
    </xf>
    <xf numFmtId="14" fontId="3" fillId="2" borderId="1" xfId="2" applyNumberFormat="1" applyFont="1" applyFill="1" applyBorder="1" applyAlignment="1" applyProtection="1">
      <alignment horizontal="right"/>
      <protection locked="0"/>
    </xf>
    <xf numFmtId="0" fontId="16" fillId="0" borderId="1" xfId="0" applyFont="1" applyBorder="1" applyAlignment="1" applyProtection="1">
      <alignment horizontal="left" wrapText="1"/>
      <protection locked="0"/>
    </xf>
    <xf numFmtId="0" fontId="8" fillId="6" borderId="1" xfId="0" applyFont="1" applyFill="1" applyBorder="1" applyAlignment="1" applyProtection="1">
      <alignment horizontal="center" vertical="center"/>
    </xf>
    <xf numFmtId="0" fontId="16" fillId="0" borderId="1" xfId="0" applyFont="1" applyBorder="1" applyAlignment="1" applyProtection="1">
      <alignment horizontal="left" vertical="center" wrapText="1"/>
      <protection locked="0"/>
    </xf>
    <xf numFmtId="0" fontId="16" fillId="0" borderId="1" xfId="0" applyFont="1" applyBorder="1" applyAlignment="1" applyProtection="1">
      <alignment horizontal="center" wrapText="1"/>
      <protection locked="0"/>
    </xf>
    <xf numFmtId="0" fontId="7" fillId="0" borderId="1" xfId="2" applyFont="1" applyBorder="1" applyAlignment="1" applyProtection="1">
      <alignment horizontal="center" vertical="center" wrapText="1"/>
    </xf>
    <xf numFmtId="0" fontId="26" fillId="0" borderId="1" xfId="0" applyFont="1" applyBorder="1" applyAlignment="1" applyProtection="1">
      <alignment horizontal="center" wrapText="1"/>
    </xf>
    <xf numFmtId="0" fontId="26" fillId="0" borderId="9" xfId="0" applyFont="1" applyBorder="1" applyAlignment="1" applyProtection="1">
      <alignment horizontal="center" wrapText="1"/>
    </xf>
    <xf numFmtId="0" fontId="24" fillId="0" borderId="0" xfId="0" applyFont="1" applyAlignment="1" applyProtection="1">
      <alignment horizontal="center" wrapText="1"/>
    </xf>
  </cellXfs>
  <cellStyles count="6">
    <cellStyle name="Nor}al" xfId="1" xr:uid="{00000000-0005-0000-0000-000000000000}"/>
    <cellStyle name="Normal" xfId="0" builtinId="0"/>
    <cellStyle name="Normal - Style1 2" xfId="4" xr:uid="{00000000-0005-0000-0000-000002000000}"/>
    <cellStyle name="Normal 2" xfId="2" xr:uid="{00000000-0005-0000-0000-000003000000}"/>
    <cellStyle name="Normal 2 2" xfId="5" xr:uid="{00000000-0005-0000-0000-000004000000}"/>
    <cellStyle name="Normal 3" xfId="3" xr:uid="{00000000-0005-0000-0000-000005000000}"/>
  </cellStyles>
  <dxfs count="204">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s>
  <tableStyles count="0" defaultTableStyle="TableStyleMedium2" defaultPivotStyle="PivotStyleMedium9"/>
  <colors>
    <mruColors>
      <color rgb="FF4CAA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421821</xdr:colOff>
      <xdr:row>0</xdr:row>
      <xdr:rowOff>163285</xdr:rowOff>
    </xdr:from>
    <xdr:to>
      <xdr:col>0</xdr:col>
      <xdr:colOff>1940342</xdr:colOff>
      <xdr:row>3</xdr:row>
      <xdr:rowOff>324222</xdr:rowOff>
    </xdr:to>
    <xdr:pic>
      <xdr:nvPicPr>
        <xdr:cNvPr id="2" name="Imagen 1">
          <a:extLst>
            <a:ext uri="{FF2B5EF4-FFF2-40B4-BE49-F238E27FC236}">
              <a16:creationId xmlns:a16="http://schemas.microsoft.com/office/drawing/2014/main" id="{55725D69-38D9-40B7-BE3D-CF1B48041F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1821" y="163285"/>
          <a:ext cx="1518521" cy="1440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326571</xdr:colOff>
      <xdr:row>0</xdr:row>
      <xdr:rowOff>176893</xdr:rowOff>
    </xdr:from>
    <xdr:to>
      <xdr:col>0</xdr:col>
      <xdr:colOff>1605643</xdr:colOff>
      <xdr:row>3</xdr:row>
      <xdr:rowOff>386379</xdr:rowOff>
    </xdr:to>
    <xdr:pic>
      <xdr:nvPicPr>
        <xdr:cNvPr id="3" name="Imagen 2">
          <a:extLst>
            <a:ext uri="{FF2B5EF4-FFF2-40B4-BE49-F238E27FC236}">
              <a16:creationId xmlns:a16="http://schemas.microsoft.com/office/drawing/2014/main" id="{03C5347E-3C45-4A68-92E2-D82B747143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6571" y="176893"/>
          <a:ext cx="1279072" cy="13933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312963</xdr:colOff>
      <xdr:row>0</xdr:row>
      <xdr:rowOff>85409</xdr:rowOff>
    </xdr:from>
    <xdr:to>
      <xdr:col>0</xdr:col>
      <xdr:colOff>1551214</xdr:colOff>
      <xdr:row>3</xdr:row>
      <xdr:rowOff>341723</xdr:rowOff>
    </xdr:to>
    <xdr:pic>
      <xdr:nvPicPr>
        <xdr:cNvPr id="2" name="Imagen 1">
          <a:extLst>
            <a:ext uri="{FF2B5EF4-FFF2-40B4-BE49-F238E27FC236}">
              <a16:creationId xmlns:a16="http://schemas.microsoft.com/office/drawing/2014/main" id="{94EAFE96-21CC-4D78-A41F-55DC26E8FC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2963" y="85409"/>
          <a:ext cx="1238251" cy="14945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80</xdr:row>
      <xdr:rowOff>0</xdr:rowOff>
    </xdr:from>
    <xdr:to>
      <xdr:col>4</xdr:col>
      <xdr:colOff>90438</xdr:colOff>
      <xdr:row>85</xdr:row>
      <xdr:rowOff>41460</xdr:rowOff>
    </xdr:to>
    <xdr:sp macro="" textlink="">
      <xdr:nvSpPr>
        <xdr:cNvPr id="6238" name="Text Box 15">
          <a:extLst>
            <a:ext uri="{FF2B5EF4-FFF2-40B4-BE49-F238E27FC236}">
              <a16:creationId xmlns:a16="http://schemas.microsoft.com/office/drawing/2014/main" id="{00000000-0008-0000-0800-00005E180000}"/>
            </a:ext>
          </a:extLst>
        </xdr:cNvPr>
        <xdr:cNvSpPr txBox="1">
          <a:spLocks noChangeArrowheads="1"/>
        </xdr:cNvSpPr>
      </xdr:nvSpPr>
      <xdr:spPr bwMode="auto">
        <a:xfrm>
          <a:off x="7200900" y="56673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15</xdr:row>
      <xdr:rowOff>0</xdr:rowOff>
    </xdr:from>
    <xdr:to>
      <xdr:col>4</xdr:col>
      <xdr:colOff>95250</xdr:colOff>
      <xdr:row>15</xdr:row>
      <xdr:rowOff>171450</xdr:rowOff>
    </xdr:to>
    <xdr:sp macro="" textlink="">
      <xdr:nvSpPr>
        <xdr:cNvPr id="6239" name="Text Box 16">
          <a:extLst>
            <a:ext uri="{FF2B5EF4-FFF2-40B4-BE49-F238E27FC236}">
              <a16:creationId xmlns:a16="http://schemas.microsoft.com/office/drawing/2014/main" id="{00000000-0008-0000-0800-00005F180000}"/>
            </a:ext>
          </a:extLst>
        </xdr:cNvPr>
        <xdr:cNvSpPr txBox="1">
          <a:spLocks noChangeArrowheads="1"/>
        </xdr:cNvSpPr>
      </xdr:nvSpPr>
      <xdr:spPr bwMode="auto">
        <a:xfrm>
          <a:off x="8543925" y="6134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15</xdr:row>
      <xdr:rowOff>0</xdr:rowOff>
    </xdr:from>
    <xdr:to>
      <xdr:col>4</xdr:col>
      <xdr:colOff>95250</xdr:colOff>
      <xdr:row>15</xdr:row>
      <xdr:rowOff>171450</xdr:rowOff>
    </xdr:to>
    <xdr:sp macro="" textlink="">
      <xdr:nvSpPr>
        <xdr:cNvPr id="6240" name="Text Box 17">
          <a:extLst>
            <a:ext uri="{FF2B5EF4-FFF2-40B4-BE49-F238E27FC236}">
              <a16:creationId xmlns:a16="http://schemas.microsoft.com/office/drawing/2014/main" id="{00000000-0008-0000-0800-000060180000}"/>
            </a:ext>
          </a:extLst>
        </xdr:cNvPr>
        <xdr:cNvSpPr txBox="1">
          <a:spLocks noChangeArrowheads="1"/>
        </xdr:cNvSpPr>
      </xdr:nvSpPr>
      <xdr:spPr bwMode="auto">
        <a:xfrm>
          <a:off x="8543925" y="6134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15</xdr:row>
      <xdr:rowOff>0</xdr:rowOff>
    </xdr:from>
    <xdr:to>
      <xdr:col>4</xdr:col>
      <xdr:colOff>95250</xdr:colOff>
      <xdr:row>15</xdr:row>
      <xdr:rowOff>171450</xdr:rowOff>
    </xdr:to>
    <xdr:sp macro="" textlink="">
      <xdr:nvSpPr>
        <xdr:cNvPr id="6241" name="Text Box 18">
          <a:extLst>
            <a:ext uri="{FF2B5EF4-FFF2-40B4-BE49-F238E27FC236}">
              <a16:creationId xmlns:a16="http://schemas.microsoft.com/office/drawing/2014/main" id="{00000000-0008-0000-0800-000061180000}"/>
            </a:ext>
          </a:extLst>
        </xdr:cNvPr>
        <xdr:cNvSpPr txBox="1">
          <a:spLocks noChangeArrowheads="1"/>
        </xdr:cNvSpPr>
      </xdr:nvSpPr>
      <xdr:spPr bwMode="auto">
        <a:xfrm>
          <a:off x="8543925" y="6134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15</xdr:row>
      <xdr:rowOff>0</xdr:rowOff>
    </xdr:from>
    <xdr:to>
      <xdr:col>4</xdr:col>
      <xdr:colOff>95250</xdr:colOff>
      <xdr:row>15</xdr:row>
      <xdr:rowOff>171450</xdr:rowOff>
    </xdr:to>
    <xdr:sp macro="" textlink="">
      <xdr:nvSpPr>
        <xdr:cNvPr id="6242" name="Text Box 19">
          <a:extLst>
            <a:ext uri="{FF2B5EF4-FFF2-40B4-BE49-F238E27FC236}">
              <a16:creationId xmlns:a16="http://schemas.microsoft.com/office/drawing/2014/main" id="{00000000-0008-0000-0800-000062180000}"/>
            </a:ext>
          </a:extLst>
        </xdr:cNvPr>
        <xdr:cNvSpPr txBox="1">
          <a:spLocks noChangeArrowheads="1"/>
        </xdr:cNvSpPr>
      </xdr:nvSpPr>
      <xdr:spPr bwMode="auto">
        <a:xfrm>
          <a:off x="8543925" y="6134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15</xdr:row>
      <xdr:rowOff>504825</xdr:rowOff>
    </xdr:from>
    <xdr:to>
      <xdr:col>4</xdr:col>
      <xdr:colOff>95250</xdr:colOff>
      <xdr:row>17</xdr:row>
      <xdr:rowOff>89309</xdr:rowOff>
    </xdr:to>
    <xdr:sp macro="" textlink="">
      <xdr:nvSpPr>
        <xdr:cNvPr id="9" name="Text Box 15">
          <a:extLst>
            <a:ext uri="{FF2B5EF4-FFF2-40B4-BE49-F238E27FC236}">
              <a16:creationId xmlns:a16="http://schemas.microsoft.com/office/drawing/2014/main" id="{00000000-0008-0000-0800-000009000000}"/>
            </a:ext>
          </a:extLst>
        </xdr:cNvPr>
        <xdr:cNvSpPr txBox="1">
          <a:spLocks noChangeArrowheads="1"/>
        </xdr:cNvSpPr>
      </xdr:nvSpPr>
      <xdr:spPr bwMode="auto">
        <a:xfrm>
          <a:off x="8568418" y="4423682"/>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4</xdr:col>
      <xdr:colOff>0</xdr:colOff>
      <xdr:row>80</xdr:row>
      <xdr:rowOff>0</xdr:rowOff>
    </xdr:from>
    <xdr:ext cx="95250" cy="213632"/>
    <xdr:sp macro="" textlink="">
      <xdr:nvSpPr>
        <xdr:cNvPr id="11" name="Text Box 15">
          <a:extLst>
            <a:ext uri="{FF2B5EF4-FFF2-40B4-BE49-F238E27FC236}">
              <a16:creationId xmlns:a16="http://schemas.microsoft.com/office/drawing/2014/main" id="{00000000-0008-0000-0800-00000B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2" name="Text Box 15">
          <a:extLst>
            <a:ext uri="{FF2B5EF4-FFF2-40B4-BE49-F238E27FC236}">
              <a16:creationId xmlns:a16="http://schemas.microsoft.com/office/drawing/2014/main" id="{00000000-0008-0000-0800-00000C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3" name="Text Box 15">
          <a:extLst>
            <a:ext uri="{FF2B5EF4-FFF2-40B4-BE49-F238E27FC236}">
              <a16:creationId xmlns:a16="http://schemas.microsoft.com/office/drawing/2014/main" id="{00000000-0008-0000-0800-00000D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4" name="Text Box 15">
          <a:extLst>
            <a:ext uri="{FF2B5EF4-FFF2-40B4-BE49-F238E27FC236}">
              <a16:creationId xmlns:a16="http://schemas.microsoft.com/office/drawing/2014/main" id="{00000000-0008-0000-0800-00000E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5" name="Text Box 15">
          <a:extLst>
            <a:ext uri="{FF2B5EF4-FFF2-40B4-BE49-F238E27FC236}">
              <a16:creationId xmlns:a16="http://schemas.microsoft.com/office/drawing/2014/main" id="{00000000-0008-0000-0800-00000F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6" name="Text Box 15">
          <a:extLst>
            <a:ext uri="{FF2B5EF4-FFF2-40B4-BE49-F238E27FC236}">
              <a16:creationId xmlns:a16="http://schemas.microsoft.com/office/drawing/2014/main" id="{00000000-0008-0000-0800-000010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7" name="Text Box 15">
          <a:extLst>
            <a:ext uri="{FF2B5EF4-FFF2-40B4-BE49-F238E27FC236}">
              <a16:creationId xmlns:a16="http://schemas.microsoft.com/office/drawing/2014/main" id="{00000000-0008-0000-0800-000011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8" name="Text Box 15">
          <a:extLst>
            <a:ext uri="{FF2B5EF4-FFF2-40B4-BE49-F238E27FC236}">
              <a16:creationId xmlns:a16="http://schemas.microsoft.com/office/drawing/2014/main" id="{00000000-0008-0000-0800-000012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9" name="Text Box 15">
          <a:extLst>
            <a:ext uri="{FF2B5EF4-FFF2-40B4-BE49-F238E27FC236}">
              <a16:creationId xmlns:a16="http://schemas.microsoft.com/office/drawing/2014/main" id="{00000000-0008-0000-0800-000013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0" name="Text Box 15">
          <a:extLst>
            <a:ext uri="{FF2B5EF4-FFF2-40B4-BE49-F238E27FC236}">
              <a16:creationId xmlns:a16="http://schemas.microsoft.com/office/drawing/2014/main" id="{00000000-0008-0000-0800-000014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1" name="Text Box 15">
          <a:extLst>
            <a:ext uri="{FF2B5EF4-FFF2-40B4-BE49-F238E27FC236}">
              <a16:creationId xmlns:a16="http://schemas.microsoft.com/office/drawing/2014/main" id="{00000000-0008-0000-0800-000015000000}"/>
            </a:ext>
          </a:extLst>
        </xdr:cNvPr>
        <xdr:cNvSpPr txBox="1">
          <a:spLocks noChangeArrowheads="1"/>
        </xdr:cNvSpPr>
      </xdr:nvSpPr>
      <xdr:spPr bwMode="auto">
        <a:xfrm>
          <a:off x="7391400" y="7724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2" name="Text Box 15">
          <a:extLst>
            <a:ext uri="{FF2B5EF4-FFF2-40B4-BE49-F238E27FC236}">
              <a16:creationId xmlns:a16="http://schemas.microsoft.com/office/drawing/2014/main" id="{00000000-0008-0000-0800-000016000000}"/>
            </a:ext>
          </a:extLst>
        </xdr:cNvPr>
        <xdr:cNvSpPr txBox="1">
          <a:spLocks noChangeArrowheads="1"/>
        </xdr:cNvSpPr>
      </xdr:nvSpPr>
      <xdr:spPr bwMode="auto">
        <a:xfrm>
          <a:off x="7391400" y="7724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3" name="Text Box 15">
          <a:extLst>
            <a:ext uri="{FF2B5EF4-FFF2-40B4-BE49-F238E27FC236}">
              <a16:creationId xmlns:a16="http://schemas.microsoft.com/office/drawing/2014/main" id="{00000000-0008-0000-0800-000017000000}"/>
            </a:ext>
          </a:extLst>
        </xdr:cNvPr>
        <xdr:cNvSpPr txBox="1">
          <a:spLocks noChangeArrowheads="1"/>
        </xdr:cNvSpPr>
      </xdr:nvSpPr>
      <xdr:spPr bwMode="auto">
        <a:xfrm>
          <a:off x="7391400" y="7724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4" name="Text Box 15">
          <a:extLst>
            <a:ext uri="{FF2B5EF4-FFF2-40B4-BE49-F238E27FC236}">
              <a16:creationId xmlns:a16="http://schemas.microsoft.com/office/drawing/2014/main" id="{00000000-0008-0000-0800-000018000000}"/>
            </a:ext>
          </a:extLst>
        </xdr:cNvPr>
        <xdr:cNvSpPr txBox="1">
          <a:spLocks noChangeArrowheads="1"/>
        </xdr:cNvSpPr>
      </xdr:nvSpPr>
      <xdr:spPr bwMode="auto">
        <a:xfrm>
          <a:off x="7391400" y="7724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26" name="Text Box 16">
          <a:extLst>
            <a:ext uri="{FF2B5EF4-FFF2-40B4-BE49-F238E27FC236}">
              <a16:creationId xmlns:a16="http://schemas.microsoft.com/office/drawing/2014/main" id="{00000000-0008-0000-0800-00001A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27" name="Text Box 17">
          <a:extLst>
            <a:ext uri="{FF2B5EF4-FFF2-40B4-BE49-F238E27FC236}">
              <a16:creationId xmlns:a16="http://schemas.microsoft.com/office/drawing/2014/main" id="{00000000-0008-0000-0800-00001B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28" name="Text Box 18">
          <a:extLst>
            <a:ext uri="{FF2B5EF4-FFF2-40B4-BE49-F238E27FC236}">
              <a16:creationId xmlns:a16="http://schemas.microsoft.com/office/drawing/2014/main" id="{00000000-0008-0000-0800-00001C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29" name="Text Box 19">
          <a:extLst>
            <a:ext uri="{FF2B5EF4-FFF2-40B4-BE49-F238E27FC236}">
              <a16:creationId xmlns:a16="http://schemas.microsoft.com/office/drawing/2014/main" id="{00000000-0008-0000-0800-00001D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1034143</xdr:colOff>
      <xdr:row>80</xdr:row>
      <xdr:rowOff>0</xdr:rowOff>
    </xdr:from>
    <xdr:ext cx="95250" cy="213632"/>
    <xdr:sp macro="" textlink="">
      <xdr:nvSpPr>
        <xdr:cNvPr id="30" name="Text Box 15">
          <a:extLst>
            <a:ext uri="{FF2B5EF4-FFF2-40B4-BE49-F238E27FC236}">
              <a16:creationId xmlns:a16="http://schemas.microsoft.com/office/drawing/2014/main" id="{00000000-0008-0000-0800-00001E000000}"/>
            </a:ext>
          </a:extLst>
        </xdr:cNvPr>
        <xdr:cNvSpPr txBox="1">
          <a:spLocks noChangeArrowheads="1"/>
        </xdr:cNvSpPr>
      </xdr:nvSpPr>
      <xdr:spPr bwMode="auto">
        <a:xfrm>
          <a:off x="10014857" y="98257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31" name="Text Box 16">
          <a:extLst>
            <a:ext uri="{FF2B5EF4-FFF2-40B4-BE49-F238E27FC236}">
              <a16:creationId xmlns:a16="http://schemas.microsoft.com/office/drawing/2014/main" id="{00000000-0008-0000-0800-00001F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32" name="Text Box 17">
          <a:extLst>
            <a:ext uri="{FF2B5EF4-FFF2-40B4-BE49-F238E27FC236}">
              <a16:creationId xmlns:a16="http://schemas.microsoft.com/office/drawing/2014/main" id="{00000000-0008-0000-0800-000020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33" name="Text Box 18">
          <a:extLst>
            <a:ext uri="{FF2B5EF4-FFF2-40B4-BE49-F238E27FC236}">
              <a16:creationId xmlns:a16="http://schemas.microsoft.com/office/drawing/2014/main" id="{00000000-0008-0000-0800-000021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34" name="Text Box 19">
          <a:extLst>
            <a:ext uri="{FF2B5EF4-FFF2-40B4-BE49-F238E27FC236}">
              <a16:creationId xmlns:a16="http://schemas.microsoft.com/office/drawing/2014/main" id="{00000000-0008-0000-0800-000022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5" name="Text Box 15">
          <a:extLst>
            <a:ext uri="{FF2B5EF4-FFF2-40B4-BE49-F238E27FC236}">
              <a16:creationId xmlns:a16="http://schemas.microsoft.com/office/drawing/2014/main" id="{00000000-0008-0000-0800-000023000000}"/>
            </a:ext>
          </a:extLst>
        </xdr:cNvPr>
        <xdr:cNvSpPr txBox="1">
          <a:spLocks noChangeArrowheads="1"/>
        </xdr:cNvSpPr>
      </xdr:nvSpPr>
      <xdr:spPr bwMode="auto">
        <a:xfrm>
          <a:off x="7391400" y="4933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15</xdr:row>
      <xdr:rowOff>0</xdr:rowOff>
    </xdr:from>
    <xdr:ext cx="95250" cy="171450"/>
    <xdr:sp macro="" textlink="">
      <xdr:nvSpPr>
        <xdr:cNvPr id="41" name="Text Box 16">
          <a:extLst>
            <a:ext uri="{FF2B5EF4-FFF2-40B4-BE49-F238E27FC236}">
              <a16:creationId xmlns:a16="http://schemas.microsoft.com/office/drawing/2014/main" id="{00000000-0008-0000-0800-000029000000}"/>
            </a:ext>
          </a:extLst>
        </xdr:cNvPr>
        <xdr:cNvSpPr txBox="1">
          <a:spLocks noChangeArrowheads="1"/>
        </xdr:cNvSpPr>
      </xdr:nvSpPr>
      <xdr:spPr bwMode="auto">
        <a:xfrm>
          <a:off x="10527434"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15</xdr:row>
      <xdr:rowOff>0</xdr:rowOff>
    </xdr:from>
    <xdr:ext cx="95250" cy="171450"/>
    <xdr:sp macro="" textlink="">
      <xdr:nvSpPr>
        <xdr:cNvPr id="42" name="Text Box 17">
          <a:extLst>
            <a:ext uri="{FF2B5EF4-FFF2-40B4-BE49-F238E27FC236}">
              <a16:creationId xmlns:a16="http://schemas.microsoft.com/office/drawing/2014/main" id="{00000000-0008-0000-0800-00002A000000}"/>
            </a:ext>
          </a:extLst>
        </xdr:cNvPr>
        <xdr:cNvSpPr txBox="1">
          <a:spLocks noChangeArrowheads="1"/>
        </xdr:cNvSpPr>
      </xdr:nvSpPr>
      <xdr:spPr bwMode="auto">
        <a:xfrm>
          <a:off x="10527434"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15</xdr:row>
      <xdr:rowOff>0</xdr:rowOff>
    </xdr:from>
    <xdr:ext cx="95250" cy="171450"/>
    <xdr:sp macro="" textlink="">
      <xdr:nvSpPr>
        <xdr:cNvPr id="43" name="Text Box 18">
          <a:extLst>
            <a:ext uri="{FF2B5EF4-FFF2-40B4-BE49-F238E27FC236}">
              <a16:creationId xmlns:a16="http://schemas.microsoft.com/office/drawing/2014/main" id="{00000000-0008-0000-0800-00002B000000}"/>
            </a:ext>
          </a:extLst>
        </xdr:cNvPr>
        <xdr:cNvSpPr txBox="1">
          <a:spLocks noChangeArrowheads="1"/>
        </xdr:cNvSpPr>
      </xdr:nvSpPr>
      <xdr:spPr bwMode="auto">
        <a:xfrm>
          <a:off x="10527434"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15</xdr:row>
      <xdr:rowOff>0</xdr:rowOff>
    </xdr:from>
    <xdr:ext cx="95250" cy="171450"/>
    <xdr:sp macro="" textlink="">
      <xdr:nvSpPr>
        <xdr:cNvPr id="44" name="Text Box 19">
          <a:extLst>
            <a:ext uri="{FF2B5EF4-FFF2-40B4-BE49-F238E27FC236}">
              <a16:creationId xmlns:a16="http://schemas.microsoft.com/office/drawing/2014/main" id="{00000000-0008-0000-0800-00002C000000}"/>
            </a:ext>
          </a:extLst>
        </xdr:cNvPr>
        <xdr:cNvSpPr txBox="1">
          <a:spLocks noChangeArrowheads="1"/>
        </xdr:cNvSpPr>
      </xdr:nvSpPr>
      <xdr:spPr bwMode="auto">
        <a:xfrm>
          <a:off x="10527434"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15</xdr:row>
      <xdr:rowOff>504825</xdr:rowOff>
    </xdr:from>
    <xdr:ext cx="95250" cy="442269"/>
    <xdr:sp macro="" textlink="">
      <xdr:nvSpPr>
        <xdr:cNvPr id="45" name="Text Box 15">
          <a:extLst>
            <a:ext uri="{FF2B5EF4-FFF2-40B4-BE49-F238E27FC236}">
              <a16:creationId xmlns:a16="http://schemas.microsoft.com/office/drawing/2014/main" id="{00000000-0008-0000-0800-00002D000000}"/>
            </a:ext>
          </a:extLst>
        </xdr:cNvPr>
        <xdr:cNvSpPr txBox="1">
          <a:spLocks noChangeArrowheads="1"/>
        </xdr:cNvSpPr>
      </xdr:nvSpPr>
      <xdr:spPr bwMode="auto">
        <a:xfrm>
          <a:off x="10527434" y="595428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6" name="Text Box 15">
          <a:extLst>
            <a:ext uri="{FF2B5EF4-FFF2-40B4-BE49-F238E27FC236}">
              <a16:creationId xmlns:a16="http://schemas.microsoft.com/office/drawing/2014/main" id="{00000000-0008-0000-0800-00002E000000}"/>
            </a:ext>
          </a:extLst>
        </xdr:cNvPr>
        <xdr:cNvSpPr txBox="1">
          <a:spLocks noChangeArrowheads="1"/>
        </xdr:cNvSpPr>
      </xdr:nvSpPr>
      <xdr:spPr bwMode="auto">
        <a:xfrm>
          <a:off x="10527434" y="7801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7" name="Text Box 15">
          <a:extLst>
            <a:ext uri="{FF2B5EF4-FFF2-40B4-BE49-F238E27FC236}">
              <a16:creationId xmlns:a16="http://schemas.microsoft.com/office/drawing/2014/main" id="{00000000-0008-0000-0800-00002F000000}"/>
            </a:ext>
          </a:extLst>
        </xdr:cNvPr>
        <xdr:cNvSpPr txBox="1">
          <a:spLocks noChangeArrowheads="1"/>
        </xdr:cNvSpPr>
      </xdr:nvSpPr>
      <xdr:spPr bwMode="auto">
        <a:xfrm>
          <a:off x="10527434" y="88752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8" name="Text Box 15">
          <a:extLst>
            <a:ext uri="{FF2B5EF4-FFF2-40B4-BE49-F238E27FC236}">
              <a16:creationId xmlns:a16="http://schemas.microsoft.com/office/drawing/2014/main" id="{00000000-0008-0000-0800-000030000000}"/>
            </a:ext>
          </a:extLst>
        </xdr:cNvPr>
        <xdr:cNvSpPr txBox="1">
          <a:spLocks noChangeArrowheads="1"/>
        </xdr:cNvSpPr>
      </xdr:nvSpPr>
      <xdr:spPr bwMode="auto">
        <a:xfrm>
          <a:off x="10527434" y="88752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9" name="Text Box 15">
          <a:extLst>
            <a:ext uri="{FF2B5EF4-FFF2-40B4-BE49-F238E27FC236}">
              <a16:creationId xmlns:a16="http://schemas.microsoft.com/office/drawing/2014/main" id="{00000000-0008-0000-0800-000031000000}"/>
            </a:ext>
          </a:extLst>
        </xdr:cNvPr>
        <xdr:cNvSpPr txBox="1">
          <a:spLocks noChangeArrowheads="1"/>
        </xdr:cNvSpPr>
      </xdr:nvSpPr>
      <xdr:spPr bwMode="auto">
        <a:xfrm>
          <a:off x="10527434" y="1029537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0" name="Text Box 15">
          <a:extLst>
            <a:ext uri="{FF2B5EF4-FFF2-40B4-BE49-F238E27FC236}">
              <a16:creationId xmlns:a16="http://schemas.microsoft.com/office/drawing/2014/main" id="{00000000-0008-0000-0800-000032000000}"/>
            </a:ext>
          </a:extLst>
        </xdr:cNvPr>
        <xdr:cNvSpPr txBox="1">
          <a:spLocks noChangeArrowheads="1"/>
        </xdr:cNvSpPr>
      </xdr:nvSpPr>
      <xdr:spPr bwMode="auto">
        <a:xfrm>
          <a:off x="10527434" y="1029537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1" name="Text Box 15">
          <a:extLst>
            <a:ext uri="{FF2B5EF4-FFF2-40B4-BE49-F238E27FC236}">
              <a16:creationId xmlns:a16="http://schemas.microsoft.com/office/drawing/2014/main" id="{00000000-0008-0000-0800-000033000000}"/>
            </a:ext>
          </a:extLst>
        </xdr:cNvPr>
        <xdr:cNvSpPr txBox="1">
          <a:spLocks noChangeArrowheads="1"/>
        </xdr:cNvSpPr>
      </xdr:nvSpPr>
      <xdr:spPr bwMode="auto">
        <a:xfrm>
          <a:off x="10527434" y="1106891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2" name="Text Box 15">
          <a:extLst>
            <a:ext uri="{FF2B5EF4-FFF2-40B4-BE49-F238E27FC236}">
              <a16:creationId xmlns:a16="http://schemas.microsoft.com/office/drawing/2014/main" id="{00000000-0008-0000-0800-000034000000}"/>
            </a:ext>
          </a:extLst>
        </xdr:cNvPr>
        <xdr:cNvSpPr txBox="1">
          <a:spLocks noChangeArrowheads="1"/>
        </xdr:cNvSpPr>
      </xdr:nvSpPr>
      <xdr:spPr bwMode="auto">
        <a:xfrm>
          <a:off x="10527434" y="1106891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3" name="Text Box 15">
          <a:extLst>
            <a:ext uri="{FF2B5EF4-FFF2-40B4-BE49-F238E27FC236}">
              <a16:creationId xmlns:a16="http://schemas.microsoft.com/office/drawing/2014/main" id="{00000000-0008-0000-0800-000035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4" name="Text Box 15">
          <a:extLst>
            <a:ext uri="{FF2B5EF4-FFF2-40B4-BE49-F238E27FC236}">
              <a16:creationId xmlns:a16="http://schemas.microsoft.com/office/drawing/2014/main" id="{00000000-0008-0000-0800-000036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5" name="Text Box 15">
          <a:extLst>
            <a:ext uri="{FF2B5EF4-FFF2-40B4-BE49-F238E27FC236}">
              <a16:creationId xmlns:a16="http://schemas.microsoft.com/office/drawing/2014/main" id="{00000000-0008-0000-0800-000037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6" name="Text Box 15">
          <a:extLst>
            <a:ext uri="{FF2B5EF4-FFF2-40B4-BE49-F238E27FC236}">
              <a16:creationId xmlns:a16="http://schemas.microsoft.com/office/drawing/2014/main" id="{00000000-0008-0000-0800-000038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7" name="Text Box 15">
          <a:extLst>
            <a:ext uri="{FF2B5EF4-FFF2-40B4-BE49-F238E27FC236}">
              <a16:creationId xmlns:a16="http://schemas.microsoft.com/office/drawing/2014/main" id="{00000000-0008-0000-0800-000039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8" name="Text Box 15">
          <a:extLst>
            <a:ext uri="{FF2B5EF4-FFF2-40B4-BE49-F238E27FC236}">
              <a16:creationId xmlns:a16="http://schemas.microsoft.com/office/drawing/2014/main" id="{00000000-0008-0000-0800-00003A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9" name="Text Box 15">
          <a:extLst>
            <a:ext uri="{FF2B5EF4-FFF2-40B4-BE49-F238E27FC236}">
              <a16:creationId xmlns:a16="http://schemas.microsoft.com/office/drawing/2014/main" id="{00000000-0008-0000-0800-00003B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60" name="Text Box 16">
          <a:extLst>
            <a:ext uri="{FF2B5EF4-FFF2-40B4-BE49-F238E27FC236}">
              <a16:creationId xmlns:a16="http://schemas.microsoft.com/office/drawing/2014/main" id="{00000000-0008-0000-0800-00003C000000}"/>
            </a:ext>
          </a:extLst>
        </xdr:cNvPr>
        <xdr:cNvSpPr txBox="1">
          <a:spLocks noChangeArrowheads="1"/>
        </xdr:cNvSpPr>
      </xdr:nvSpPr>
      <xdr:spPr bwMode="auto">
        <a:xfrm>
          <a:off x="10527434"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61" name="Text Box 17">
          <a:extLst>
            <a:ext uri="{FF2B5EF4-FFF2-40B4-BE49-F238E27FC236}">
              <a16:creationId xmlns:a16="http://schemas.microsoft.com/office/drawing/2014/main" id="{00000000-0008-0000-0800-00003D000000}"/>
            </a:ext>
          </a:extLst>
        </xdr:cNvPr>
        <xdr:cNvSpPr txBox="1">
          <a:spLocks noChangeArrowheads="1"/>
        </xdr:cNvSpPr>
      </xdr:nvSpPr>
      <xdr:spPr bwMode="auto">
        <a:xfrm>
          <a:off x="10527434"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62" name="Text Box 18">
          <a:extLst>
            <a:ext uri="{FF2B5EF4-FFF2-40B4-BE49-F238E27FC236}">
              <a16:creationId xmlns:a16="http://schemas.microsoft.com/office/drawing/2014/main" id="{00000000-0008-0000-0800-00003E000000}"/>
            </a:ext>
          </a:extLst>
        </xdr:cNvPr>
        <xdr:cNvSpPr txBox="1">
          <a:spLocks noChangeArrowheads="1"/>
        </xdr:cNvSpPr>
      </xdr:nvSpPr>
      <xdr:spPr bwMode="auto">
        <a:xfrm>
          <a:off x="10527434"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63" name="Text Box 19">
          <a:extLst>
            <a:ext uri="{FF2B5EF4-FFF2-40B4-BE49-F238E27FC236}">
              <a16:creationId xmlns:a16="http://schemas.microsoft.com/office/drawing/2014/main" id="{00000000-0008-0000-0800-00003F000000}"/>
            </a:ext>
          </a:extLst>
        </xdr:cNvPr>
        <xdr:cNvSpPr txBox="1">
          <a:spLocks noChangeArrowheads="1"/>
        </xdr:cNvSpPr>
      </xdr:nvSpPr>
      <xdr:spPr bwMode="auto">
        <a:xfrm>
          <a:off x="10527434"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4" name="Text Box 15">
          <a:extLst>
            <a:ext uri="{FF2B5EF4-FFF2-40B4-BE49-F238E27FC236}">
              <a16:creationId xmlns:a16="http://schemas.microsoft.com/office/drawing/2014/main" id="{00000000-0008-0000-0800-000040000000}"/>
            </a:ext>
          </a:extLst>
        </xdr:cNvPr>
        <xdr:cNvSpPr txBox="1">
          <a:spLocks noChangeArrowheads="1"/>
        </xdr:cNvSpPr>
      </xdr:nvSpPr>
      <xdr:spPr bwMode="auto">
        <a:xfrm>
          <a:off x="10527434" y="6727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65" name="Text Box 16">
          <a:extLst>
            <a:ext uri="{FF2B5EF4-FFF2-40B4-BE49-F238E27FC236}">
              <a16:creationId xmlns:a16="http://schemas.microsoft.com/office/drawing/2014/main" id="{00000000-0008-0000-0800-000041000000}"/>
            </a:ext>
          </a:extLst>
        </xdr:cNvPr>
        <xdr:cNvSpPr txBox="1">
          <a:spLocks noChangeArrowheads="1"/>
        </xdr:cNvSpPr>
      </xdr:nvSpPr>
      <xdr:spPr bwMode="auto">
        <a:xfrm>
          <a:off x="10527434"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66" name="Text Box 17">
          <a:extLst>
            <a:ext uri="{FF2B5EF4-FFF2-40B4-BE49-F238E27FC236}">
              <a16:creationId xmlns:a16="http://schemas.microsoft.com/office/drawing/2014/main" id="{00000000-0008-0000-0800-000042000000}"/>
            </a:ext>
          </a:extLst>
        </xdr:cNvPr>
        <xdr:cNvSpPr txBox="1">
          <a:spLocks noChangeArrowheads="1"/>
        </xdr:cNvSpPr>
      </xdr:nvSpPr>
      <xdr:spPr bwMode="auto">
        <a:xfrm>
          <a:off x="10527434"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67" name="Text Box 18">
          <a:extLst>
            <a:ext uri="{FF2B5EF4-FFF2-40B4-BE49-F238E27FC236}">
              <a16:creationId xmlns:a16="http://schemas.microsoft.com/office/drawing/2014/main" id="{00000000-0008-0000-0800-000043000000}"/>
            </a:ext>
          </a:extLst>
        </xdr:cNvPr>
        <xdr:cNvSpPr txBox="1">
          <a:spLocks noChangeArrowheads="1"/>
        </xdr:cNvSpPr>
      </xdr:nvSpPr>
      <xdr:spPr bwMode="auto">
        <a:xfrm>
          <a:off x="10527434"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68" name="Text Box 19">
          <a:extLst>
            <a:ext uri="{FF2B5EF4-FFF2-40B4-BE49-F238E27FC236}">
              <a16:creationId xmlns:a16="http://schemas.microsoft.com/office/drawing/2014/main" id="{00000000-0008-0000-0800-000044000000}"/>
            </a:ext>
          </a:extLst>
        </xdr:cNvPr>
        <xdr:cNvSpPr txBox="1">
          <a:spLocks noChangeArrowheads="1"/>
        </xdr:cNvSpPr>
      </xdr:nvSpPr>
      <xdr:spPr bwMode="auto">
        <a:xfrm>
          <a:off x="10527434"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9" name="Text Box 15">
          <a:extLst>
            <a:ext uri="{FF2B5EF4-FFF2-40B4-BE49-F238E27FC236}">
              <a16:creationId xmlns:a16="http://schemas.microsoft.com/office/drawing/2014/main" id="{00000000-0008-0000-0800-000045000000}"/>
            </a:ext>
          </a:extLst>
        </xdr:cNvPr>
        <xdr:cNvSpPr txBox="1">
          <a:spLocks noChangeArrowheads="1"/>
        </xdr:cNvSpPr>
      </xdr:nvSpPr>
      <xdr:spPr bwMode="auto">
        <a:xfrm>
          <a:off x="10527434" y="7801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12</xdr:row>
      <xdr:rowOff>0</xdr:rowOff>
    </xdr:from>
    <xdr:ext cx="95250" cy="171450"/>
    <xdr:sp macro="" textlink="">
      <xdr:nvSpPr>
        <xdr:cNvPr id="70" name="Text Box 16">
          <a:extLst>
            <a:ext uri="{FF2B5EF4-FFF2-40B4-BE49-F238E27FC236}">
              <a16:creationId xmlns:a16="http://schemas.microsoft.com/office/drawing/2014/main" id="{00000000-0008-0000-0800-000046000000}"/>
            </a:ext>
          </a:extLst>
        </xdr:cNvPr>
        <xdr:cNvSpPr txBox="1">
          <a:spLocks noChangeArrowheads="1"/>
        </xdr:cNvSpPr>
      </xdr:nvSpPr>
      <xdr:spPr bwMode="auto">
        <a:xfrm>
          <a:off x="9374909"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12</xdr:row>
      <xdr:rowOff>0</xdr:rowOff>
    </xdr:from>
    <xdr:ext cx="95250" cy="171450"/>
    <xdr:sp macro="" textlink="">
      <xdr:nvSpPr>
        <xdr:cNvPr id="71" name="Text Box 17">
          <a:extLst>
            <a:ext uri="{FF2B5EF4-FFF2-40B4-BE49-F238E27FC236}">
              <a16:creationId xmlns:a16="http://schemas.microsoft.com/office/drawing/2014/main" id="{00000000-0008-0000-0800-000047000000}"/>
            </a:ext>
          </a:extLst>
        </xdr:cNvPr>
        <xdr:cNvSpPr txBox="1">
          <a:spLocks noChangeArrowheads="1"/>
        </xdr:cNvSpPr>
      </xdr:nvSpPr>
      <xdr:spPr bwMode="auto">
        <a:xfrm>
          <a:off x="9374909"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12</xdr:row>
      <xdr:rowOff>0</xdr:rowOff>
    </xdr:from>
    <xdr:ext cx="95250" cy="171450"/>
    <xdr:sp macro="" textlink="">
      <xdr:nvSpPr>
        <xdr:cNvPr id="72" name="Text Box 18">
          <a:extLst>
            <a:ext uri="{FF2B5EF4-FFF2-40B4-BE49-F238E27FC236}">
              <a16:creationId xmlns:a16="http://schemas.microsoft.com/office/drawing/2014/main" id="{00000000-0008-0000-0800-000048000000}"/>
            </a:ext>
          </a:extLst>
        </xdr:cNvPr>
        <xdr:cNvSpPr txBox="1">
          <a:spLocks noChangeArrowheads="1"/>
        </xdr:cNvSpPr>
      </xdr:nvSpPr>
      <xdr:spPr bwMode="auto">
        <a:xfrm>
          <a:off x="9374909"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12</xdr:row>
      <xdr:rowOff>0</xdr:rowOff>
    </xdr:from>
    <xdr:ext cx="95250" cy="171450"/>
    <xdr:sp macro="" textlink="">
      <xdr:nvSpPr>
        <xdr:cNvPr id="73" name="Text Box 19">
          <a:extLst>
            <a:ext uri="{FF2B5EF4-FFF2-40B4-BE49-F238E27FC236}">
              <a16:creationId xmlns:a16="http://schemas.microsoft.com/office/drawing/2014/main" id="{00000000-0008-0000-0800-000049000000}"/>
            </a:ext>
          </a:extLst>
        </xdr:cNvPr>
        <xdr:cNvSpPr txBox="1">
          <a:spLocks noChangeArrowheads="1"/>
        </xdr:cNvSpPr>
      </xdr:nvSpPr>
      <xdr:spPr bwMode="auto">
        <a:xfrm>
          <a:off x="9374909"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15</xdr:row>
      <xdr:rowOff>504825</xdr:rowOff>
    </xdr:from>
    <xdr:ext cx="95250" cy="442269"/>
    <xdr:sp macro="" textlink="">
      <xdr:nvSpPr>
        <xdr:cNvPr id="74" name="Text Box 15">
          <a:extLst>
            <a:ext uri="{FF2B5EF4-FFF2-40B4-BE49-F238E27FC236}">
              <a16:creationId xmlns:a16="http://schemas.microsoft.com/office/drawing/2014/main" id="{00000000-0008-0000-0800-00004A000000}"/>
            </a:ext>
          </a:extLst>
        </xdr:cNvPr>
        <xdr:cNvSpPr txBox="1">
          <a:spLocks noChangeArrowheads="1"/>
        </xdr:cNvSpPr>
      </xdr:nvSpPr>
      <xdr:spPr bwMode="auto">
        <a:xfrm>
          <a:off x="9374909" y="595428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75" name="Text Box 15">
          <a:extLst>
            <a:ext uri="{FF2B5EF4-FFF2-40B4-BE49-F238E27FC236}">
              <a16:creationId xmlns:a16="http://schemas.microsoft.com/office/drawing/2014/main" id="{00000000-0008-0000-0800-00004B000000}"/>
            </a:ext>
          </a:extLst>
        </xdr:cNvPr>
        <xdr:cNvSpPr txBox="1">
          <a:spLocks noChangeArrowheads="1"/>
        </xdr:cNvSpPr>
      </xdr:nvSpPr>
      <xdr:spPr bwMode="auto">
        <a:xfrm>
          <a:off x="9374909" y="7801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76" name="Text Box 15">
          <a:extLst>
            <a:ext uri="{FF2B5EF4-FFF2-40B4-BE49-F238E27FC236}">
              <a16:creationId xmlns:a16="http://schemas.microsoft.com/office/drawing/2014/main" id="{00000000-0008-0000-0800-00004C000000}"/>
            </a:ext>
          </a:extLst>
        </xdr:cNvPr>
        <xdr:cNvSpPr txBox="1">
          <a:spLocks noChangeArrowheads="1"/>
        </xdr:cNvSpPr>
      </xdr:nvSpPr>
      <xdr:spPr bwMode="auto">
        <a:xfrm>
          <a:off x="9374909" y="88752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77" name="Text Box 15">
          <a:extLst>
            <a:ext uri="{FF2B5EF4-FFF2-40B4-BE49-F238E27FC236}">
              <a16:creationId xmlns:a16="http://schemas.microsoft.com/office/drawing/2014/main" id="{00000000-0008-0000-0800-00004D000000}"/>
            </a:ext>
          </a:extLst>
        </xdr:cNvPr>
        <xdr:cNvSpPr txBox="1">
          <a:spLocks noChangeArrowheads="1"/>
        </xdr:cNvSpPr>
      </xdr:nvSpPr>
      <xdr:spPr bwMode="auto">
        <a:xfrm>
          <a:off x="9374909" y="88752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78" name="Text Box 15">
          <a:extLst>
            <a:ext uri="{FF2B5EF4-FFF2-40B4-BE49-F238E27FC236}">
              <a16:creationId xmlns:a16="http://schemas.microsoft.com/office/drawing/2014/main" id="{00000000-0008-0000-0800-00004E000000}"/>
            </a:ext>
          </a:extLst>
        </xdr:cNvPr>
        <xdr:cNvSpPr txBox="1">
          <a:spLocks noChangeArrowheads="1"/>
        </xdr:cNvSpPr>
      </xdr:nvSpPr>
      <xdr:spPr bwMode="auto">
        <a:xfrm>
          <a:off x="9374909" y="1029537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79" name="Text Box 15">
          <a:extLst>
            <a:ext uri="{FF2B5EF4-FFF2-40B4-BE49-F238E27FC236}">
              <a16:creationId xmlns:a16="http://schemas.microsoft.com/office/drawing/2014/main" id="{00000000-0008-0000-0800-00004F000000}"/>
            </a:ext>
          </a:extLst>
        </xdr:cNvPr>
        <xdr:cNvSpPr txBox="1">
          <a:spLocks noChangeArrowheads="1"/>
        </xdr:cNvSpPr>
      </xdr:nvSpPr>
      <xdr:spPr bwMode="auto">
        <a:xfrm>
          <a:off x="9374909" y="1029537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80" name="Text Box 15">
          <a:extLst>
            <a:ext uri="{FF2B5EF4-FFF2-40B4-BE49-F238E27FC236}">
              <a16:creationId xmlns:a16="http://schemas.microsoft.com/office/drawing/2014/main" id="{00000000-0008-0000-0800-000050000000}"/>
            </a:ext>
          </a:extLst>
        </xdr:cNvPr>
        <xdr:cNvSpPr txBox="1">
          <a:spLocks noChangeArrowheads="1"/>
        </xdr:cNvSpPr>
      </xdr:nvSpPr>
      <xdr:spPr bwMode="auto">
        <a:xfrm>
          <a:off x="9374909" y="1106891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81" name="Text Box 15">
          <a:extLst>
            <a:ext uri="{FF2B5EF4-FFF2-40B4-BE49-F238E27FC236}">
              <a16:creationId xmlns:a16="http://schemas.microsoft.com/office/drawing/2014/main" id="{00000000-0008-0000-0800-000051000000}"/>
            </a:ext>
          </a:extLst>
        </xdr:cNvPr>
        <xdr:cNvSpPr txBox="1">
          <a:spLocks noChangeArrowheads="1"/>
        </xdr:cNvSpPr>
      </xdr:nvSpPr>
      <xdr:spPr bwMode="auto">
        <a:xfrm>
          <a:off x="9374909" y="1106891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82" name="Text Box 15">
          <a:extLst>
            <a:ext uri="{FF2B5EF4-FFF2-40B4-BE49-F238E27FC236}">
              <a16:creationId xmlns:a16="http://schemas.microsoft.com/office/drawing/2014/main" id="{00000000-0008-0000-0800-000052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83" name="Text Box 15">
          <a:extLst>
            <a:ext uri="{FF2B5EF4-FFF2-40B4-BE49-F238E27FC236}">
              <a16:creationId xmlns:a16="http://schemas.microsoft.com/office/drawing/2014/main" id="{00000000-0008-0000-0800-000053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84" name="Text Box 15">
          <a:extLst>
            <a:ext uri="{FF2B5EF4-FFF2-40B4-BE49-F238E27FC236}">
              <a16:creationId xmlns:a16="http://schemas.microsoft.com/office/drawing/2014/main" id="{00000000-0008-0000-0800-000054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85" name="Text Box 15">
          <a:extLst>
            <a:ext uri="{FF2B5EF4-FFF2-40B4-BE49-F238E27FC236}">
              <a16:creationId xmlns:a16="http://schemas.microsoft.com/office/drawing/2014/main" id="{00000000-0008-0000-0800-000055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86" name="Text Box 15">
          <a:extLst>
            <a:ext uri="{FF2B5EF4-FFF2-40B4-BE49-F238E27FC236}">
              <a16:creationId xmlns:a16="http://schemas.microsoft.com/office/drawing/2014/main" id="{00000000-0008-0000-0800-000056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87" name="Text Box 15">
          <a:extLst>
            <a:ext uri="{FF2B5EF4-FFF2-40B4-BE49-F238E27FC236}">
              <a16:creationId xmlns:a16="http://schemas.microsoft.com/office/drawing/2014/main" id="{00000000-0008-0000-0800-000057000000}"/>
            </a:ext>
          </a:extLst>
        </xdr:cNvPr>
        <xdr:cNvSpPr txBox="1">
          <a:spLocks noChangeArrowheads="1"/>
        </xdr:cNvSpPr>
      </xdr:nvSpPr>
      <xdr:spPr bwMode="auto">
        <a:xfrm>
          <a:off x="50072637" y="12746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88" name="Text Box 15">
          <a:extLst>
            <a:ext uri="{FF2B5EF4-FFF2-40B4-BE49-F238E27FC236}">
              <a16:creationId xmlns:a16="http://schemas.microsoft.com/office/drawing/2014/main" id="{00000000-0008-0000-0800-000058000000}"/>
            </a:ext>
          </a:extLst>
        </xdr:cNvPr>
        <xdr:cNvSpPr txBox="1">
          <a:spLocks noChangeArrowheads="1"/>
        </xdr:cNvSpPr>
      </xdr:nvSpPr>
      <xdr:spPr bwMode="auto">
        <a:xfrm>
          <a:off x="49942750" y="132238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89" name="Text Box 16">
          <a:extLst>
            <a:ext uri="{FF2B5EF4-FFF2-40B4-BE49-F238E27FC236}">
              <a16:creationId xmlns:a16="http://schemas.microsoft.com/office/drawing/2014/main" id="{00000000-0008-0000-0800-000059000000}"/>
            </a:ext>
          </a:extLst>
        </xdr:cNvPr>
        <xdr:cNvSpPr txBox="1">
          <a:spLocks noChangeArrowheads="1"/>
        </xdr:cNvSpPr>
      </xdr:nvSpPr>
      <xdr:spPr bwMode="auto">
        <a:xfrm>
          <a:off x="9374909"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90" name="Text Box 17">
          <a:extLst>
            <a:ext uri="{FF2B5EF4-FFF2-40B4-BE49-F238E27FC236}">
              <a16:creationId xmlns:a16="http://schemas.microsoft.com/office/drawing/2014/main" id="{00000000-0008-0000-0800-00005A000000}"/>
            </a:ext>
          </a:extLst>
        </xdr:cNvPr>
        <xdr:cNvSpPr txBox="1">
          <a:spLocks noChangeArrowheads="1"/>
        </xdr:cNvSpPr>
      </xdr:nvSpPr>
      <xdr:spPr bwMode="auto">
        <a:xfrm>
          <a:off x="9374909"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91" name="Text Box 18">
          <a:extLst>
            <a:ext uri="{FF2B5EF4-FFF2-40B4-BE49-F238E27FC236}">
              <a16:creationId xmlns:a16="http://schemas.microsoft.com/office/drawing/2014/main" id="{00000000-0008-0000-0800-00005B000000}"/>
            </a:ext>
          </a:extLst>
        </xdr:cNvPr>
        <xdr:cNvSpPr txBox="1">
          <a:spLocks noChangeArrowheads="1"/>
        </xdr:cNvSpPr>
      </xdr:nvSpPr>
      <xdr:spPr bwMode="auto">
        <a:xfrm>
          <a:off x="9374909"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92" name="Text Box 19">
          <a:extLst>
            <a:ext uri="{FF2B5EF4-FFF2-40B4-BE49-F238E27FC236}">
              <a16:creationId xmlns:a16="http://schemas.microsoft.com/office/drawing/2014/main" id="{00000000-0008-0000-0800-00005C000000}"/>
            </a:ext>
          </a:extLst>
        </xdr:cNvPr>
        <xdr:cNvSpPr txBox="1">
          <a:spLocks noChangeArrowheads="1"/>
        </xdr:cNvSpPr>
      </xdr:nvSpPr>
      <xdr:spPr bwMode="auto">
        <a:xfrm>
          <a:off x="9374909"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93" name="Text Box 15">
          <a:extLst>
            <a:ext uri="{FF2B5EF4-FFF2-40B4-BE49-F238E27FC236}">
              <a16:creationId xmlns:a16="http://schemas.microsoft.com/office/drawing/2014/main" id="{00000000-0008-0000-0800-00005D000000}"/>
            </a:ext>
          </a:extLst>
        </xdr:cNvPr>
        <xdr:cNvSpPr txBox="1">
          <a:spLocks noChangeArrowheads="1"/>
        </xdr:cNvSpPr>
      </xdr:nvSpPr>
      <xdr:spPr bwMode="auto">
        <a:xfrm>
          <a:off x="9374909" y="6727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94" name="Text Box 16">
          <a:extLst>
            <a:ext uri="{FF2B5EF4-FFF2-40B4-BE49-F238E27FC236}">
              <a16:creationId xmlns:a16="http://schemas.microsoft.com/office/drawing/2014/main" id="{00000000-0008-0000-0800-00005E000000}"/>
            </a:ext>
          </a:extLst>
        </xdr:cNvPr>
        <xdr:cNvSpPr txBox="1">
          <a:spLocks noChangeArrowheads="1"/>
        </xdr:cNvSpPr>
      </xdr:nvSpPr>
      <xdr:spPr bwMode="auto">
        <a:xfrm>
          <a:off x="9374909"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95" name="Text Box 17">
          <a:extLst>
            <a:ext uri="{FF2B5EF4-FFF2-40B4-BE49-F238E27FC236}">
              <a16:creationId xmlns:a16="http://schemas.microsoft.com/office/drawing/2014/main" id="{00000000-0008-0000-0800-00005F000000}"/>
            </a:ext>
          </a:extLst>
        </xdr:cNvPr>
        <xdr:cNvSpPr txBox="1">
          <a:spLocks noChangeArrowheads="1"/>
        </xdr:cNvSpPr>
      </xdr:nvSpPr>
      <xdr:spPr bwMode="auto">
        <a:xfrm>
          <a:off x="9374909"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96" name="Text Box 18">
          <a:extLst>
            <a:ext uri="{FF2B5EF4-FFF2-40B4-BE49-F238E27FC236}">
              <a16:creationId xmlns:a16="http://schemas.microsoft.com/office/drawing/2014/main" id="{00000000-0008-0000-0800-000060000000}"/>
            </a:ext>
          </a:extLst>
        </xdr:cNvPr>
        <xdr:cNvSpPr txBox="1">
          <a:spLocks noChangeArrowheads="1"/>
        </xdr:cNvSpPr>
      </xdr:nvSpPr>
      <xdr:spPr bwMode="auto">
        <a:xfrm>
          <a:off x="9374909"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97" name="Text Box 19">
          <a:extLst>
            <a:ext uri="{FF2B5EF4-FFF2-40B4-BE49-F238E27FC236}">
              <a16:creationId xmlns:a16="http://schemas.microsoft.com/office/drawing/2014/main" id="{00000000-0008-0000-0800-000061000000}"/>
            </a:ext>
          </a:extLst>
        </xdr:cNvPr>
        <xdr:cNvSpPr txBox="1">
          <a:spLocks noChangeArrowheads="1"/>
        </xdr:cNvSpPr>
      </xdr:nvSpPr>
      <xdr:spPr bwMode="auto">
        <a:xfrm>
          <a:off x="9374909"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98" name="Text Box 15">
          <a:extLst>
            <a:ext uri="{FF2B5EF4-FFF2-40B4-BE49-F238E27FC236}">
              <a16:creationId xmlns:a16="http://schemas.microsoft.com/office/drawing/2014/main" id="{00000000-0008-0000-0800-000062000000}"/>
            </a:ext>
          </a:extLst>
        </xdr:cNvPr>
        <xdr:cNvSpPr txBox="1">
          <a:spLocks noChangeArrowheads="1"/>
        </xdr:cNvSpPr>
      </xdr:nvSpPr>
      <xdr:spPr bwMode="auto">
        <a:xfrm>
          <a:off x="9374909" y="7801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99" name="Text Box 15">
          <a:extLst>
            <a:ext uri="{FF2B5EF4-FFF2-40B4-BE49-F238E27FC236}">
              <a16:creationId xmlns:a16="http://schemas.microsoft.com/office/drawing/2014/main" id="{00000000-0008-0000-0800-000063000000}"/>
            </a:ext>
          </a:extLst>
        </xdr:cNvPr>
        <xdr:cNvSpPr txBox="1">
          <a:spLocks noChangeArrowheads="1"/>
        </xdr:cNvSpPr>
      </xdr:nvSpPr>
      <xdr:spPr bwMode="auto">
        <a:xfrm>
          <a:off x="9374909"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00" name="Text Box 15">
          <a:extLst>
            <a:ext uri="{FF2B5EF4-FFF2-40B4-BE49-F238E27FC236}">
              <a16:creationId xmlns:a16="http://schemas.microsoft.com/office/drawing/2014/main" id="{00000000-0008-0000-0800-000064000000}"/>
            </a:ext>
          </a:extLst>
        </xdr:cNvPr>
        <xdr:cNvSpPr txBox="1">
          <a:spLocks noChangeArrowheads="1"/>
        </xdr:cNvSpPr>
      </xdr:nvSpPr>
      <xdr:spPr bwMode="auto">
        <a:xfrm>
          <a:off x="9374909"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01" name="Text Box 15">
          <a:extLst>
            <a:ext uri="{FF2B5EF4-FFF2-40B4-BE49-F238E27FC236}">
              <a16:creationId xmlns:a16="http://schemas.microsoft.com/office/drawing/2014/main" id="{00000000-0008-0000-0800-000065000000}"/>
            </a:ext>
          </a:extLst>
        </xdr:cNvPr>
        <xdr:cNvSpPr txBox="1">
          <a:spLocks noChangeArrowheads="1"/>
        </xdr:cNvSpPr>
      </xdr:nvSpPr>
      <xdr:spPr bwMode="auto">
        <a:xfrm>
          <a:off x="12790343"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02" name="Text Box 15">
          <a:extLst>
            <a:ext uri="{FF2B5EF4-FFF2-40B4-BE49-F238E27FC236}">
              <a16:creationId xmlns:a16="http://schemas.microsoft.com/office/drawing/2014/main" id="{00000000-0008-0000-0800-000066000000}"/>
            </a:ext>
          </a:extLst>
        </xdr:cNvPr>
        <xdr:cNvSpPr txBox="1">
          <a:spLocks noChangeArrowheads="1"/>
        </xdr:cNvSpPr>
      </xdr:nvSpPr>
      <xdr:spPr bwMode="auto">
        <a:xfrm>
          <a:off x="12790343"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103" name="Text Box 15">
          <a:extLst>
            <a:ext uri="{FF2B5EF4-FFF2-40B4-BE49-F238E27FC236}">
              <a16:creationId xmlns:a16="http://schemas.microsoft.com/office/drawing/2014/main" id="{00000000-0008-0000-0800-000067000000}"/>
            </a:ext>
          </a:extLst>
        </xdr:cNvPr>
        <xdr:cNvSpPr txBox="1">
          <a:spLocks noChangeArrowheads="1"/>
        </xdr:cNvSpPr>
      </xdr:nvSpPr>
      <xdr:spPr bwMode="auto">
        <a:xfrm>
          <a:off x="50084182"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104" name="Text Box 15">
          <a:extLst>
            <a:ext uri="{FF2B5EF4-FFF2-40B4-BE49-F238E27FC236}">
              <a16:creationId xmlns:a16="http://schemas.microsoft.com/office/drawing/2014/main" id="{00000000-0008-0000-0800-000068000000}"/>
            </a:ext>
          </a:extLst>
        </xdr:cNvPr>
        <xdr:cNvSpPr txBox="1">
          <a:spLocks noChangeArrowheads="1"/>
        </xdr:cNvSpPr>
      </xdr:nvSpPr>
      <xdr:spPr bwMode="auto">
        <a:xfrm>
          <a:off x="50084182"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05" name="Text Box 15">
          <a:extLst>
            <a:ext uri="{FF2B5EF4-FFF2-40B4-BE49-F238E27FC236}">
              <a16:creationId xmlns:a16="http://schemas.microsoft.com/office/drawing/2014/main" id="{00000000-0008-0000-0800-00006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06" name="Text Box 15">
          <a:extLst>
            <a:ext uri="{FF2B5EF4-FFF2-40B4-BE49-F238E27FC236}">
              <a16:creationId xmlns:a16="http://schemas.microsoft.com/office/drawing/2014/main" id="{00000000-0008-0000-0800-00006A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07" name="Text Box 15">
          <a:extLst>
            <a:ext uri="{FF2B5EF4-FFF2-40B4-BE49-F238E27FC236}">
              <a16:creationId xmlns:a16="http://schemas.microsoft.com/office/drawing/2014/main" id="{00000000-0008-0000-0800-00006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08" name="Text Box 15">
          <a:extLst>
            <a:ext uri="{FF2B5EF4-FFF2-40B4-BE49-F238E27FC236}">
              <a16:creationId xmlns:a16="http://schemas.microsoft.com/office/drawing/2014/main" id="{00000000-0008-0000-0800-00006C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09" name="Text Box 15">
          <a:extLst>
            <a:ext uri="{FF2B5EF4-FFF2-40B4-BE49-F238E27FC236}">
              <a16:creationId xmlns:a16="http://schemas.microsoft.com/office/drawing/2014/main" id="{00000000-0008-0000-0800-00006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10" name="Text Box 15">
          <a:extLst>
            <a:ext uri="{FF2B5EF4-FFF2-40B4-BE49-F238E27FC236}">
              <a16:creationId xmlns:a16="http://schemas.microsoft.com/office/drawing/2014/main" id="{00000000-0008-0000-0800-00006E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11" name="Text Box 15">
          <a:extLst>
            <a:ext uri="{FF2B5EF4-FFF2-40B4-BE49-F238E27FC236}">
              <a16:creationId xmlns:a16="http://schemas.microsoft.com/office/drawing/2014/main" id="{00000000-0008-0000-0800-00006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12" name="Text Box 15">
          <a:extLst>
            <a:ext uri="{FF2B5EF4-FFF2-40B4-BE49-F238E27FC236}">
              <a16:creationId xmlns:a16="http://schemas.microsoft.com/office/drawing/2014/main" id="{00000000-0008-0000-0800-000070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13" name="Text Box 15">
          <a:extLst>
            <a:ext uri="{FF2B5EF4-FFF2-40B4-BE49-F238E27FC236}">
              <a16:creationId xmlns:a16="http://schemas.microsoft.com/office/drawing/2014/main" id="{00000000-0008-0000-0800-000071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14" name="Text Box 15">
          <a:extLst>
            <a:ext uri="{FF2B5EF4-FFF2-40B4-BE49-F238E27FC236}">
              <a16:creationId xmlns:a16="http://schemas.microsoft.com/office/drawing/2014/main" id="{00000000-0008-0000-0800-000072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15" name="Text Box 15">
          <a:extLst>
            <a:ext uri="{FF2B5EF4-FFF2-40B4-BE49-F238E27FC236}">
              <a16:creationId xmlns:a16="http://schemas.microsoft.com/office/drawing/2014/main" id="{00000000-0008-0000-0800-000073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16" name="Text Box 15">
          <a:extLst>
            <a:ext uri="{FF2B5EF4-FFF2-40B4-BE49-F238E27FC236}">
              <a16:creationId xmlns:a16="http://schemas.microsoft.com/office/drawing/2014/main" id="{00000000-0008-0000-0800-000074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17" name="Text Box 15">
          <a:extLst>
            <a:ext uri="{FF2B5EF4-FFF2-40B4-BE49-F238E27FC236}">
              <a16:creationId xmlns:a16="http://schemas.microsoft.com/office/drawing/2014/main" id="{00000000-0008-0000-0800-000075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18" name="Text Box 15">
          <a:extLst>
            <a:ext uri="{FF2B5EF4-FFF2-40B4-BE49-F238E27FC236}">
              <a16:creationId xmlns:a16="http://schemas.microsoft.com/office/drawing/2014/main" id="{00000000-0008-0000-0800-000076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19" name="Text Box 15">
          <a:extLst>
            <a:ext uri="{FF2B5EF4-FFF2-40B4-BE49-F238E27FC236}">
              <a16:creationId xmlns:a16="http://schemas.microsoft.com/office/drawing/2014/main" id="{00000000-0008-0000-0800-000077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20" name="Text Box 15">
          <a:extLst>
            <a:ext uri="{FF2B5EF4-FFF2-40B4-BE49-F238E27FC236}">
              <a16:creationId xmlns:a16="http://schemas.microsoft.com/office/drawing/2014/main" id="{00000000-0008-0000-0800-000078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21" name="Text Box 15">
          <a:extLst>
            <a:ext uri="{FF2B5EF4-FFF2-40B4-BE49-F238E27FC236}">
              <a16:creationId xmlns:a16="http://schemas.microsoft.com/office/drawing/2014/main" id="{00000000-0008-0000-0800-000079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22" name="Text Box 15">
          <a:extLst>
            <a:ext uri="{FF2B5EF4-FFF2-40B4-BE49-F238E27FC236}">
              <a16:creationId xmlns:a16="http://schemas.microsoft.com/office/drawing/2014/main" id="{00000000-0008-0000-0800-00007A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23" name="Text Box 15">
          <a:extLst>
            <a:ext uri="{FF2B5EF4-FFF2-40B4-BE49-F238E27FC236}">
              <a16:creationId xmlns:a16="http://schemas.microsoft.com/office/drawing/2014/main" id="{00000000-0008-0000-0800-00007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24" name="Text Box 15">
          <a:extLst>
            <a:ext uri="{FF2B5EF4-FFF2-40B4-BE49-F238E27FC236}">
              <a16:creationId xmlns:a16="http://schemas.microsoft.com/office/drawing/2014/main" id="{00000000-0008-0000-0800-00007C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25" name="Text Box 15">
          <a:extLst>
            <a:ext uri="{FF2B5EF4-FFF2-40B4-BE49-F238E27FC236}">
              <a16:creationId xmlns:a16="http://schemas.microsoft.com/office/drawing/2014/main" id="{00000000-0008-0000-0800-00007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26" name="Text Box 15">
          <a:extLst>
            <a:ext uri="{FF2B5EF4-FFF2-40B4-BE49-F238E27FC236}">
              <a16:creationId xmlns:a16="http://schemas.microsoft.com/office/drawing/2014/main" id="{00000000-0008-0000-0800-00007E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27" name="Text Box 15">
          <a:extLst>
            <a:ext uri="{FF2B5EF4-FFF2-40B4-BE49-F238E27FC236}">
              <a16:creationId xmlns:a16="http://schemas.microsoft.com/office/drawing/2014/main" id="{00000000-0008-0000-0800-00007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28" name="Text Box 15">
          <a:extLst>
            <a:ext uri="{FF2B5EF4-FFF2-40B4-BE49-F238E27FC236}">
              <a16:creationId xmlns:a16="http://schemas.microsoft.com/office/drawing/2014/main" id="{00000000-0008-0000-0800-000080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29" name="Text Box 15">
          <a:extLst>
            <a:ext uri="{FF2B5EF4-FFF2-40B4-BE49-F238E27FC236}">
              <a16:creationId xmlns:a16="http://schemas.microsoft.com/office/drawing/2014/main" id="{00000000-0008-0000-0800-000081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30" name="Text Box 15">
          <a:extLst>
            <a:ext uri="{FF2B5EF4-FFF2-40B4-BE49-F238E27FC236}">
              <a16:creationId xmlns:a16="http://schemas.microsoft.com/office/drawing/2014/main" id="{00000000-0008-0000-0800-000082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31" name="Text Box 15">
          <a:extLst>
            <a:ext uri="{FF2B5EF4-FFF2-40B4-BE49-F238E27FC236}">
              <a16:creationId xmlns:a16="http://schemas.microsoft.com/office/drawing/2014/main" id="{00000000-0008-0000-0800-000083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32" name="Text Box 15">
          <a:extLst>
            <a:ext uri="{FF2B5EF4-FFF2-40B4-BE49-F238E27FC236}">
              <a16:creationId xmlns:a16="http://schemas.microsoft.com/office/drawing/2014/main" id="{00000000-0008-0000-0800-000084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33" name="Text Box 15">
          <a:extLst>
            <a:ext uri="{FF2B5EF4-FFF2-40B4-BE49-F238E27FC236}">
              <a16:creationId xmlns:a16="http://schemas.microsoft.com/office/drawing/2014/main" id="{00000000-0008-0000-0800-000085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34" name="Text Box 15">
          <a:extLst>
            <a:ext uri="{FF2B5EF4-FFF2-40B4-BE49-F238E27FC236}">
              <a16:creationId xmlns:a16="http://schemas.microsoft.com/office/drawing/2014/main" id="{00000000-0008-0000-0800-000086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35" name="Text Box 15">
          <a:extLst>
            <a:ext uri="{FF2B5EF4-FFF2-40B4-BE49-F238E27FC236}">
              <a16:creationId xmlns:a16="http://schemas.microsoft.com/office/drawing/2014/main" id="{00000000-0008-0000-0800-000087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36" name="Text Box 15">
          <a:extLst>
            <a:ext uri="{FF2B5EF4-FFF2-40B4-BE49-F238E27FC236}">
              <a16:creationId xmlns:a16="http://schemas.microsoft.com/office/drawing/2014/main" id="{00000000-0008-0000-0800-000088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37" name="Text Box 15">
          <a:extLst>
            <a:ext uri="{FF2B5EF4-FFF2-40B4-BE49-F238E27FC236}">
              <a16:creationId xmlns:a16="http://schemas.microsoft.com/office/drawing/2014/main" id="{00000000-0008-0000-0800-000089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38" name="Text Box 15">
          <a:extLst>
            <a:ext uri="{FF2B5EF4-FFF2-40B4-BE49-F238E27FC236}">
              <a16:creationId xmlns:a16="http://schemas.microsoft.com/office/drawing/2014/main" id="{00000000-0008-0000-0800-00008A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39" name="Text Box 15">
          <a:extLst>
            <a:ext uri="{FF2B5EF4-FFF2-40B4-BE49-F238E27FC236}">
              <a16:creationId xmlns:a16="http://schemas.microsoft.com/office/drawing/2014/main" id="{00000000-0008-0000-0800-00008B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40" name="Text Box 15">
          <a:extLst>
            <a:ext uri="{FF2B5EF4-FFF2-40B4-BE49-F238E27FC236}">
              <a16:creationId xmlns:a16="http://schemas.microsoft.com/office/drawing/2014/main" id="{00000000-0008-0000-0800-00008C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41" name="Text Box 15">
          <a:extLst>
            <a:ext uri="{FF2B5EF4-FFF2-40B4-BE49-F238E27FC236}">
              <a16:creationId xmlns:a16="http://schemas.microsoft.com/office/drawing/2014/main" id="{00000000-0008-0000-0800-00008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42" name="Text Box 15">
          <a:extLst>
            <a:ext uri="{FF2B5EF4-FFF2-40B4-BE49-F238E27FC236}">
              <a16:creationId xmlns:a16="http://schemas.microsoft.com/office/drawing/2014/main" id="{00000000-0008-0000-0800-00008E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43" name="Text Box 15">
          <a:extLst>
            <a:ext uri="{FF2B5EF4-FFF2-40B4-BE49-F238E27FC236}">
              <a16:creationId xmlns:a16="http://schemas.microsoft.com/office/drawing/2014/main" id="{00000000-0008-0000-0800-00008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44" name="Text Box 15">
          <a:extLst>
            <a:ext uri="{FF2B5EF4-FFF2-40B4-BE49-F238E27FC236}">
              <a16:creationId xmlns:a16="http://schemas.microsoft.com/office/drawing/2014/main" id="{00000000-0008-0000-0800-000090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45" name="Text Box 15">
          <a:extLst>
            <a:ext uri="{FF2B5EF4-FFF2-40B4-BE49-F238E27FC236}">
              <a16:creationId xmlns:a16="http://schemas.microsoft.com/office/drawing/2014/main" id="{00000000-0008-0000-0800-000091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46" name="Text Box 15">
          <a:extLst>
            <a:ext uri="{FF2B5EF4-FFF2-40B4-BE49-F238E27FC236}">
              <a16:creationId xmlns:a16="http://schemas.microsoft.com/office/drawing/2014/main" id="{00000000-0008-0000-0800-000092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47" name="Text Box 15">
          <a:extLst>
            <a:ext uri="{FF2B5EF4-FFF2-40B4-BE49-F238E27FC236}">
              <a16:creationId xmlns:a16="http://schemas.microsoft.com/office/drawing/2014/main" id="{00000000-0008-0000-0800-000093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48" name="Text Box 15">
          <a:extLst>
            <a:ext uri="{FF2B5EF4-FFF2-40B4-BE49-F238E27FC236}">
              <a16:creationId xmlns:a16="http://schemas.microsoft.com/office/drawing/2014/main" id="{00000000-0008-0000-0800-000094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49" name="Text Box 15">
          <a:extLst>
            <a:ext uri="{FF2B5EF4-FFF2-40B4-BE49-F238E27FC236}">
              <a16:creationId xmlns:a16="http://schemas.microsoft.com/office/drawing/2014/main" id="{00000000-0008-0000-0800-000095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50" name="Text Box 15">
          <a:extLst>
            <a:ext uri="{FF2B5EF4-FFF2-40B4-BE49-F238E27FC236}">
              <a16:creationId xmlns:a16="http://schemas.microsoft.com/office/drawing/2014/main" id="{00000000-0008-0000-0800-000096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51" name="Text Box 15">
          <a:extLst>
            <a:ext uri="{FF2B5EF4-FFF2-40B4-BE49-F238E27FC236}">
              <a16:creationId xmlns:a16="http://schemas.microsoft.com/office/drawing/2014/main" id="{00000000-0008-0000-0800-000097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52" name="Text Box 15">
          <a:extLst>
            <a:ext uri="{FF2B5EF4-FFF2-40B4-BE49-F238E27FC236}">
              <a16:creationId xmlns:a16="http://schemas.microsoft.com/office/drawing/2014/main" id="{00000000-0008-0000-0800-000098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53" name="Text Box 15">
          <a:extLst>
            <a:ext uri="{FF2B5EF4-FFF2-40B4-BE49-F238E27FC236}">
              <a16:creationId xmlns:a16="http://schemas.microsoft.com/office/drawing/2014/main" id="{00000000-0008-0000-0800-000099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54" name="Text Box 15">
          <a:extLst>
            <a:ext uri="{FF2B5EF4-FFF2-40B4-BE49-F238E27FC236}">
              <a16:creationId xmlns:a16="http://schemas.microsoft.com/office/drawing/2014/main" id="{00000000-0008-0000-0800-00009A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55" name="Text Box 15">
          <a:extLst>
            <a:ext uri="{FF2B5EF4-FFF2-40B4-BE49-F238E27FC236}">
              <a16:creationId xmlns:a16="http://schemas.microsoft.com/office/drawing/2014/main" id="{00000000-0008-0000-0800-00009B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56" name="Text Box 15">
          <a:extLst>
            <a:ext uri="{FF2B5EF4-FFF2-40B4-BE49-F238E27FC236}">
              <a16:creationId xmlns:a16="http://schemas.microsoft.com/office/drawing/2014/main" id="{00000000-0008-0000-0800-00009C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57" name="Text Box 15">
          <a:extLst>
            <a:ext uri="{FF2B5EF4-FFF2-40B4-BE49-F238E27FC236}">
              <a16:creationId xmlns:a16="http://schemas.microsoft.com/office/drawing/2014/main" id="{00000000-0008-0000-0800-00009D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58" name="Text Box 15">
          <a:extLst>
            <a:ext uri="{FF2B5EF4-FFF2-40B4-BE49-F238E27FC236}">
              <a16:creationId xmlns:a16="http://schemas.microsoft.com/office/drawing/2014/main" id="{00000000-0008-0000-0800-00009E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59" name="Text Box 15">
          <a:extLst>
            <a:ext uri="{FF2B5EF4-FFF2-40B4-BE49-F238E27FC236}">
              <a16:creationId xmlns:a16="http://schemas.microsoft.com/office/drawing/2014/main" id="{00000000-0008-0000-0800-00009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60" name="Text Box 15">
          <a:extLst>
            <a:ext uri="{FF2B5EF4-FFF2-40B4-BE49-F238E27FC236}">
              <a16:creationId xmlns:a16="http://schemas.microsoft.com/office/drawing/2014/main" id="{00000000-0008-0000-0800-0000A0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61" name="Text Box 15">
          <a:extLst>
            <a:ext uri="{FF2B5EF4-FFF2-40B4-BE49-F238E27FC236}">
              <a16:creationId xmlns:a16="http://schemas.microsoft.com/office/drawing/2014/main" id="{00000000-0008-0000-0800-0000A1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62" name="Text Box 15">
          <a:extLst>
            <a:ext uri="{FF2B5EF4-FFF2-40B4-BE49-F238E27FC236}">
              <a16:creationId xmlns:a16="http://schemas.microsoft.com/office/drawing/2014/main" id="{00000000-0008-0000-0800-0000A2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63" name="Text Box 15">
          <a:extLst>
            <a:ext uri="{FF2B5EF4-FFF2-40B4-BE49-F238E27FC236}">
              <a16:creationId xmlns:a16="http://schemas.microsoft.com/office/drawing/2014/main" id="{00000000-0008-0000-0800-0000A3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64" name="Text Box 15">
          <a:extLst>
            <a:ext uri="{FF2B5EF4-FFF2-40B4-BE49-F238E27FC236}">
              <a16:creationId xmlns:a16="http://schemas.microsoft.com/office/drawing/2014/main" id="{00000000-0008-0000-0800-0000A4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65" name="Text Box 15">
          <a:extLst>
            <a:ext uri="{FF2B5EF4-FFF2-40B4-BE49-F238E27FC236}">
              <a16:creationId xmlns:a16="http://schemas.microsoft.com/office/drawing/2014/main" id="{00000000-0008-0000-0800-0000A5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66" name="Text Box 15">
          <a:extLst>
            <a:ext uri="{FF2B5EF4-FFF2-40B4-BE49-F238E27FC236}">
              <a16:creationId xmlns:a16="http://schemas.microsoft.com/office/drawing/2014/main" id="{00000000-0008-0000-0800-0000A6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67" name="Text Box 15">
          <a:extLst>
            <a:ext uri="{FF2B5EF4-FFF2-40B4-BE49-F238E27FC236}">
              <a16:creationId xmlns:a16="http://schemas.microsoft.com/office/drawing/2014/main" id="{00000000-0008-0000-0800-0000A7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68" name="Text Box 15">
          <a:extLst>
            <a:ext uri="{FF2B5EF4-FFF2-40B4-BE49-F238E27FC236}">
              <a16:creationId xmlns:a16="http://schemas.microsoft.com/office/drawing/2014/main" id="{00000000-0008-0000-0800-0000A8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69" name="Text Box 15">
          <a:extLst>
            <a:ext uri="{FF2B5EF4-FFF2-40B4-BE49-F238E27FC236}">
              <a16:creationId xmlns:a16="http://schemas.microsoft.com/office/drawing/2014/main" id="{00000000-0008-0000-0800-0000A9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70" name="Text Box 15">
          <a:extLst>
            <a:ext uri="{FF2B5EF4-FFF2-40B4-BE49-F238E27FC236}">
              <a16:creationId xmlns:a16="http://schemas.microsoft.com/office/drawing/2014/main" id="{00000000-0008-0000-0800-0000AA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71" name="Text Box 15">
          <a:extLst>
            <a:ext uri="{FF2B5EF4-FFF2-40B4-BE49-F238E27FC236}">
              <a16:creationId xmlns:a16="http://schemas.microsoft.com/office/drawing/2014/main" id="{00000000-0008-0000-0800-0000AB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72" name="Text Box 15">
          <a:extLst>
            <a:ext uri="{FF2B5EF4-FFF2-40B4-BE49-F238E27FC236}">
              <a16:creationId xmlns:a16="http://schemas.microsoft.com/office/drawing/2014/main" id="{00000000-0008-0000-0800-0000AC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73" name="Text Box 15">
          <a:extLst>
            <a:ext uri="{FF2B5EF4-FFF2-40B4-BE49-F238E27FC236}">
              <a16:creationId xmlns:a16="http://schemas.microsoft.com/office/drawing/2014/main" id="{00000000-0008-0000-0800-0000AD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74" name="Text Box 15">
          <a:extLst>
            <a:ext uri="{FF2B5EF4-FFF2-40B4-BE49-F238E27FC236}">
              <a16:creationId xmlns:a16="http://schemas.microsoft.com/office/drawing/2014/main" id="{00000000-0008-0000-0800-0000AE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75" name="Text Box 15">
          <a:extLst>
            <a:ext uri="{FF2B5EF4-FFF2-40B4-BE49-F238E27FC236}">
              <a16:creationId xmlns:a16="http://schemas.microsoft.com/office/drawing/2014/main" id="{00000000-0008-0000-0800-0000AF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76" name="Text Box 15">
          <a:extLst>
            <a:ext uri="{FF2B5EF4-FFF2-40B4-BE49-F238E27FC236}">
              <a16:creationId xmlns:a16="http://schemas.microsoft.com/office/drawing/2014/main" id="{00000000-0008-0000-0800-0000B0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77" name="Text Box 15">
          <a:extLst>
            <a:ext uri="{FF2B5EF4-FFF2-40B4-BE49-F238E27FC236}">
              <a16:creationId xmlns:a16="http://schemas.microsoft.com/office/drawing/2014/main" id="{00000000-0008-0000-0800-0000B1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78" name="Text Box 15">
          <a:extLst>
            <a:ext uri="{FF2B5EF4-FFF2-40B4-BE49-F238E27FC236}">
              <a16:creationId xmlns:a16="http://schemas.microsoft.com/office/drawing/2014/main" id="{00000000-0008-0000-0800-0000B2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79" name="Text Box 15">
          <a:extLst>
            <a:ext uri="{FF2B5EF4-FFF2-40B4-BE49-F238E27FC236}">
              <a16:creationId xmlns:a16="http://schemas.microsoft.com/office/drawing/2014/main" id="{00000000-0008-0000-0800-0000B3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80" name="Text Box 15">
          <a:extLst>
            <a:ext uri="{FF2B5EF4-FFF2-40B4-BE49-F238E27FC236}">
              <a16:creationId xmlns:a16="http://schemas.microsoft.com/office/drawing/2014/main" id="{00000000-0008-0000-0800-0000B4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81" name="Text Box 15">
          <a:extLst>
            <a:ext uri="{FF2B5EF4-FFF2-40B4-BE49-F238E27FC236}">
              <a16:creationId xmlns:a16="http://schemas.microsoft.com/office/drawing/2014/main" id="{00000000-0008-0000-0800-0000B5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82" name="Text Box 15">
          <a:extLst>
            <a:ext uri="{FF2B5EF4-FFF2-40B4-BE49-F238E27FC236}">
              <a16:creationId xmlns:a16="http://schemas.microsoft.com/office/drawing/2014/main" id="{00000000-0008-0000-0800-0000B6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83" name="Text Box 15">
          <a:extLst>
            <a:ext uri="{FF2B5EF4-FFF2-40B4-BE49-F238E27FC236}">
              <a16:creationId xmlns:a16="http://schemas.microsoft.com/office/drawing/2014/main" id="{00000000-0008-0000-0800-0000B7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84" name="Text Box 15">
          <a:extLst>
            <a:ext uri="{FF2B5EF4-FFF2-40B4-BE49-F238E27FC236}">
              <a16:creationId xmlns:a16="http://schemas.microsoft.com/office/drawing/2014/main" id="{00000000-0008-0000-0800-0000B8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85" name="Text Box 15">
          <a:extLst>
            <a:ext uri="{FF2B5EF4-FFF2-40B4-BE49-F238E27FC236}">
              <a16:creationId xmlns:a16="http://schemas.microsoft.com/office/drawing/2014/main" id="{00000000-0008-0000-0800-0000B9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86" name="Text Box 15">
          <a:extLst>
            <a:ext uri="{FF2B5EF4-FFF2-40B4-BE49-F238E27FC236}">
              <a16:creationId xmlns:a16="http://schemas.microsoft.com/office/drawing/2014/main" id="{00000000-0008-0000-0800-0000BA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87" name="Text Box 15">
          <a:extLst>
            <a:ext uri="{FF2B5EF4-FFF2-40B4-BE49-F238E27FC236}">
              <a16:creationId xmlns:a16="http://schemas.microsoft.com/office/drawing/2014/main" id="{00000000-0008-0000-0800-0000BB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88" name="Text Box 15">
          <a:extLst>
            <a:ext uri="{FF2B5EF4-FFF2-40B4-BE49-F238E27FC236}">
              <a16:creationId xmlns:a16="http://schemas.microsoft.com/office/drawing/2014/main" id="{00000000-0008-0000-0800-0000BC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89" name="Text Box 15">
          <a:extLst>
            <a:ext uri="{FF2B5EF4-FFF2-40B4-BE49-F238E27FC236}">
              <a16:creationId xmlns:a16="http://schemas.microsoft.com/office/drawing/2014/main" id="{00000000-0008-0000-0800-0000BD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90" name="Text Box 15">
          <a:extLst>
            <a:ext uri="{FF2B5EF4-FFF2-40B4-BE49-F238E27FC236}">
              <a16:creationId xmlns:a16="http://schemas.microsoft.com/office/drawing/2014/main" id="{00000000-0008-0000-0800-0000BE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91" name="Text Box 15">
          <a:extLst>
            <a:ext uri="{FF2B5EF4-FFF2-40B4-BE49-F238E27FC236}">
              <a16:creationId xmlns:a16="http://schemas.microsoft.com/office/drawing/2014/main" id="{00000000-0008-0000-0800-0000BF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92" name="Text Box 15">
          <a:extLst>
            <a:ext uri="{FF2B5EF4-FFF2-40B4-BE49-F238E27FC236}">
              <a16:creationId xmlns:a16="http://schemas.microsoft.com/office/drawing/2014/main" id="{00000000-0008-0000-0800-0000C0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93" name="Text Box 15">
          <a:extLst>
            <a:ext uri="{FF2B5EF4-FFF2-40B4-BE49-F238E27FC236}">
              <a16:creationId xmlns:a16="http://schemas.microsoft.com/office/drawing/2014/main" id="{00000000-0008-0000-0800-0000C1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94" name="Text Box 15">
          <a:extLst>
            <a:ext uri="{FF2B5EF4-FFF2-40B4-BE49-F238E27FC236}">
              <a16:creationId xmlns:a16="http://schemas.microsoft.com/office/drawing/2014/main" id="{00000000-0008-0000-0800-0000C2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95" name="Text Box 15">
          <a:extLst>
            <a:ext uri="{FF2B5EF4-FFF2-40B4-BE49-F238E27FC236}">
              <a16:creationId xmlns:a16="http://schemas.microsoft.com/office/drawing/2014/main" id="{00000000-0008-0000-0800-0000C3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96" name="Text Box 15">
          <a:extLst>
            <a:ext uri="{FF2B5EF4-FFF2-40B4-BE49-F238E27FC236}">
              <a16:creationId xmlns:a16="http://schemas.microsoft.com/office/drawing/2014/main" id="{00000000-0008-0000-0800-0000C4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97" name="Text Box 15">
          <a:extLst>
            <a:ext uri="{FF2B5EF4-FFF2-40B4-BE49-F238E27FC236}">
              <a16:creationId xmlns:a16="http://schemas.microsoft.com/office/drawing/2014/main" id="{00000000-0008-0000-0800-0000C5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98" name="Text Box 15">
          <a:extLst>
            <a:ext uri="{FF2B5EF4-FFF2-40B4-BE49-F238E27FC236}">
              <a16:creationId xmlns:a16="http://schemas.microsoft.com/office/drawing/2014/main" id="{00000000-0008-0000-0800-0000C6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99" name="Text Box 15">
          <a:extLst>
            <a:ext uri="{FF2B5EF4-FFF2-40B4-BE49-F238E27FC236}">
              <a16:creationId xmlns:a16="http://schemas.microsoft.com/office/drawing/2014/main" id="{00000000-0008-0000-0800-0000C7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00" name="Text Box 15">
          <a:extLst>
            <a:ext uri="{FF2B5EF4-FFF2-40B4-BE49-F238E27FC236}">
              <a16:creationId xmlns:a16="http://schemas.microsoft.com/office/drawing/2014/main" id="{00000000-0008-0000-0800-0000C8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01" name="Text Box 15">
          <a:extLst>
            <a:ext uri="{FF2B5EF4-FFF2-40B4-BE49-F238E27FC236}">
              <a16:creationId xmlns:a16="http://schemas.microsoft.com/office/drawing/2014/main" id="{00000000-0008-0000-0800-0000C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02" name="Text Box 15">
          <a:extLst>
            <a:ext uri="{FF2B5EF4-FFF2-40B4-BE49-F238E27FC236}">
              <a16:creationId xmlns:a16="http://schemas.microsoft.com/office/drawing/2014/main" id="{00000000-0008-0000-0800-0000CA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03" name="Text Box 15">
          <a:extLst>
            <a:ext uri="{FF2B5EF4-FFF2-40B4-BE49-F238E27FC236}">
              <a16:creationId xmlns:a16="http://schemas.microsoft.com/office/drawing/2014/main" id="{00000000-0008-0000-0800-0000CB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04" name="Text Box 15">
          <a:extLst>
            <a:ext uri="{FF2B5EF4-FFF2-40B4-BE49-F238E27FC236}">
              <a16:creationId xmlns:a16="http://schemas.microsoft.com/office/drawing/2014/main" id="{00000000-0008-0000-0800-0000CC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05" name="Text Box 15">
          <a:extLst>
            <a:ext uri="{FF2B5EF4-FFF2-40B4-BE49-F238E27FC236}">
              <a16:creationId xmlns:a16="http://schemas.microsoft.com/office/drawing/2014/main" id="{00000000-0008-0000-0800-0000CD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06" name="Text Box 15">
          <a:extLst>
            <a:ext uri="{FF2B5EF4-FFF2-40B4-BE49-F238E27FC236}">
              <a16:creationId xmlns:a16="http://schemas.microsoft.com/office/drawing/2014/main" id="{00000000-0008-0000-0800-0000CE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07" name="Text Box 15">
          <a:extLst>
            <a:ext uri="{FF2B5EF4-FFF2-40B4-BE49-F238E27FC236}">
              <a16:creationId xmlns:a16="http://schemas.microsoft.com/office/drawing/2014/main" id="{00000000-0008-0000-0800-0000CF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08" name="Text Box 15">
          <a:extLst>
            <a:ext uri="{FF2B5EF4-FFF2-40B4-BE49-F238E27FC236}">
              <a16:creationId xmlns:a16="http://schemas.microsoft.com/office/drawing/2014/main" id="{00000000-0008-0000-0800-0000D0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09" name="Text Box 15">
          <a:extLst>
            <a:ext uri="{FF2B5EF4-FFF2-40B4-BE49-F238E27FC236}">
              <a16:creationId xmlns:a16="http://schemas.microsoft.com/office/drawing/2014/main" id="{00000000-0008-0000-0800-0000D1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10" name="Text Box 15">
          <a:extLst>
            <a:ext uri="{FF2B5EF4-FFF2-40B4-BE49-F238E27FC236}">
              <a16:creationId xmlns:a16="http://schemas.microsoft.com/office/drawing/2014/main" id="{00000000-0008-0000-0800-0000D2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11" name="Text Box 15">
          <a:extLst>
            <a:ext uri="{FF2B5EF4-FFF2-40B4-BE49-F238E27FC236}">
              <a16:creationId xmlns:a16="http://schemas.microsoft.com/office/drawing/2014/main" id="{00000000-0008-0000-0800-0000D3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12" name="Text Box 15">
          <a:extLst>
            <a:ext uri="{FF2B5EF4-FFF2-40B4-BE49-F238E27FC236}">
              <a16:creationId xmlns:a16="http://schemas.microsoft.com/office/drawing/2014/main" id="{00000000-0008-0000-0800-0000D4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13" name="Text Box 15">
          <a:extLst>
            <a:ext uri="{FF2B5EF4-FFF2-40B4-BE49-F238E27FC236}">
              <a16:creationId xmlns:a16="http://schemas.microsoft.com/office/drawing/2014/main" id="{00000000-0008-0000-0800-0000D5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14" name="Text Box 15">
          <a:extLst>
            <a:ext uri="{FF2B5EF4-FFF2-40B4-BE49-F238E27FC236}">
              <a16:creationId xmlns:a16="http://schemas.microsoft.com/office/drawing/2014/main" id="{00000000-0008-0000-0800-0000D6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15" name="Text Box 15">
          <a:extLst>
            <a:ext uri="{FF2B5EF4-FFF2-40B4-BE49-F238E27FC236}">
              <a16:creationId xmlns:a16="http://schemas.microsoft.com/office/drawing/2014/main" id="{00000000-0008-0000-0800-0000D7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16" name="Text Box 15">
          <a:extLst>
            <a:ext uri="{FF2B5EF4-FFF2-40B4-BE49-F238E27FC236}">
              <a16:creationId xmlns:a16="http://schemas.microsoft.com/office/drawing/2014/main" id="{00000000-0008-0000-0800-0000D8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17" name="Text Box 15">
          <a:extLst>
            <a:ext uri="{FF2B5EF4-FFF2-40B4-BE49-F238E27FC236}">
              <a16:creationId xmlns:a16="http://schemas.microsoft.com/office/drawing/2014/main" id="{00000000-0008-0000-0800-0000D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18" name="Text Box 15">
          <a:extLst>
            <a:ext uri="{FF2B5EF4-FFF2-40B4-BE49-F238E27FC236}">
              <a16:creationId xmlns:a16="http://schemas.microsoft.com/office/drawing/2014/main" id="{00000000-0008-0000-0800-0000DA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19" name="Text Box 15">
          <a:extLst>
            <a:ext uri="{FF2B5EF4-FFF2-40B4-BE49-F238E27FC236}">
              <a16:creationId xmlns:a16="http://schemas.microsoft.com/office/drawing/2014/main" id="{00000000-0008-0000-0800-0000D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20" name="Text Box 15">
          <a:extLst>
            <a:ext uri="{FF2B5EF4-FFF2-40B4-BE49-F238E27FC236}">
              <a16:creationId xmlns:a16="http://schemas.microsoft.com/office/drawing/2014/main" id="{00000000-0008-0000-0800-0000DC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21" name="Text Box 15">
          <a:extLst>
            <a:ext uri="{FF2B5EF4-FFF2-40B4-BE49-F238E27FC236}">
              <a16:creationId xmlns:a16="http://schemas.microsoft.com/office/drawing/2014/main" id="{00000000-0008-0000-0800-0000DD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22" name="Text Box 15">
          <a:extLst>
            <a:ext uri="{FF2B5EF4-FFF2-40B4-BE49-F238E27FC236}">
              <a16:creationId xmlns:a16="http://schemas.microsoft.com/office/drawing/2014/main" id="{00000000-0008-0000-0800-0000DE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23" name="Text Box 15">
          <a:extLst>
            <a:ext uri="{FF2B5EF4-FFF2-40B4-BE49-F238E27FC236}">
              <a16:creationId xmlns:a16="http://schemas.microsoft.com/office/drawing/2014/main" id="{00000000-0008-0000-0800-0000DF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24" name="Text Box 15">
          <a:extLst>
            <a:ext uri="{FF2B5EF4-FFF2-40B4-BE49-F238E27FC236}">
              <a16:creationId xmlns:a16="http://schemas.microsoft.com/office/drawing/2014/main" id="{00000000-0008-0000-0800-0000E0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25" name="Text Box 15">
          <a:extLst>
            <a:ext uri="{FF2B5EF4-FFF2-40B4-BE49-F238E27FC236}">
              <a16:creationId xmlns:a16="http://schemas.microsoft.com/office/drawing/2014/main" id="{00000000-0008-0000-0800-0000E1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26" name="Text Box 15">
          <a:extLst>
            <a:ext uri="{FF2B5EF4-FFF2-40B4-BE49-F238E27FC236}">
              <a16:creationId xmlns:a16="http://schemas.microsoft.com/office/drawing/2014/main" id="{00000000-0008-0000-0800-0000E2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27" name="Text Box 15">
          <a:extLst>
            <a:ext uri="{FF2B5EF4-FFF2-40B4-BE49-F238E27FC236}">
              <a16:creationId xmlns:a16="http://schemas.microsoft.com/office/drawing/2014/main" id="{00000000-0008-0000-0800-0000E3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28" name="Text Box 15">
          <a:extLst>
            <a:ext uri="{FF2B5EF4-FFF2-40B4-BE49-F238E27FC236}">
              <a16:creationId xmlns:a16="http://schemas.microsoft.com/office/drawing/2014/main" id="{00000000-0008-0000-0800-0000E4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29" name="Text Box 15">
          <a:extLst>
            <a:ext uri="{FF2B5EF4-FFF2-40B4-BE49-F238E27FC236}">
              <a16:creationId xmlns:a16="http://schemas.microsoft.com/office/drawing/2014/main" id="{00000000-0008-0000-0800-0000E5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30" name="Text Box 15">
          <a:extLst>
            <a:ext uri="{FF2B5EF4-FFF2-40B4-BE49-F238E27FC236}">
              <a16:creationId xmlns:a16="http://schemas.microsoft.com/office/drawing/2014/main" id="{00000000-0008-0000-0800-0000E6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31" name="Text Box 15">
          <a:extLst>
            <a:ext uri="{FF2B5EF4-FFF2-40B4-BE49-F238E27FC236}">
              <a16:creationId xmlns:a16="http://schemas.microsoft.com/office/drawing/2014/main" id="{00000000-0008-0000-0800-0000E7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32" name="Text Box 15">
          <a:extLst>
            <a:ext uri="{FF2B5EF4-FFF2-40B4-BE49-F238E27FC236}">
              <a16:creationId xmlns:a16="http://schemas.microsoft.com/office/drawing/2014/main" id="{00000000-0008-0000-0800-0000E8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33" name="Text Box 15">
          <a:extLst>
            <a:ext uri="{FF2B5EF4-FFF2-40B4-BE49-F238E27FC236}">
              <a16:creationId xmlns:a16="http://schemas.microsoft.com/office/drawing/2014/main" id="{00000000-0008-0000-0800-0000E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34" name="Text Box 15">
          <a:extLst>
            <a:ext uri="{FF2B5EF4-FFF2-40B4-BE49-F238E27FC236}">
              <a16:creationId xmlns:a16="http://schemas.microsoft.com/office/drawing/2014/main" id="{00000000-0008-0000-0800-0000EA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35" name="Text Box 15">
          <a:extLst>
            <a:ext uri="{FF2B5EF4-FFF2-40B4-BE49-F238E27FC236}">
              <a16:creationId xmlns:a16="http://schemas.microsoft.com/office/drawing/2014/main" id="{00000000-0008-0000-0800-0000E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36" name="Text Box 15">
          <a:extLst>
            <a:ext uri="{FF2B5EF4-FFF2-40B4-BE49-F238E27FC236}">
              <a16:creationId xmlns:a16="http://schemas.microsoft.com/office/drawing/2014/main" id="{00000000-0008-0000-0800-0000EC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37" name="Text Box 15">
          <a:extLst>
            <a:ext uri="{FF2B5EF4-FFF2-40B4-BE49-F238E27FC236}">
              <a16:creationId xmlns:a16="http://schemas.microsoft.com/office/drawing/2014/main" id="{00000000-0008-0000-0800-0000E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38" name="Text Box 15">
          <a:extLst>
            <a:ext uri="{FF2B5EF4-FFF2-40B4-BE49-F238E27FC236}">
              <a16:creationId xmlns:a16="http://schemas.microsoft.com/office/drawing/2014/main" id="{00000000-0008-0000-0800-0000EE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39" name="Text Box 15">
          <a:extLst>
            <a:ext uri="{FF2B5EF4-FFF2-40B4-BE49-F238E27FC236}">
              <a16:creationId xmlns:a16="http://schemas.microsoft.com/office/drawing/2014/main" id="{00000000-0008-0000-0800-0000EF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40" name="Text Box 15">
          <a:extLst>
            <a:ext uri="{FF2B5EF4-FFF2-40B4-BE49-F238E27FC236}">
              <a16:creationId xmlns:a16="http://schemas.microsoft.com/office/drawing/2014/main" id="{00000000-0008-0000-0800-0000F0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41" name="Text Box 15">
          <a:extLst>
            <a:ext uri="{FF2B5EF4-FFF2-40B4-BE49-F238E27FC236}">
              <a16:creationId xmlns:a16="http://schemas.microsoft.com/office/drawing/2014/main" id="{00000000-0008-0000-0800-0000F1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42" name="Text Box 15">
          <a:extLst>
            <a:ext uri="{FF2B5EF4-FFF2-40B4-BE49-F238E27FC236}">
              <a16:creationId xmlns:a16="http://schemas.microsoft.com/office/drawing/2014/main" id="{00000000-0008-0000-0800-0000F2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43" name="Text Box 15">
          <a:extLst>
            <a:ext uri="{FF2B5EF4-FFF2-40B4-BE49-F238E27FC236}">
              <a16:creationId xmlns:a16="http://schemas.microsoft.com/office/drawing/2014/main" id="{00000000-0008-0000-0800-0000F3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44" name="Text Box 15">
          <a:extLst>
            <a:ext uri="{FF2B5EF4-FFF2-40B4-BE49-F238E27FC236}">
              <a16:creationId xmlns:a16="http://schemas.microsoft.com/office/drawing/2014/main" id="{00000000-0008-0000-0800-0000F4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45" name="Text Box 15">
          <a:extLst>
            <a:ext uri="{FF2B5EF4-FFF2-40B4-BE49-F238E27FC236}">
              <a16:creationId xmlns:a16="http://schemas.microsoft.com/office/drawing/2014/main" id="{00000000-0008-0000-0800-0000F5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46" name="Text Box 15">
          <a:extLst>
            <a:ext uri="{FF2B5EF4-FFF2-40B4-BE49-F238E27FC236}">
              <a16:creationId xmlns:a16="http://schemas.microsoft.com/office/drawing/2014/main" id="{00000000-0008-0000-0800-0000F6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47" name="Text Box 15">
          <a:extLst>
            <a:ext uri="{FF2B5EF4-FFF2-40B4-BE49-F238E27FC236}">
              <a16:creationId xmlns:a16="http://schemas.microsoft.com/office/drawing/2014/main" id="{00000000-0008-0000-0800-0000F7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48" name="Text Box 15">
          <a:extLst>
            <a:ext uri="{FF2B5EF4-FFF2-40B4-BE49-F238E27FC236}">
              <a16:creationId xmlns:a16="http://schemas.microsoft.com/office/drawing/2014/main" id="{00000000-0008-0000-0800-0000F8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49" name="Text Box 15">
          <a:extLst>
            <a:ext uri="{FF2B5EF4-FFF2-40B4-BE49-F238E27FC236}">
              <a16:creationId xmlns:a16="http://schemas.microsoft.com/office/drawing/2014/main" id="{00000000-0008-0000-0800-0000F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50" name="Text Box 15">
          <a:extLst>
            <a:ext uri="{FF2B5EF4-FFF2-40B4-BE49-F238E27FC236}">
              <a16:creationId xmlns:a16="http://schemas.microsoft.com/office/drawing/2014/main" id="{00000000-0008-0000-0800-0000FA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51" name="Text Box 15">
          <a:extLst>
            <a:ext uri="{FF2B5EF4-FFF2-40B4-BE49-F238E27FC236}">
              <a16:creationId xmlns:a16="http://schemas.microsoft.com/office/drawing/2014/main" id="{00000000-0008-0000-0800-0000F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52" name="Text Box 15">
          <a:extLst>
            <a:ext uri="{FF2B5EF4-FFF2-40B4-BE49-F238E27FC236}">
              <a16:creationId xmlns:a16="http://schemas.microsoft.com/office/drawing/2014/main" id="{00000000-0008-0000-0800-0000FC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53" name="Text Box 15">
          <a:extLst>
            <a:ext uri="{FF2B5EF4-FFF2-40B4-BE49-F238E27FC236}">
              <a16:creationId xmlns:a16="http://schemas.microsoft.com/office/drawing/2014/main" id="{00000000-0008-0000-0800-0000F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54" name="Text Box 15">
          <a:extLst>
            <a:ext uri="{FF2B5EF4-FFF2-40B4-BE49-F238E27FC236}">
              <a16:creationId xmlns:a16="http://schemas.microsoft.com/office/drawing/2014/main" id="{00000000-0008-0000-0800-0000FE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55" name="Text Box 15">
          <a:extLst>
            <a:ext uri="{FF2B5EF4-FFF2-40B4-BE49-F238E27FC236}">
              <a16:creationId xmlns:a16="http://schemas.microsoft.com/office/drawing/2014/main" id="{00000000-0008-0000-0800-0000F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56" name="Text Box 15">
          <a:extLst>
            <a:ext uri="{FF2B5EF4-FFF2-40B4-BE49-F238E27FC236}">
              <a16:creationId xmlns:a16="http://schemas.microsoft.com/office/drawing/2014/main" id="{00000000-0008-0000-0800-00000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57" name="Text Box 15">
          <a:extLst>
            <a:ext uri="{FF2B5EF4-FFF2-40B4-BE49-F238E27FC236}">
              <a16:creationId xmlns:a16="http://schemas.microsoft.com/office/drawing/2014/main" id="{00000000-0008-0000-0800-000001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58" name="Text Box 15">
          <a:extLst>
            <a:ext uri="{FF2B5EF4-FFF2-40B4-BE49-F238E27FC236}">
              <a16:creationId xmlns:a16="http://schemas.microsoft.com/office/drawing/2014/main" id="{00000000-0008-0000-0800-00000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59" name="Text Box 15">
          <a:extLst>
            <a:ext uri="{FF2B5EF4-FFF2-40B4-BE49-F238E27FC236}">
              <a16:creationId xmlns:a16="http://schemas.microsoft.com/office/drawing/2014/main" id="{00000000-0008-0000-0800-00000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60" name="Text Box 15">
          <a:extLst>
            <a:ext uri="{FF2B5EF4-FFF2-40B4-BE49-F238E27FC236}">
              <a16:creationId xmlns:a16="http://schemas.microsoft.com/office/drawing/2014/main" id="{00000000-0008-0000-0800-00000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61" name="Text Box 15">
          <a:extLst>
            <a:ext uri="{FF2B5EF4-FFF2-40B4-BE49-F238E27FC236}">
              <a16:creationId xmlns:a16="http://schemas.microsoft.com/office/drawing/2014/main" id="{00000000-0008-0000-0800-00000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62" name="Text Box 15">
          <a:extLst>
            <a:ext uri="{FF2B5EF4-FFF2-40B4-BE49-F238E27FC236}">
              <a16:creationId xmlns:a16="http://schemas.microsoft.com/office/drawing/2014/main" id="{00000000-0008-0000-0800-00000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63" name="Text Box 15">
          <a:extLst>
            <a:ext uri="{FF2B5EF4-FFF2-40B4-BE49-F238E27FC236}">
              <a16:creationId xmlns:a16="http://schemas.microsoft.com/office/drawing/2014/main" id="{00000000-0008-0000-0800-000007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64" name="Text Box 15">
          <a:extLst>
            <a:ext uri="{FF2B5EF4-FFF2-40B4-BE49-F238E27FC236}">
              <a16:creationId xmlns:a16="http://schemas.microsoft.com/office/drawing/2014/main" id="{00000000-0008-0000-0800-000008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65" name="Text Box 15">
          <a:extLst>
            <a:ext uri="{FF2B5EF4-FFF2-40B4-BE49-F238E27FC236}">
              <a16:creationId xmlns:a16="http://schemas.microsoft.com/office/drawing/2014/main" id="{00000000-0008-0000-0800-000009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66" name="Text Box 15">
          <a:extLst>
            <a:ext uri="{FF2B5EF4-FFF2-40B4-BE49-F238E27FC236}">
              <a16:creationId xmlns:a16="http://schemas.microsoft.com/office/drawing/2014/main" id="{00000000-0008-0000-0800-00000A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67" name="Text Box 15">
          <a:extLst>
            <a:ext uri="{FF2B5EF4-FFF2-40B4-BE49-F238E27FC236}">
              <a16:creationId xmlns:a16="http://schemas.microsoft.com/office/drawing/2014/main" id="{00000000-0008-0000-0800-00000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68" name="Text Box 15">
          <a:extLst>
            <a:ext uri="{FF2B5EF4-FFF2-40B4-BE49-F238E27FC236}">
              <a16:creationId xmlns:a16="http://schemas.microsoft.com/office/drawing/2014/main" id="{00000000-0008-0000-0800-00000C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69" name="Text Box 15">
          <a:extLst>
            <a:ext uri="{FF2B5EF4-FFF2-40B4-BE49-F238E27FC236}">
              <a16:creationId xmlns:a16="http://schemas.microsoft.com/office/drawing/2014/main" id="{00000000-0008-0000-0800-00000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70" name="Text Box 15">
          <a:extLst>
            <a:ext uri="{FF2B5EF4-FFF2-40B4-BE49-F238E27FC236}">
              <a16:creationId xmlns:a16="http://schemas.microsoft.com/office/drawing/2014/main" id="{00000000-0008-0000-0800-00000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71" name="Text Box 15">
          <a:extLst>
            <a:ext uri="{FF2B5EF4-FFF2-40B4-BE49-F238E27FC236}">
              <a16:creationId xmlns:a16="http://schemas.microsoft.com/office/drawing/2014/main" id="{00000000-0008-0000-0800-00000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72" name="Text Box 15">
          <a:extLst>
            <a:ext uri="{FF2B5EF4-FFF2-40B4-BE49-F238E27FC236}">
              <a16:creationId xmlns:a16="http://schemas.microsoft.com/office/drawing/2014/main" id="{00000000-0008-0000-0800-00001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73" name="Text Box 15">
          <a:extLst>
            <a:ext uri="{FF2B5EF4-FFF2-40B4-BE49-F238E27FC236}">
              <a16:creationId xmlns:a16="http://schemas.microsoft.com/office/drawing/2014/main" id="{00000000-0008-0000-0800-00001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74" name="Text Box 15">
          <a:extLst>
            <a:ext uri="{FF2B5EF4-FFF2-40B4-BE49-F238E27FC236}">
              <a16:creationId xmlns:a16="http://schemas.microsoft.com/office/drawing/2014/main" id="{00000000-0008-0000-0800-00001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75" name="Text Box 15">
          <a:extLst>
            <a:ext uri="{FF2B5EF4-FFF2-40B4-BE49-F238E27FC236}">
              <a16:creationId xmlns:a16="http://schemas.microsoft.com/office/drawing/2014/main" id="{00000000-0008-0000-0800-00001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76" name="Text Box 15">
          <a:extLst>
            <a:ext uri="{FF2B5EF4-FFF2-40B4-BE49-F238E27FC236}">
              <a16:creationId xmlns:a16="http://schemas.microsoft.com/office/drawing/2014/main" id="{00000000-0008-0000-0800-00001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77" name="Text Box 15">
          <a:extLst>
            <a:ext uri="{FF2B5EF4-FFF2-40B4-BE49-F238E27FC236}">
              <a16:creationId xmlns:a16="http://schemas.microsoft.com/office/drawing/2014/main" id="{00000000-0008-0000-0800-00001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78" name="Text Box 15">
          <a:extLst>
            <a:ext uri="{FF2B5EF4-FFF2-40B4-BE49-F238E27FC236}">
              <a16:creationId xmlns:a16="http://schemas.microsoft.com/office/drawing/2014/main" id="{00000000-0008-0000-0800-00001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79" name="Text Box 15">
          <a:extLst>
            <a:ext uri="{FF2B5EF4-FFF2-40B4-BE49-F238E27FC236}">
              <a16:creationId xmlns:a16="http://schemas.microsoft.com/office/drawing/2014/main" id="{00000000-0008-0000-0800-00001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80" name="Text Box 15">
          <a:extLst>
            <a:ext uri="{FF2B5EF4-FFF2-40B4-BE49-F238E27FC236}">
              <a16:creationId xmlns:a16="http://schemas.microsoft.com/office/drawing/2014/main" id="{00000000-0008-0000-0800-00001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81" name="Text Box 15">
          <a:extLst>
            <a:ext uri="{FF2B5EF4-FFF2-40B4-BE49-F238E27FC236}">
              <a16:creationId xmlns:a16="http://schemas.microsoft.com/office/drawing/2014/main" id="{00000000-0008-0000-0800-000019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82" name="Text Box 15">
          <a:extLst>
            <a:ext uri="{FF2B5EF4-FFF2-40B4-BE49-F238E27FC236}">
              <a16:creationId xmlns:a16="http://schemas.microsoft.com/office/drawing/2014/main" id="{00000000-0008-0000-0800-00001A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83" name="Text Box 15">
          <a:extLst>
            <a:ext uri="{FF2B5EF4-FFF2-40B4-BE49-F238E27FC236}">
              <a16:creationId xmlns:a16="http://schemas.microsoft.com/office/drawing/2014/main" id="{00000000-0008-0000-0800-00001B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84" name="Text Box 15">
          <a:extLst>
            <a:ext uri="{FF2B5EF4-FFF2-40B4-BE49-F238E27FC236}">
              <a16:creationId xmlns:a16="http://schemas.microsoft.com/office/drawing/2014/main" id="{00000000-0008-0000-0800-00001C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85" name="Text Box 15">
          <a:extLst>
            <a:ext uri="{FF2B5EF4-FFF2-40B4-BE49-F238E27FC236}">
              <a16:creationId xmlns:a16="http://schemas.microsoft.com/office/drawing/2014/main" id="{00000000-0008-0000-0800-00001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86" name="Text Box 15">
          <a:extLst>
            <a:ext uri="{FF2B5EF4-FFF2-40B4-BE49-F238E27FC236}">
              <a16:creationId xmlns:a16="http://schemas.microsoft.com/office/drawing/2014/main" id="{00000000-0008-0000-0800-00001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87" name="Text Box 15">
          <a:extLst>
            <a:ext uri="{FF2B5EF4-FFF2-40B4-BE49-F238E27FC236}">
              <a16:creationId xmlns:a16="http://schemas.microsoft.com/office/drawing/2014/main" id="{00000000-0008-0000-0800-00001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88" name="Text Box 15">
          <a:extLst>
            <a:ext uri="{FF2B5EF4-FFF2-40B4-BE49-F238E27FC236}">
              <a16:creationId xmlns:a16="http://schemas.microsoft.com/office/drawing/2014/main" id="{00000000-0008-0000-0800-00002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89" name="Text Box 15">
          <a:extLst>
            <a:ext uri="{FF2B5EF4-FFF2-40B4-BE49-F238E27FC236}">
              <a16:creationId xmlns:a16="http://schemas.microsoft.com/office/drawing/2014/main" id="{00000000-0008-0000-0800-00002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90" name="Text Box 15">
          <a:extLst>
            <a:ext uri="{FF2B5EF4-FFF2-40B4-BE49-F238E27FC236}">
              <a16:creationId xmlns:a16="http://schemas.microsoft.com/office/drawing/2014/main" id="{00000000-0008-0000-0800-00002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91" name="Text Box 15">
          <a:extLst>
            <a:ext uri="{FF2B5EF4-FFF2-40B4-BE49-F238E27FC236}">
              <a16:creationId xmlns:a16="http://schemas.microsoft.com/office/drawing/2014/main" id="{00000000-0008-0000-0800-00002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92" name="Text Box 15">
          <a:extLst>
            <a:ext uri="{FF2B5EF4-FFF2-40B4-BE49-F238E27FC236}">
              <a16:creationId xmlns:a16="http://schemas.microsoft.com/office/drawing/2014/main" id="{00000000-0008-0000-0800-00002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93" name="Text Box 15">
          <a:extLst>
            <a:ext uri="{FF2B5EF4-FFF2-40B4-BE49-F238E27FC236}">
              <a16:creationId xmlns:a16="http://schemas.microsoft.com/office/drawing/2014/main" id="{00000000-0008-0000-0800-00002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94" name="Text Box 15">
          <a:extLst>
            <a:ext uri="{FF2B5EF4-FFF2-40B4-BE49-F238E27FC236}">
              <a16:creationId xmlns:a16="http://schemas.microsoft.com/office/drawing/2014/main" id="{00000000-0008-0000-0800-00002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95" name="Text Box 15">
          <a:extLst>
            <a:ext uri="{FF2B5EF4-FFF2-40B4-BE49-F238E27FC236}">
              <a16:creationId xmlns:a16="http://schemas.microsoft.com/office/drawing/2014/main" id="{00000000-0008-0000-0800-00002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96" name="Text Box 15">
          <a:extLst>
            <a:ext uri="{FF2B5EF4-FFF2-40B4-BE49-F238E27FC236}">
              <a16:creationId xmlns:a16="http://schemas.microsoft.com/office/drawing/2014/main" id="{00000000-0008-0000-0800-00002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97" name="Text Box 15">
          <a:extLst>
            <a:ext uri="{FF2B5EF4-FFF2-40B4-BE49-F238E27FC236}">
              <a16:creationId xmlns:a16="http://schemas.microsoft.com/office/drawing/2014/main" id="{00000000-0008-0000-0800-00002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298" name="Text Box 15">
          <a:extLst>
            <a:ext uri="{FF2B5EF4-FFF2-40B4-BE49-F238E27FC236}">
              <a16:creationId xmlns:a16="http://schemas.microsoft.com/office/drawing/2014/main" id="{00000000-0008-0000-0800-00002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299" name="Text Box 15">
          <a:extLst>
            <a:ext uri="{FF2B5EF4-FFF2-40B4-BE49-F238E27FC236}">
              <a16:creationId xmlns:a16="http://schemas.microsoft.com/office/drawing/2014/main" id="{00000000-0008-0000-0800-00002B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00" name="Text Box 15">
          <a:extLst>
            <a:ext uri="{FF2B5EF4-FFF2-40B4-BE49-F238E27FC236}">
              <a16:creationId xmlns:a16="http://schemas.microsoft.com/office/drawing/2014/main" id="{00000000-0008-0000-0800-00002C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01" name="Text Box 15">
          <a:extLst>
            <a:ext uri="{FF2B5EF4-FFF2-40B4-BE49-F238E27FC236}">
              <a16:creationId xmlns:a16="http://schemas.microsoft.com/office/drawing/2014/main" id="{00000000-0008-0000-0800-00002D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02" name="Text Box 15">
          <a:extLst>
            <a:ext uri="{FF2B5EF4-FFF2-40B4-BE49-F238E27FC236}">
              <a16:creationId xmlns:a16="http://schemas.microsoft.com/office/drawing/2014/main" id="{00000000-0008-0000-0800-00002E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03" name="Text Box 15">
          <a:extLst>
            <a:ext uri="{FF2B5EF4-FFF2-40B4-BE49-F238E27FC236}">
              <a16:creationId xmlns:a16="http://schemas.microsoft.com/office/drawing/2014/main" id="{00000000-0008-0000-0800-00002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04" name="Text Box 15">
          <a:extLst>
            <a:ext uri="{FF2B5EF4-FFF2-40B4-BE49-F238E27FC236}">
              <a16:creationId xmlns:a16="http://schemas.microsoft.com/office/drawing/2014/main" id="{00000000-0008-0000-0800-00003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05" name="Text Box 15">
          <a:extLst>
            <a:ext uri="{FF2B5EF4-FFF2-40B4-BE49-F238E27FC236}">
              <a16:creationId xmlns:a16="http://schemas.microsoft.com/office/drawing/2014/main" id="{00000000-0008-0000-0800-00003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06" name="Text Box 15">
          <a:extLst>
            <a:ext uri="{FF2B5EF4-FFF2-40B4-BE49-F238E27FC236}">
              <a16:creationId xmlns:a16="http://schemas.microsoft.com/office/drawing/2014/main" id="{00000000-0008-0000-0800-00003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07" name="Text Box 15">
          <a:extLst>
            <a:ext uri="{FF2B5EF4-FFF2-40B4-BE49-F238E27FC236}">
              <a16:creationId xmlns:a16="http://schemas.microsoft.com/office/drawing/2014/main" id="{00000000-0008-0000-0800-00003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08" name="Text Box 15">
          <a:extLst>
            <a:ext uri="{FF2B5EF4-FFF2-40B4-BE49-F238E27FC236}">
              <a16:creationId xmlns:a16="http://schemas.microsoft.com/office/drawing/2014/main" id="{00000000-0008-0000-0800-00003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09" name="Text Box 15">
          <a:extLst>
            <a:ext uri="{FF2B5EF4-FFF2-40B4-BE49-F238E27FC236}">
              <a16:creationId xmlns:a16="http://schemas.microsoft.com/office/drawing/2014/main" id="{00000000-0008-0000-0800-00003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10" name="Text Box 15">
          <a:extLst>
            <a:ext uri="{FF2B5EF4-FFF2-40B4-BE49-F238E27FC236}">
              <a16:creationId xmlns:a16="http://schemas.microsoft.com/office/drawing/2014/main" id="{00000000-0008-0000-0800-00003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11" name="Text Box 15">
          <a:extLst>
            <a:ext uri="{FF2B5EF4-FFF2-40B4-BE49-F238E27FC236}">
              <a16:creationId xmlns:a16="http://schemas.microsoft.com/office/drawing/2014/main" id="{00000000-0008-0000-0800-00003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12" name="Text Box 15">
          <a:extLst>
            <a:ext uri="{FF2B5EF4-FFF2-40B4-BE49-F238E27FC236}">
              <a16:creationId xmlns:a16="http://schemas.microsoft.com/office/drawing/2014/main" id="{00000000-0008-0000-0800-00003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13" name="Text Box 15">
          <a:extLst>
            <a:ext uri="{FF2B5EF4-FFF2-40B4-BE49-F238E27FC236}">
              <a16:creationId xmlns:a16="http://schemas.microsoft.com/office/drawing/2014/main" id="{00000000-0008-0000-0800-00003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14" name="Text Box 15">
          <a:extLst>
            <a:ext uri="{FF2B5EF4-FFF2-40B4-BE49-F238E27FC236}">
              <a16:creationId xmlns:a16="http://schemas.microsoft.com/office/drawing/2014/main" id="{00000000-0008-0000-0800-00003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15" name="Text Box 15">
          <a:extLst>
            <a:ext uri="{FF2B5EF4-FFF2-40B4-BE49-F238E27FC236}">
              <a16:creationId xmlns:a16="http://schemas.microsoft.com/office/drawing/2014/main" id="{00000000-0008-0000-0800-00003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16" name="Text Box 15">
          <a:extLst>
            <a:ext uri="{FF2B5EF4-FFF2-40B4-BE49-F238E27FC236}">
              <a16:creationId xmlns:a16="http://schemas.microsoft.com/office/drawing/2014/main" id="{00000000-0008-0000-0800-00003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17" name="Text Box 15">
          <a:extLst>
            <a:ext uri="{FF2B5EF4-FFF2-40B4-BE49-F238E27FC236}">
              <a16:creationId xmlns:a16="http://schemas.microsoft.com/office/drawing/2014/main" id="{00000000-0008-0000-0800-00003D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18" name="Text Box 15">
          <a:extLst>
            <a:ext uri="{FF2B5EF4-FFF2-40B4-BE49-F238E27FC236}">
              <a16:creationId xmlns:a16="http://schemas.microsoft.com/office/drawing/2014/main" id="{00000000-0008-0000-0800-00003E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19" name="Text Box 15">
          <a:extLst>
            <a:ext uri="{FF2B5EF4-FFF2-40B4-BE49-F238E27FC236}">
              <a16:creationId xmlns:a16="http://schemas.microsoft.com/office/drawing/2014/main" id="{00000000-0008-0000-0800-00003F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20" name="Text Box 15">
          <a:extLst>
            <a:ext uri="{FF2B5EF4-FFF2-40B4-BE49-F238E27FC236}">
              <a16:creationId xmlns:a16="http://schemas.microsoft.com/office/drawing/2014/main" id="{00000000-0008-0000-0800-000040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21" name="Text Box 15">
          <a:extLst>
            <a:ext uri="{FF2B5EF4-FFF2-40B4-BE49-F238E27FC236}">
              <a16:creationId xmlns:a16="http://schemas.microsoft.com/office/drawing/2014/main" id="{00000000-0008-0000-0800-00004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22" name="Text Box 15">
          <a:extLst>
            <a:ext uri="{FF2B5EF4-FFF2-40B4-BE49-F238E27FC236}">
              <a16:creationId xmlns:a16="http://schemas.microsoft.com/office/drawing/2014/main" id="{00000000-0008-0000-0800-00004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23" name="Text Box 15">
          <a:extLst>
            <a:ext uri="{FF2B5EF4-FFF2-40B4-BE49-F238E27FC236}">
              <a16:creationId xmlns:a16="http://schemas.microsoft.com/office/drawing/2014/main" id="{00000000-0008-0000-0800-00004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24" name="Text Box 15">
          <a:extLst>
            <a:ext uri="{FF2B5EF4-FFF2-40B4-BE49-F238E27FC236}">
              <a16:creationId xmlns:a16="http://schemas.microsoft.com/office/drawing/2014/main" id="{00000000-0008-0000-0800-00004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25" name="Text Box 15">
          <a:extLst>
            <a:ext uri="{FF2B5EF4-FFF2-40B4-BE49-F238E27FC236}">
              <a16:creationId xmlns:a16="http://schemas.microsoft.com/office/drawing/2014/main" id="{00000000-0008-0000-0800-00004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26" name="Text Box 15">
          <a:extLst>
            <a:ext uri="{FF2B5EF4-FFF2-40B4-BE49-F238E27FC236}">
              <a16:creationId xmlns:a16="http://schemas.microsoft.com/office/drawing/2014/main" id="{00000000-0008-0000-0800-00004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27" name="Text Box 15">
          <a:extLst>
            <a:ext uri="{FF2B5EF4-FFF2-40B4-BE49-F238E27FC236}">
              <a16:creationId xmlns:a16="http://schemas.microsoft.com/office/drawing/2014/main" id="{00000000-0008-0000-0800-00004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28" name="Text Box 15">
          <a:extLst>
            <a:ext uri="{FF2B5EF4-FFF2-40B4-BE49-F238E27FC236}">
              <a16:creationId xmlns:a16="http://schemas.microsoft.com/office/drawing/2014/main" id="{00000000-0008-0000-0800-00004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29" name="Text Box 15">
          <a:extLst>
            <a:ext uri="{FF2B5EF4-FFF2-40B4-BE49-F238E27FC236}">
              <a16:creationId xmlns:a16="http://schemas.microsoft.com/office/drawing/2014/main" id="{00000000-0008-0000-0800-00004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30" name="Text Box 15">
          <a:extLst>
            <a:ext uri="{FF2B5EF4-FFF2-40B4-BE49-F238E27FC236}">
              <a16:creationId xmlns:a16="http://schemas.microsoft.com/office/drawing/2014/main" id="{00000000-0008-0000-0800-00004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31" name="Text Box 15">
          <a:extLst>
            <a:ext uri="{FF2B5EF4-FFF2-40B4-BE49-F238E27FC236}">
              <a16:creationId xmlns:a16="http://schemas.microsoft.com/office/drawing/2014/main" id="{00000000-0008-0000-0800-00004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32" name="Text Box 15">
          <a:extLst>
            <a:ext uri="{FF2B5EF4-FFF2-40B4-BE49-F238E27FC236}">
              <a16:creationId xmlns:a16="http://schemas.microsoft.com/office/drawing/2014/main" id="{00000000-0008-0000-0800-00004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33" name="Text Box 15">
          <a:extLst>
            <a:ext uri="{FF2B5EF4-FFF2-40B4-BE49-F238E27FC236}">
              <a16:creationId xmlns:a16="http://schemas.microsoft.com/office/drawing/2014/main" id="{00000000-0008-0000-0800-00004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34" name="Text Box 15">
          <a:extLst>
            <a:ext uri="{FF2B5EF4-FFF2-40B4-BE49-F238E27FC236}">
              <a16:creationId xmlns:a16="http://schemas.microsoft.com/office/drawing/2014/main" id="{00000000-0008-0000-0800-00004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35" name="Text Box 15">
          <a:extLst>
            <a:ext uri="{FF2B5EF4-FFF2-40B4-BE49-F238E27FC236}">
              <a16:creationId xmlns:a16="http://schemas.microsoft.com/office/drawing/2014/main" id="{00000000-0008-0000-0800-00004F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36" name="Text Box 15">
          <a:extLst>
            <a:ext uri="{FF2B5EF4-FFF2-40B4-BE49-F238E27FC236}">
              <a16:creationId xmlns:a16="http://schemas.microsoft.com/office/drawing/2014/main" id="{00000000-0008-0000-0800-000050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37" name="Text Box 15">
          <a:extLst>
            <a:ext uri="{FF2B5EF4-FFF2-40B4-BE49-F238E27FC236}">
              <a16:creationId xmlns:a16="http://schemas.microsoft.com/office/drawing/2014/main" id="{00000000-0008-0000-0800-000051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38" name="Text Box 15">
          <a:extLst>
            <a:ext uri="{FF2B5EF4-FFF2-40B4-BE49-F238E27FC236}">
              <a16:creationId xmlns:a16="http://schemas.microsoft.com/office/drawing/2014/main" id="{00000000-0008-0000-0800-000052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39" name="Text Box 15">
          <a:extLst>
            <a:ext uri="{FF2B5EF4-FFF2-40B4-BE49-F238E27FC236}">
              <a16:creationId xmlns:a16="http://schemas.microsoft.com/office/drawing/2014/main" id="{00000000-0008-0000-0800-00005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40" name="Text Box 15">
          <a:extLst>
            <a:ext uri="{FF2B5EF4-FFF2-40B4-BE49-F238E27FC236}">
              <a16:creationId xmlns:a16="http://schemas.microsoft.com/office/drawing/2014/main" id="{00000000-0008-0000-0800-00005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41" name="Text Box 15">
          <a:extLst>
            <a:ext uri="{FF2B5EF4-FFF2-40B4-BE49-F238E27FC236}">
              <a16:creationId xmlns:a16="http://schemas.microsoft.com/office/drawing/2014/main" id="{00000000-0008-0000-0800-00005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42" name="Text Box 15">
          <a:extLst>
            <a:ext uri="{FF2B5EF4-FFF2-40B4-BE49-F238E27FC236}">
              <a16:creationId xmlns:a16="http://schemas.microsoft.com/office/drawing/2014/main" id="{00000000-0008-0000-0800-00005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43" name="Text Box 15">
          <a:extLst>
            <a:ext uri="{FF2B5EF4-FFF2-40B4-BE49-F238E27FC236}">
              <a16:creationId xmlns:a16="http://schemas.microsoft.com/office/drawing/2014/main" id="{00000000-0008-0000-0800-00005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44" name="Text Box 15">
          <a:extLst>
            <a:ext uri="{FF2B5EF4-FFF2-40B4-BE49-F238E27FC236}">
              <a16:creationId xmlns:a16="http://schemas.microsoft.com/office/drawing/2014/main" id="{00000000-0008-0000-0800-00005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45" name="Text Box 15">
          <a:extLst>
            <a:ext uri="{FF2B5EF4-FFF2-40B4-BE49-F238E27FC236}">
              <a16:creationId xmlns:a16="http://schemas.microsoft.com/office/drawing/2014/main" id="{00000000-0008-0000-0800-00005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46" name="Text Box 15">
          <a:extLst>
            <a:ext uri="{FF2B5EF4-FFF2-40B4-BE49-F238E27FC236}">
              <a16:creationId xmlns:a16="http://schemas.microsoft.com/office/drawing/2014/main" id="{00000000-0008-0000-0800-00005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47" name="Text Box 15">
          <a:extLst>
            <a:ext uri="{FF2B5EF4-FFF2-40B4-BE49-F238E27FC236}">
              <a16:creationId xmlns:a16="http://schemas.microsoft.com/office/drawing/2014/main" id="{00000000-0008-0000-0800-00005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48" name="Text Box 15">
          <a:extLst>
            <a:ext uri="{FF2B5EF4-FFF2-40B4-BE49-F238E27FC236}">
              <a16:creationId xmlns:a16="http://schemas.microsoft.com/office/drawing/2014/main" id="{00000000-0008-0000-0800-00005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49" name="Text Box 15">
          <a:extLst>
            <a:ext uri="{FF2B5EF4-FFF2-40B4-BE49-F238E27FC236}">
              <a16:creationId xmlns:a16="http://schemas.microsoft.com/office/drawing/2014/main" id="{00000000-0008-0000-0800-00005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50" name="Text Box 15">
          <a:extLst>
            <a:ext uri="{FF2B5EF4-FFF2-40B4-BE49-F238E27FC236}">
              <a16:creationId xmlns:a16="http://schemas.microsoft.com/office/drawing/2014/main" id="{00000000-0008-0000-0800-00005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51" name="Text Box 15">
          <a:extLst>
            <a:ext uri="{FF2B5EF4-FFF2-40B4-BE49-F238E27FC236}">
              <a16:creationId xmlns:a16="http://schemas.microsoft.com/office/drawing/2014/main" id="{00000000-0008-0000-0800-00005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52" name="Text Box 15">
          <a:extLst>
            <a:ext uri="{FF2B5EF4-FFF2-40B4-BE49-F238E27FC236}">
              <a16:creationId xmlns:a16="http://schemas.microsoft.com/office/drawing/2014/main" id="{00000000-0008-0000-0800-00006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53" name="Text Box 15">
          <a:extLst>
            <a:ext uri="{FF2B5EF4-FFF2-40B4-BE49-F238E27FC236}">
              <a16:creationId xmlns:a16="http://schemas.microsoft.com/office/drawing/2014/main" id="{00000000-0008-0000-0800-000061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54" name="Text Box 15">
          <a:extLst>
            <a:ext uri="{FF2B5EF4-FFF2-40B4-BE49-F238E27FC236}">
              <a16:creationId xmlns:a16="http://schemas.microsoft.com/office/drawing/2014/main" id="{00000000-0008-0000-0800-000062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55" name="Text Box 15">
          <a:extLst>
            <a:ext uri="{FF2B5EF4-FFF2-40B4-BE49-F238E27FC236}">
              <a16:creationId xmlns:a16="http://schemas.microsoft.com/office/drawing/2014/main" id="{00000000-0008-0000-0800-000063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56" name="Text Box 15">
          <a:extLst>
            <a:ext uri="{FF2B5EF4-FFF2-40B4-BE49-F238E27FC236}">
              <a16:creationId xmlns:a16="http://schemas.microsoft.com/office/drawing/2014/main" id="{00000000-0008-0000-0800-000064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57" name="Text Box 15">
          <a:extLst>
            <a:ext uri="{FF2B5EF4-FFF2-40B4-BE49-F238E27FC236}">
              <a16:creationId xmlns:a16="http://schemas.microsoft.com/office/drawing/2014/main" id="{00000000-0008-0000-0800-00006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58" name="Text Box 15">
          <a:extLst>
            <a:ext uri="{FF2B5EF4-FFF2-40B4-BE49-F238E27FC236}">
              <a16:creationId xmlns:a16="http://schemas.microsoft.com/office/drawing/2014/main" id="{00000000-0008-0000-0800-00006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59" name="Text Box 15">
          <a:extLst>
            <a:ext uri="{FF2B5EF4-FFF2-40B4-BE49-F238E27FC236}">
              <a16:creationId xmlns:a16="http://schemas.microsoft.com/office/drawing/2014/main" id="{00000000-0008-0000-0800-00006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60" name="Text Box 15">
          <a:extLst>
            <a:ext uri="{FF2B5EF4-FFF2-40B4-BE49-F238E27FC236}">
              <a16:creationId xmlns:a16="http://schemas.microsoft.com/office/drawing/2014/main" id="{00000000-0008-0000-0800-00006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61" name="Text Box 15">
          <a:extLst>
            <a:ext uri="{FF2B5EF4-FFF2-40B4-BE49-F238E27FC236}">
              <a16:creationId xmlns:a16="http://schemas.microsoft.com/office/drawing/2014/main" id="{00000000-0008-0000-0800-00006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62" name="Text Box 15">
          <a:extLst>
            <a:ext uri="{FF2B5EF4-FFF2-40B4-BE49-F238E27FC236}">
              <a16:creationId xmlns:a16="http://schemas.microsoft.com/office/drawing/2014/main" id="{00000000-0008-0000-0800-00006A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63" name="Text Box 15">
          <a:extLst>
            <a:ext uri="{FF2B5EF4-FFF2-40B4-BE49-F238E27FC236}">
              <a16:creationId xmlns:a16="http://schemas.microsoft.com/office/drawing/2014/main" id="{00000000-0008-0000-0800-00006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64" name="Text Box 15">
          <a:extLst>
            <a:ext uri="{FF2B5EF4-FFF2-40B4-BE49-F238E27FC236}">
              <a16:creationId xmlns:a16="http://schemas.microsoft.com/office/drawing/2014/main" id="{00000000-0008-0000-0800-00006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65" name="Text Box 15">
          <a:extLst>
            <a:ext uri="{FF2B5EF4-FFF2-40B4-BE49-F238E27FC236}">
              <a16:creationId xmlns:a16="http://schemas.microsoft.com/office/drawing/2014/main" id="{00000000-0008-0000-0800-00006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66" name="Text Box 15">
          <a:extLst>
            <a:ext uri="{FF2B5EF4-FFF2-40B4-BE49-F238E27FC236}">
              <a16:creationId xmlns:a16="http://schemas.microsoft.com/office/drawing/2014/main" id="{00000000-0008-0000-0800-00006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67" name="Text Box 15">
          <a:extLst>
            <a:ext uri="{FF2B5EF4-FFF2-40B4-BE49-F238E27FC236}">
              <a16:creationId xmlns:a16="http://schemas.microsoft.com/office/drawing/2014/main" id="{00000000-0008-0000-0800-00006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68" name="Text Box 15">
          <a:extLst>
            <a:ext uri="{FF2B5EF4-FFF2-40B4-BE49-F238E27FC236}">
              <a16:creationId xmlns:a16="http://schemas.microsoft.com/office/drawing/2014/main" id="{00000000-0008-0000-0800-00007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69" name="Text Box 15">
          <a:extLst>
            <a:ext uri="{FF2B5EF4-FFF2-40B4-BE49-F238E27FC236}">
              <a16:creationId xmlns:a16="http://schemas.microsoft.com/office/drawing/2014/main" id="{00000000-0008-0000-0800-000071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70" name="Text Box 15">
          <a:extLst>
            <a:ext uri="{FF2B5EF4-FFF2-40B4-BE49-F238E27FC236}">
              <a16:creationId xmlns:a16="http://schemas.microsoft.com/office/drawing/2014/main" id="{00000000-0008-0000-0800-00007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71" name="Text Box 15">
          <a:extLst>
            <a:ext uri="{FF2B5EF4-FFF2-40B4-BE49-F238E27FC236}">
              <a16:creationId xmlns:a16="http://schemas.microsoft.com/office/drawing/2014/main" id="{00000000-0008-0000-0800-000073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72" name="Text Box 15">
          <a:extLst>
            <a:ext uri="{FF2B5EF4-FFF2-40B4-BE49-F238E27FC236}">
              <a16:creationId xmlns:a16="http://schemas.microsoft.com/office/drawing/2014/main" id="{00000000-0008-0000-0800-000074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73" name="Text Box 15">
          <a:extLst>
            <a:ext uri="{FF2B5EF4-FFF2-40B4-BE49-F238E27FC236}">
              <a16:creationId xmlns:a16="http://schemas.microsoft.com/office/drawing/2014/main" id="{00000000-0008-0000-0800-000075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74" name="Text Box 15">
          <a:extLst>
            <a:ext uri="{FF2B5EF4-FFF2-40B4-BE49-F238E27FC236}">
              <a16:creationId xmlns:a16="http://schemas.microsoft.com/office/drawing/2014/main" id="{00000000-0008-0000-0800-000076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75" name="Text Box 15">
          <a:extLst>
            <a:ext uri="{FF2B5EF4-FFF2-40B4-BE49-F238E27FC236}">
              <a16:creationId xmlns:a16="http://schemas.microsoft.com/office/drawing/2014/main" id="{00000000-0008-0000-0800-00007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76" name="Text Box 15">
          <a:extLst>
            <a:ext uri="{FF2B5EF4-FFF2-40B4-BE49-F238E27FC236}">
              <a16:creationId xmlns:a16="http://schemas.microsoft.com/office/drawing/2014/main" id="{00000000-0008-0000-0800-00007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77" name="Text Box 15">
          <a:extLst>
            <a:ext uri="{FF2B5EF4-FFF2-40B4-BE49-F238E27FC236}">
              <a16:creationId xmlns:a16="http://schemas.microsoft.com/office/drawing/2014/main" id="{00000000-0008-0000-0800-00007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78" name="Text Box 15">
          <a:extLst>
            <a:ext uri="{FF2B5EF4-FFF2-40B4-BE49-F238E27FC236}">
              <a16:creationId xmlns:a16="http://schemas.microsoft.com/office/drawing/2014/main" id="{00000000-0008-0000-0800-00007A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79" name="Text Box 15">
          <a:extLst>
            <a:ext uri="{FF2B5EF4-FFF2-40B4-BE49-F238E27FC236}">
              <a16:creationId xmlns:a16="http://schemas.microsoft.com/office/drawing/2014/main" id="{00000000-0008-0000-0800-00007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80" name="Text Box 15">
          <a:extLst>
            <a:ext uri="{FF2B5EF4-FFF2-40B4-BE49-F238E27FC236}">
              <a16:creationId xmlns:a16="http://schemas.microsoft.com/office/drawing/2014/main" id="{00000000-0008-0000-0800-00007C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81" name="Text Box 15">
          <a:extLst>
            <a:ext uri="{FF2B5EF4-FFF2-40B4-BE49-F238E27FC236}">
              <a16:creationId xmlns:a16="http://schemas.microsoft.com/office/drawing/2014/main" id="{00000000-0008-0000-0800-00007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82" name="Text Box 15">
          <a:extLst>
            <a:ext uri="{FF2B5EF4-FFF2-40B4-BE49-F238E27FC236}">
              <a16:creationId xmlns:a16="http://schemas.microsoft.com/office/drawing/2014/main" id="{00000000-0008-0000-0800-00007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83" name="Text Box 15">
          <a:extLst>
            <a:ext uri="{FF2B5EF4-FFF2-40B4-BE49-F238E27FC236}">
              <a16:creationId xmlns:a16="http://schemas.microsoft.com/office/drawing/2014/main" id="{00000000-0008-0000-0800-00007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84" name="Text Box 15">
          <a:extLst>
            <a:ext uri="{FF2B5EF4-FFF2-40B4-BE49-F238E27FC236}">
              <a16:creationId xmlns:a16="http://schemas.microsoft.com/office/drawing/2014/main" id="{00000000-0008-0000-0800-00008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85" name="Text Box 15">
          <a:extLst>
            <a:ext uri="{FF2B5EF4-FFF2-40B4-BE49-F238E27FC236}">
              <a16:creationId xmlns:a16="http://schemas.microsoft.com/office/drawing/2014/main" id="{00000000-0008-0000-0800-000081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86" name="Text Box 15">
          <a:extLst>
            <a:ext uri="{FF2B5EF4-FFF2-40B4-BE49-F238E27FC236}">
              <a16:creationId xmlns:a16="http://schemas.microsoft.com/office/drawing/2014/main" id="{00000000-0008-0000-0800-00008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87" name="Text Box 15">
          <a:extLst>
            <a:ext uri="{FF2B5EF4-FFF2-40B4-BE49-F238E27FC236}">
              <a16:creationId xmlns:a16="http://schemas.microsoft.com/office/drawing/2014/main" id="{00000000-0008-0000-0800-00008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88" name="Text Box 15">
          <a:extLst>
            <a:ext uri="{FF2B5EF4-FFF2-40B4-BE49-F238E27FC236}">
              <a16:creationId xmlns:a16="http://schemas.microsoft.com/office/drawing/2014/main" id="{00000000-0008-0000-0800-00008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89" name="Text Box 15">
          <a:extLst>
            <a:ext uri="{FF2B5EF4-FFF2-40B4-BE49-F238E27FC236}">
              <a16:creationId xmlns:a16="http://schemas.microsoft.com/office/drawing/2014/main" id="{00000000-0008-0000-0800-000085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90" name="Text Box 15">
          <a:extLst>
            <a:ext uri="{FF2B5EF4-FFF2-40B4-BE49-F238E27FC236}">
              <a16:creationId xmlns:a16="http://schemas.microsoft.com/office/drawing/2014/main" id="{00000000-0008-0000-0800-000086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91" name="Text Box 15">
          <a:extLst>
            <a:ext uri="{FF2B5EF4-FFF2-40B4-BE49-F238E27FC236}">
              <a16:creationId xmlns:a16="http://schemas.microsoft.com/office/drawing/2014/main" id="{00000000-0008-0000-0800-000087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392" name="Text Box 15">
          <a:extLst>
            <a:ext uri="{FF2B5EF4-FFF2-40B4-BE49-F238E27FC236}">
              <a16:creationId xmlns:a16="http://schemas.microsoft.com/office/drawing/2014/main" id="{00000000-0008-0000-0800-000088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93" name="Text Box 15">
          <a:extLst>
            <a:ext uri="{FF2B5EF4-FFF2-40B4-BE49-F238E27FC236}">
              <a16:creationId xmlns:a16="http://schemas.microsoft.com/office/drawing/2014/main" id="{00000000-0008-0000-0800-00008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94" name="Text Box 15">
          <a:extLst>
            <a:ext uri="{FF2B5EF4-FFF2-40B4-BE49-F238E27FC236}">
              <a16:creationId xmlns:a16="http://schemas.microsoft.com/office/drawing/2014/main" id="{00000000-0008-0000-0800-00008A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95" name="Text Box 15">
          <a:extLst>
            <a:ext uri="{FF2B5EF4-FFF2-40B4-BE49-F238E27FC236}">
              <a16:creationId xmlns:a16="http://schemas.microsoft.com/office/drawing/2014/main" id="{00000000-0008-0000-0800-00008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96" name="Text Box 15">
          <a:extLst>
            <a:ext uri="{FF2B5EF4-FFF2-40B4-BE49-F238E27FC236}">
              <a16:creationId xmlns:a16="http://schemas.microsoft.com/office/drawing/2014/main" id="{00000000-0008-0000-0800-00008C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97" name="Text Box 15">
          <a:extLst>
            <a:ext uri="{FF2B5EF4-FFF2-40B4-BE49-F238E27FC236}">
              <a16:creationId xmlns:a16="http://schemas.microsoft.com/office/drawing/2014/main" id="{00000000-0008-0000-0800-00008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98" name="Text Box 15">
          <a:extLst>
            <a:ext uri="{FF2B5EF4-FFF2-40B4-BE49-F238E27FC236}">
              <a16:creationId xmlns:a16="http://schemas.microsoft.com/office/drawing/2014/main" id="{00000000-0008-0000-0800-00008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399" name="Text Box 15">
          <a:extLst>
            <a:ext uri="{FF2B5EF4-FFF2-40B4-BE49-F238E27FC236}">
              <a16:creationId xmlns:a16="http://schemas.microsoft.com/office/drawing/2014/main" id="{00000000-0008-0000-0800-00008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00" name="Text Box 15">
          <a:extLst>
            <a:ext uri="{FF2B5EF4-FFF2-40B4-BE49-F238E27FC236}">
              <a16:creationId xmlns:a16="http://schemas.microsoft.com/office/drawing/2014/main" id="{00000000-0008-0000-0800-00009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01" name="Text Box 15">
          <a:extLst>
            <a:ext uri="{FF2B5EF4-FFF2-40B4-BE49-F238E27FC236}">
              <a16:creationId xmlns:a16="http://schemas.microsoft.com/office/drawing/2014/main" id="{00000000-0008-0000-0800-000091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02" name="Text Box 15">
          <a:extLst>
            <a:ext uri="{FF2B5EF4-FFF2-40B4-BE49-F238E27FC236}">
              <a16:creationId xmlns:a16="http://schemas.microsoft.com/office/drawing/2014/main" id="{00000000-0008-0000-0800-00009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03" name="Text Box 15">
          <a:extLst>
            <a:ext uri="{FF2B5EF4-FFF2-40B4-BE49-F238E27FC236}">
              <a16:creationId xmlns:a16="http://schemas.microsoft.com/office/drawing/2014/main" id="{00000000-0008-0000-0800-00009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04" name="Text Box 15">
          <a:extLst>
            <a:ext uri="{FF2B5EF4-FFF2-40B4-BE49-F238E27FC236}">
              <a16:creationId xmlns:a16="http://schemas.microsoft.com/office/drawing/2014/main" id="{00000000-0008-0000-0800-00009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05" name="Text Box 15">
          <a:extLst>
            <a:ext uri="{FF2B5EF4-FFF2-40B4-BE49-F238E27FC236}">
              <a16:creationId xmlns:a16="http://schemas.microsoft.com/office/drawing/2014/main" id="{00000000-0008-0000-0800-00009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06" name="Text Box 15">
          <a:extLst>
            <a:ext uri="{FF2B5EF4-FFF2-40B4-BE49-F238E27FC236}">
              <a16:creationId xmlns:a16="http://schemas.microsoft.com/office/drawing/2014/main" id="{00000000-0008-0000-0800-00009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07" name="Text Box 15">
          <a:extLst>
            <a:ext uri="{FF2B5EF4-FFF2-40B4-BE49-F238E27FC236}">
              <a16:creationId xmlns:a16="http://schemas.microsoft.com/office/drawing/2014/main" id="{00000000-0008-0000-0800-000097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08" name="Text Box 15">
          <a:extLst>
            <a:ext uri="{FF2B5EF4-FFF2-40B4-BE49-F238E27FC236}">
              <a16:creationId xmlns:a16="http://schemas.microsoft.com/office/drawing/2014/main" id="{00000000-0008-0000-0800-000098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09" name="Text Box 15">
          <a:extLst>
            <a:ext uri="{FF2B5EF4-FFF2-40B4-BE49-F238E27FC236}">
              <a16:creationId xmlns:a16="http://schemas.microsoft.com/office/drawing/2014/main" id="{00000000-0008-0000-0800-000099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10" name="Text Box 15">
          <a:extLst>
            <a:ext uri="{FF2B5EF4-FFF2-40B4-BE49-F238E27FC236}">
              <a16:creationId xmlns:a16="http://schemas.microsoft.com/office/drawing/2014/main" id="{00000000-0008-0000-0800-00009A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11" name="Text Box 15">
          <a:extLst>
            <a:ext uri="{FF2B5EF4-FFF2-40B4-BE49-F238E27FC236}">
              <a16:creationId xmlns:a16="http://schemas.microsoft.com/office/drawing/2014/main" id="{00000000-0008-0000-0800-00009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12" name="Text Box 15">
          <a:extLst>
            <a:ext uri="{FF2B5EF4-FFF2-40B4-BE49-F238E27FC236}">
              <a16:creationId xmlns:a16="http://schemas.microsoft.com/office/drawing/2014/main" id="{00000000-0008-0000-0800-00009C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13" name="Text Box 15">
          <a:extLst>
            <a:ext uri="{FF2B5EF4-FFF2-40B4-BE49-F238E27FC236}">
              <a16:creationId xmlns:a16="http://schemas.microsoft.com/office/drawing/2014/main" id="{00000000-0008-0000-0800-00009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14" name="Text Box 15">
          <a:extLst>
            <a:ext uri="{FF2B5EF4-FFF2-40B4-BE49-F238E27FC236}">
              <a16:creationId xmlns:a16="http://schemas.microsoft.com/office/drawing/2014/main" id="{00000000-0008-0000-0800-00009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15" name="Text Box 15">
          <a:extLst>
            <a:ext uri="{FF2B5EF4-FFF2-40B4-BE49-F238E27FC236}">
              <a16:creationId xmlns:a16="http://schemas.microsoft.com/office/drawing/2014/main" id="{00000000-0008-0000-0800-00009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16" name="Text Box 15">
          <a:extLst>
            <a:ext uri="{FF2B5EF4-FFF2-40B4-BE49-F238E27FC236}">
              <a16:creationId xmlns:a16="http://schemas.microsoft.com/office/drawing/2014/main" id="{00000000-0008-0000-0800-0000A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17" name="Text Box 15">
          <a:extLst>
            <a:ext uri="{FF2B5EF4-FFF2-40B4-BE49-F238E27FC236}">
              <a16:creationId xmlns:a16="http://schemas.microsoft.com/office/drawing/2014/main" id="{00000000-0008-0000-0800-0000A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18" name="Text Box 15">
          <a:extLst>
            <a:ext uri="{FF2B5EF4-FFF2-40B4-BE49-F238E27FC236}">
              <a16:creationId xmlns:a16="http://schemas.microsoft.com/office/drawing/2014/main" id="{00000000-0008-0000-0800-0000A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19" name="Text Box 15">
          <a:extLst>
            <a:ext uri="{FF2B5EF4-FFF2-40B4-BE49-F238E27FC236}">
              <a16:creationId xmlns:a16="http://schemas.microsoft.com/office/drawing/2014/main" id="{00000000-0008-0000-0800-0000A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20" name="Text Box 15">
          <a:extLst>
            <a:ext uri="{FF2B5EF4-FFF2-40B4-BE49-F238E27FC236}">
              <a16:creationId xmlns:a16="http://schemas.microsoft.com/office/drawing/2014/main" id="{00000000-0008-0000-0800-0000A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21" name="Text Box 15">
          <a:extLst>
            <a:ext uri="{FF2B5EF4-FFF2-40B4-BE49-F238E27FC236}">
              <a16:creationId xmlns:a16="http://schemas.microsoft.com/office/drawing/2014/main" id="{00000000-0008-0000-0800-0000A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22" name="Text Box 15">
          <a:extLst>
            <a:ext uri="{FF2B5EF4-FFF2-40B4-BE49-F238E27FC236}">
              <a16:creationId xmlns:a16="http://schemas.microsoft.com/office/drawing/2014/main" id="{00000000-0008-0000-0800-0000A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23" name="Text Box 15">
          <a:extLst>
            <a:ext uri="{FF2B5EF4-FFF2-40B4-BE49-F238E27FC236}">
              <a16:creationId xmlns:a16="http://schemas.microsoft.com/office/drawing/2014/main" id="{00000000-0008-0000-0800-0000A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24" name="Text Box 15">
          <a:extLst>
            <a:ext uri="{FF2B5EF4-FFF2-40B4-BE49-F238E27FC236}">
              <a16:creationId xmlns:a16="http://schemas.microsoft.com/office/drawing/2014/main" id="{00000000-0008-0000-0800-0000A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25" name="Text Box 15">
          <a:extLst>
            <a:ext uri="{FF2B5EF4-FFF2-40B4-BE49-F238E27FC236}">
              <a16:creationId xmlns:a16="http://schemas.microsoft.com/office/drawing/2014/main" id="{00000000-0008-0000-0800-0000A9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26" name="Text Box 15">
          <a:extLst>
            <a:ext uri="{FF2B5EF4-FFF2-40B4-BE49-F238E27FC236}">
              <a16:creationId xmlns:a16="http://schemas.microsoft.com/office/drawing/2014/main" id="{00000000-0008-0000-0800-0000AA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27" name="Text Box 15">
          <a:extLst>
            <a:ext uri="{FF2B5EF4-FFF2-40B4-BE49-F238E27FC236}">
              <a16:creationId xmlns:a16="http://schemas.microsoft.com/office/drawing/2014/main" id="{00000000-0008-0000-0800-0000AB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28" name="Text Box 15">
          <a:extLst>
            <a:ext uri="{FF2B5EF4-FFF2-40B4-BE49-F238E27FC236}">
              <a16:creationId xmlns:a16="http://schemas.microsoft.com/office/drawing/2014/main" id="{00000000-0008-0000-0800-0000AC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29" name="Text Box 15">
          <a:extLst>
            <a:ext uri="{FF2B5EF4-FFF2-40B4-BE49-F238E27FC236}">
              <a16:creationId xmlns:a16="http://schemas.microsoft.com/office/drawing/2014/main" id="{00000000-0008-0000-0800-0000A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30" name="Text Box 15">
          <a:extLst>
            <a:ext uri="{FF2B5EF4-FFF2-40B4-BE49-F238E27FC236}">
              <a16:creationId xmlns:a16="http://schemas.microsoft.com/office/drawing/2014/main" id="{00000000-0008-0000-0800-0000A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31" name="Text Box 15">
          <a:extLst>
            <a:ext uri="{FF2B5EF4-FFF2-40B4-BE49-F238E27FC236}">
              <a16:creationId xmlns:a16="http://schemas.microsoft.com/office/drawing/2014/main" id="{00000000-0008-0000-0800-0000A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32" name="Text Box 15">
          <a:extLst>
            <a:ext uri="{FF2B5EF4-FFF2-40B4-BE49-F238E27FC236}">
              <a16:creationId xmlns:a16="http://schemas.microsoft.com/office/drawing/2014/main" id="{00000000-0008-0000-0800-0000B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33" name="Text Box 15">
          <a:extLst>
            <a:ext uri="{FF2B5EF4-FFF2-40B4-BE49-F238E27FC236}">
              <a16:creationId xmlns:a16="http://schemas.microsoft.com/office/drawing/2014/main" id="{00000000-0008-0000-0800-0000B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34" name="Text Box 15">
          <a:extLst>
            <a:ext uri="{FF2B5EF4-FFF2-40B4-BE49-F238E27FC236}">
              <a16:creationId xmlns:a16="http://schemas.microsoft.com/office/drawing/2014/main" id="{00000000-0008-0000-0800-0000B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35" name="Text Box 15">
          <a:extLst>
            <a:ext uri="{FF2B5EF4-FFF2-40B4-BE49-F238E27FC236}">
              <a16:creationId xmlns:a16="http://schemas.microsoft.com/office/drawing/2014/main" id="{00000000-0008-0000-0800-0000B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36" name="Text Box 15">
          <a:extLst>
            <a:ext uri="{FF2B5EF4-FFF2-40B4-BE49-F238E27FC236}">
              <a16:creationId xmlns:a16="http://schemas.microsoft.com/office/drawing/2014/main" id="{00000000-0008-0000-0800-0000B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37" name="Text Box 15">
          <a:extLst>
            <a:ext uri="{FF2B5EF4-FFF2-40B4-BE49-F238E27FC236}">
              <a16:creationId xmlns:a16="http://schemas.microsoft.com/office/drawing/2014/main" id="{00000000-0008-0000-0800-0000B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38" name="Text Box 15">
          <a:extLst>
            <a:ext uri="{FF2B5EF4-FFF2-40B4-BE49-F238E27FC236}">
              <a16:creationId xmlns:a16="http://schemas.microsoft.com/office/drawing/2014/main" id="{00000000-0008-0000-0800-0000B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39" name="Text Box 15">
          <a:extLst>
            <a:ext uri="{FF2B5EF4-FFF2-40B4-BE49-F238E27FC236}">
              <a16:creationId xmlns:a16="http://schemas.microsoft.com/office/drawing/2014/main" id="{00000000-0008-0000-0800-0000B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40" name="Text Box 15">
          <a:extLst>
            <a:ext uri="{FF2B5EF4-FFF2-40B4-BE49-F238E27FC236}">
              <a16:creationId xmlns:a16="http://schemas.microsoft.com/office/drawing/2014/main" id="{00000000-0008-0000-0800-0000B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41" name="Text Box 15">
          <a:extLst>
            <a:ext uri="{FF2B5EF4-FFF2-40B4-BE49-F238E27FC236}">
              <a16:creationId xmlns:a16="http://schemas.microsoft.com/office/drawing/2014/main" id="{00000000-0008-0000-0800-0000B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42" name="Text Box 15">
          <a:extLst>
            <a:ext uri="{FF2B5EF4-FFF2-40B4-BE49-F238E27FC236}">
              <a16:creationId xmlns:a16="http://schemas.microsoft.com/office/drawing/2014/main" id="{00000000-0008-0000-0800-0000B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43" name="Text Box 15">
          <a:extLst>
            <a:ext uri="{FF2B5EF4-FFF2-40B4-BE49-F238E27FC236}">
              <a16:creationId xmlns:a16="http://schemas.microsoft.com/office/drawing/2014/main" id="{00000000-0008-0000-0800-0000BB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44" name="Text Box 15">
          <a:extLst>
            <a:ext uri="{FF2B5EF4-FFF2-40B4-BE49-F238E27FC236}">
              <a16:creationId xmlns:a16="http://schemas.microsoft.com/office/drawing/2014/main" id="{00000000-0008-0000-0800-0000BC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45" name="Text Box 15">
          <a:extLst>
            <a:ext uri="{FF2B5EF4-FFF2-40B4-BE49-F238E27FC236}">
              <a16:creationId xmlns:a16="http://schemas.microsoft.com/office/drawing/2014/main" id="{00000000-0008-0000-0800-0000BD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46" name="Text Box 15">
          <a:extLst>
            <a:ext uri="{FF2B5EF4-FFF2-40B4-BE49-F238E27FC236}">
              <a16:creationId xmlns:a16="http://schemas.microsoft.com/office/drawing/2014/main" id="{00000000-0008-0000-0800-0000BE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47" name="Text Box 15">
          <a:extLst>
            <a:ext uri="{FF2B5EF4-FFF2-40B4-BE49-F238E27FC236}">
              <a16:creationId xmlns:a16="http://schemas.microsoft.com/office/drawing/2014/main" id="{00000000-0008-0000-0800-0000B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48" name="Text Box 15">
          <a:extLst>
            <a:ext uri="{FF2B5EF4-FFF2-40B4-BE49-F238E27FC236}">
              <a16:creationId xmlns:a16="http://schemas.microsoft.com/office/drawing/2014/main" id="{00000000-0008-0000-0800-0000C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49" name="Text Box 15">
          <a:extLst>
            <a:ext uri="{FF2B5EF4-FFF2-40B4-BE49-F238E27FC236}">
              <a16:creationId xmlns:a16="http://schemas.microsoft.com/office/drawing/2014/main" id="{00000000-0008-0000-0800-0000C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50" name="Text Box 15">
          <a:extLst>
            <a:ext uri="{FF2B5EF4-FFF2-40B4-BE49-F238E27FC236}">
              <a16:creationId xmlns:a16="http://schemas.microsoft.com/office/drawing/2014/main" id="{00000000-0008-0000-0800-0000C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51" name="Text Box 15">
          <a:extLst>
            <a:ext uri="{FF2B5EF4-FFF2-40B4-BE49-F238E27FC236}">
              <a16:creationId xmlns:a16="http://schemas.microsoft.com/office/drawing/2014/main" id="{00000000-0008-0000-0800-0000C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52" name="Text Box 15">
          <a:extLst>
            <a:ext uri="{FF2B5EF4-FFF2-40B4-BE49-F238E27FC236}">
              <a16:creationId xmlns:a16="http://schemas.microsoft.com/office/drawing/2014/main" id="{00000000-0008-0000-0800-0000C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53" name="Text Box 15">
          <a:extLst>
            <a:ext uri="{FF2B5EF4-FFF2-40B4-BE49-F238E27FC236}">
              <a16:creationId xmlns:a16="http://schemas.microsoft.com/office/drawing/2014/main" id="{00000000-0008-0000-0800-0000C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54" name="Text Box 15">
          <a:extLst>
            <a:ext uri="{FF2B5EF4-FFF2-40B4-BE49-F238E27FC236}">
              <a16:creationId xmlns:a16="http://schemas.microsoft.com/office/drawing/2014/main" id="{00000000-0008-0000-0800-0000C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55" name="Text Box 15">
          <a:extLst>
            <a:ext uri="{FF2B5EF4-FFF2-40B4-BE49-F238E27FC236}">
              <a16:creationId xmlns:a16="http://schemas.microsoft.com/office/drawing/2014/main" id="{00000000-0008-0000-0800-0000C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56" name="Text Box 15">
          <a:extLst>
            <a:ext uri="{FF2B5EF4-FFF2-40B4-BE49-F238E27FC236}">
              <a16:creationId xmlns:a16="http://schemas.microsoft.com/office/drawing/2014/main" id="{00000000-0008-0000-0800-0000C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57" name="Text Box 15">
          <a:extLst>
            <a:ext uri="{FF2B5EF4-FFF2-40B4-BE49-F238E27FC236}">
              <a16:creationId xmlns:a16="http://schemas.microsoft.com/office/drawing/2014/main" id="{00000000-0008-0000-0800-0000C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58" name="Text Box 15">
          <a:extLst>
            <a:ext uri="{FF2B5EF4-FFF2-40B4-BE49-F238E27FC236}">
              <a16:creationId xmlns:a16="http://schemas.microsoft.com/office/drawing/2014/main" id="{00000000-0008-0000-0800-0000C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59" name="Text Box 15">
          <a:extLst>
            <a:ext uri="{FF2B5EF4-FFF2-40B4-BE49-F238E27FC236}">
              <a16:creationId xmlns:a16="http://schemas.microsoft.com/office/drawing/2014/main" id="{00000000-0008-0000-0800-0000C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60" name="Text Box 15">
          <a:extLst>
            <a:ext uri="{FF2B5EF4-FFF2-40B4-BE49-F238E27FC236}">
              <a16:creationId xmlns:a16="http://schemas.microsoft.com/office/drawing/2014/main" id="{00000000-0008-0000-0800-0000C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61" name="Text Box 15">
          <a:extLst>
            <a:ext uri="{FF2B5EF4-FFF2-40B4-BE49-F238E27FC236}">
              <a16:creationId xmlns:a16="http://schemas.microsoft.com/office/drawing/2014/main" id="{00000000-0008-0000-0800-0000CD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62" name="Text Box 15">
          <a:extLst>
            <a:ext uri="{FF2B5EF4-FFF2-40B4-BE49-F238E27FC236}">
              <a16:creationId xmlns:a16="http://schemas.microsoft.com/office/drawing/2014/main" id="{00000000-0008-0000-0800-0000CE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63" name="Text Box 15">
          <a:extLst>
            <a:ext uri="{FF2B5EF4-FFF2-40B4-BE49-F238E27FC236}">
              <a16:creationId xmlns:a16="http://schemas.microsoft.com/office/drawing/2014/main" id="{00000000-0008-0000-0800-0000CF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64" name="Text Box 15">
          <a:extLst>
            <a:ext uri="{FF2B5EF4-FFF2-40B4-BE49-F238E27FC236}">
              <a16:creationId xmlns:a16="http://schemas.microsoft.com/office/drawing/2014/main" id="{00000000-0008-0000-0800-0000D0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65" name="Text Box 15">
          <a:extLst>
            <a:ext uri="{FF2B5EF4-FFF2-40B4-BE49-F238E27FC236}">
              <a16:creationId xmlns:a16="http://schemas.microsoft.com/office/drawing/2014/main" id="{00000000-0008-0000-0800-0000D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66" name="Text Box 15">
          <a:extLst>
            <a:ext uri="{FF2B5EF4-FFF2-40B4-BE49-F238E27FC236}">
              <a16:creationId xmlns:a16="http://schemas.microsoft.com/office/drawing/2014/main" id="{00000000-0008-0000-0800-0000D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67" name="Text Box 15">
          <a:extLst>
            <a:ext uri="{FF2B5EF4-FFF2-40B4-BE49-F238E27FC236}">
              <a16:creationId xmlns:a16="http://schemas.microsoft.com/office/drawing/2014/main" id="{00000000-0008-0000-0800-0000D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68" name="Text Box 15">
          <a:extLst>
            <a:ext uri="{FF2B5EF4-FFF2-40B4-BE49-F238E27FC236}">
              <a16:creationId xmlns:a16="http://schemas.microsoft.com/office/drawing/2014/main" id="{00000000-0008-0000-0800-0000D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69" name="Text Box 15">
          <a:extLst>
            <a:ext uri="{FF2B5EF4-FFF2-40B4-BE49-F238E27FC236}">
              <a16:creationId xmlns:a16="http://schemas.microsoft.com/office/drawing/2014/main" id="{00000000-0008-0000-0800-0000D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70" name="Text Box 15">
          <a:extLst>
            <a:ext uri="{FF2B5EF4-FFF2-40B4-BE49-F238E27FC236}">
              <a16:creationId xmlns:a16="http://schemas.microsoft.com/office/drawing/2014/main" id="{00000000-0008-0000-0800-0000D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71" name="Text Box 15">
          <a:extLst>
            <a:ext uri="{FF2B5EF4-FFF2-40B4-BE49-F238E27FC236}">
              <a16:creationId xmlns:a16="http://schemas.microsoft.com/office/drawing/2014/main" id="{00000000-0008-0000-0800-0000D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72" name="Text Box 15">
          <a:extLst>
            <a:ext uri="{FF2B5EF4-FFF2-40B4-BE49-F238E27FC236}">
              <a16:creationId xmlns:a16="http://schemas.microsoft.com/office/drawing/2014/main" id="{00000000-0008-0000-0800-0000D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73" name="Text Box 15">
          <a:extLst>
            <a:ext uri="{FF2B5EF4-FFF2-40B4-BE49-F238E27FC236}">
              <a16:creationId xmlns:a16="http://schemas.microsoft.com/office/drawing/2014/main" id="{00000000-0008-0000-0800-0000D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74" name="Text Box 15">
          <a:extLst>
            <a:ext uri="{FF2B5EF4-FFF2-40B4-BE49-F238E27FC236}">
              <a16:creationId xmlns:a16="http://schemas.microsoft.com/office/drawing/2014/main" id="{00000000-0008-0000-0800-0000D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75" name="Text Box 15">
          <a:extLst>
            <a:ext uri="{FF2B5EF4-FFF2-40B4-BE49-F238E27FC236}">
              <a16:creationId xmlns:a16="http://schemas.microsoft.com/office/drawing/2014/main" id="{00000000-0008-0000-0800-0000D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76" name="Text Box 15">
          <a:extLst>
            <a:ext uri="{FF2B5EF4-FFF2-40B4-BE49-F238E27FC236}">
              <a16:creationId xmlns:a16="http://schemas.microsoft.com/office/drawing/2014/main" id="{00000000-0008-0000-0800-0000D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77" name="Text Box 15">
          <a:extLst>
            <a:ext uri="{FF2B5EF4-FFF2-40B4-BE49-F238E27FC236}">
              <a16:creationId xmlns:a16="http://schemas.microsoft.com/office/drawing/2014/main" id="{00000000-0008-0000-0800-0000D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78" name="Text Box 15">
          <a:extLst>
            <a:ext uri="{FF2B5EF4-FFF2-40B4-BE49-F238E27FC236}">
              <a16:creationId xmlns:a16="http://schemas.microsoft.com/office/drawing/2014/main" id="{00000000-0008-0000-0800-0000D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79" name="Text Box 15">
          <a:extLst>
            <a:ext uri="{FF2B5EF4-FFF2-40B4-BE49-F238E27FC236}">
              <a16:creationId xmlns:a16="http://schemas.microsoft.com/office/drawing/2014/main" id="{00000000-0008-0000-0800-0000DF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80" name="Text Box 15">
          <a:extLst>
            <a:ext uri="{FF2B5EF4-FFF2-40B4-BE49-F238E27FC236}">
              <a16:creationId xmlns:a16="http://schemas.microsoft.com/office/drawing/2014/main" id="{00000000-0008-0000-0800-0000E0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81" name="Text Box 15">
          <a:extLst>
            <a:ext uri="{FF2B5EF4-FFF2-40B4-BE49-F238E27FC236}">
              <a16:creationId xmlns:a16="http://schemas.microsoft.com/office/drawing/2014/main" id="{00000000-0008-0000-0800-0000E1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82" name="Text Box 15">
          <a:extLst>
            <a:ext uri="{FF2B5EF4-FFF2-40B4-BE49-F238E27FC236}">
              <a16:creationId xmlns:a16="http://schemas.microsoft.com/office/drawing/2014/main" id="{00000000-0008-0000-0800-0000E2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83" name="Text Box 15">
          <a:extLst>
            <a:ext uri="{FF2B5EF4-FFF2-40B4-BE49-F238E27FC236}">
              <a16:creationId xmlns:a16="http://schemas.microsoft.com/office/drawing/2014/main" id="{00000000-0008-0000-0800-0000E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84" name="Text Box 15">
          <a:extLst>
            <a:ext uri="{FF2B5EF4-FFF2-40B4-BE49-F238E27FC236}">
              <a16:creationId xmlns:a16="http://schemas.microsoft.com/office/drawing/2014/main" id="{00000000-0008-0000-0800-0000E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85" name="Text Box 15">
          <a:extLst>
            <a:ext uri="{FF2B5EF4-FFF2-40B4-BE49-F238E27FC236}">
              <a16:creationId xmlns:a16="http://schemas.microsoft.com/office/drawing/2014/main" id="{00000000-0008-0000-0800-0000E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86" name="Text Box 15">
          <a:extLst>
            <a:ext uri="{FF2B5EF4-FFF2-40B4-BE49-F238E27FC236}">
              <a16:creationId xmlns:a16="http://schemas.microsoft.com/office/drawing/2014/main" id="{00000000-0008-0000-0800-0000E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87" name="Text Box 15">
          <a:extLst>
            <a:ext uri="{FF2B5EF4-FFF2-40B4-BE49-F238E27FC236}">
              <a16:creationId xmlns:a16="http://schemas.microsoft.com/office/drawing/2014/main" id="{00000000-0008-0000-0800-0000E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88" name="Text Box 15">
          <a:extLst>
            <a:ext uri="{FF2B5EF4-FFF2-40B4-BE49-F238E27FC236}">
              <a16:creationId xmlns:a16="http://schemas.microsoft.com/office/drawing/2014/main" id="{00000000-0008-0000-0800-0000E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89" name="Text Box 15">
          <a:extLst>
            <a:ext uri="{FF2B5EF4-FFF2-40B4-BE49-F238E27FC236}">
              <a16:creationId xmlns:a16="http://schemas.microsoft.com/office/drawing/2014/main" id="{00000000-0008-0000-0800-0000E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90" name="Text Box 15">
          <a:extLst>
            <a:ext uri="{FF2B5EF4-FFF2-40B4-BE49-F238E27FC236}">
              <a16:creationId xmlns:a16="http://schemas.microsoft.com/office/drawing/2014/main" id="{00000000-0008-0000-0800-0000E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91" name="Text Box 15">
          <a:extLst>
            <a:ext uri="{FF2B5EF4-FFF2-40B4-BE49-F238E27FC236}">
              <a16:creationId xmlns:a16="http://schemas.microsoft.com/office/drawing/2014/main" id="{00000000-0008-0000-0800-0000E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92" name="Text Box 15">
          <a:extLst>
            <a:ext uri="{FF2B5EF4-FFF2-40B4-BE49-F238E27FC236}">
              <a16:creationId xmlns:a16="http://schemas.microsoft.com/office/drawing/2014/main" id="{00000000-0008-0000-0800-0000E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93" name="Text Box 15">
          <a:extLst>
            <a:ext uri="{FF2B5EF4-FFF2-40B4-BE49-F238E27FC236}">
              <a16:creationId xmlns:a16="http://schemas.microsoft.com/office/drawing/2014/main" id="{00000000-0008-0000-0800-0000E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94" name="Text Box 15">
          <a:extLst>
            <a:ext uri="{FF2B5EF4-FFF2-40B4-BE49-F238E27FC236}">
              <a16:creationId xmlns:a16="http://schemas.microsoft.com/office/drawing/2014/main" id="{00000000-0008-0000-0800-0000E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95" name="Text Box 15">
          <a:extLst>
            <a:ext uri="{FF2B5EF4-FFF2-40B4-BE49-F238E27FC236}">
              <a16:creationId xmlns:a16="http://schemas.microsoft.com/office/drawing/2014/main" id="{00000000-0008-0000-0800-0000E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96" name="Text Box 15">
          <a:extLst>
            <a:ext uri="{FF2B5EF4-FFF2-40B4-BE49-F238E27FC236}">
              <a16:creationId xmlns:a16="http://schemas.microsoft.com/office/drawing/2014/main" id="{00000000-0008-0000-0800-0000F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97" name="Text Box 15">
          <a:extLst>
            <a:ext uri="{FF2B5EF4-FFF2-40B4-BE49-F238E27FC236}">
              <a16:creationId xmlns:a16="http://schemas.microsoft.com/office/drawing/2014/main" id="{00000000-0008-0000-0800-0000F1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498" name="Text Box 15">
          <a:extLst>
            <a:ext uri="{FF2B5EF4-FFF2-40B4-BE49-F238E27FC236}">
              <a16:creationId xmlns:a16="http://schemas.microsoft.com/office/drawing/2014/main" id="{00000000-0008-0000-0800-0000F2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499" name="Text Box 15">
          <a:extLst>
            <a:ext uri="{FF2B5EF4-FFF2-40B4-BE49-F238E27FC236}">
              <a16:creationId xmlns:a16="http://schemas.microsoft.com/office/drawing/2014/main" id="{00000000-0008-0000-0800-0000F3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00" name="Text Box 15">
          <a:extLst>
            <a:ext uri="{FF2B5EF4-FFF2-40B4-BE49-F238E27FC236}">
              <a16:creationId xmlns:a16="http://schemas.microsoft.com/office/drawing/2014/main" id="{00000000-0008-0000-0800-0000F4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01" name="Text Box 15">
          <a:extLst>
            <a:ext uri="{FF2B5EF4-FFF2-40B4-BE49-F238E27FC236}">
              <a16:creationId xmlns:a16="http://schemas.microsoft.com/office/drawing/2014/main" id="{00000000-0008-0000-0800-0000F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02" name="Text Box 15">
          <a:extLst>
            <a:ext uri="{FF2B5EF4-FFF2-40B4-BE49-F238E27FC236}">
              <a16:creationId xmlns:a16="http://schemas.microsoft.com/office/drawing/2014/main" id="{00000000-0008-0000-0800-0000F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03" name="Text Box 15">
          <a:extLst>
            <a:ext uri="{FF2B5EF4-FFF2-40B4-BE49-F238E27FC236}">
              <a16:creationId xmlns:a16="http://schemas.microsoft.com/office/drawing/2014/main" id="{00000000-0008-0000-0800-0000F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04" name="Text Box 15">
          <a:extLst>
            <a:ext uri="{FF2B5EF4-FFF2-40B4-BE49-F238E27FC236}">
              <a16:creationId xmlns:a16="http://schemas.microsoft.com/office/drawing/2014/main" id="{00000000-0008-0000-0800-0000F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05" name="Text Box 15">
          <a:extLst>
            <a:ext uri="{FF2B5EF4-FFF2-40B4-BE49-F238E27FC236}">
              <a16:creationId xmlns:a16="http://schemas.microsoft.com/office/drawing/2014/main" id="{00000000-0008-0000-0800-0000F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06" name="Text Box 15">
          <a:extLst>
            <a:ext uri="{FF2B5EF4-FFF2-40B4-BE49-F238E27FC236}">
              <a16:creationId xmlns:a16="http://schemas.microsoft.com/office/drawing/2014/main" id="{00000000-0008-0000-0800-0000FA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07" name="Text Box 15">
          <a:extLst>
            <a:ext uri="{FF2B5EF4-FFF2-40B4-BE49-F238E27FC236}">
              <a16:creationId xmlns:a16="http://schemas.microsoft.com/office/drawing/2014/main" id="{00000000-0008-0000-0800-0000F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08" name="Text Box 15">
          <a:extLst>
            <a:ext uri="{FF2B5EF4-FFF2-40B4-BE49-F238E27FC236}">
              <a16:creationId xmlns:a16="http://schemas.microsoft.com/office/drawing/2014/main" id="{00000000-0008-0000-0800-0000F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09" name="Text Box 15">
          <a:extLst>
            <a:ext uri="{FF2B5EF4-FFF2-40B4-BE49-F238E27FC236}">
              <a16:creationId xmlns:a16="http://schemas.microsoft.com/office/drawing/2014/main" id="{00000000-0008-0000-0800-0000F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10" name="Text Box 15">
          <a:extLst>
            <a:ext uri="{FF2B5EF4-FFF2-40B4-BE49-F238E27FC236}">
              <a16:creationId xmlns:a16="http://schemas.microsoft.com/office/drawing/2014/main" id="{00000000-0008-0000-0800-0000F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11" name="Text Box 15">
          <a:extLst>
            <a:ext uri="{FF2B5EF4-FFF2-40B4-BE49-F238E27FC236}">
              <a16:creationId xmlns:a16="http://schemas.microsoft.com/office/drawing/2014/main" id="{00000000-0008-0000-0800-0000F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12" name="Text Box 15">
          <a:extLst>
            <a:ext uri="{FF2B5EF4-FFF2-40B4-BE49-F238E27FC236}">
              <a16:creationId xmlns:a16="http://schemas.microsoft.com/office/drawing/2014/main" id="{00000000-0008-0000-0800-00000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13" name="Text Box 15">
          <a:extLst>
            <a:ext uri="{FF2B5EF4-FFF2-40B4-BE49-F238E27FC236}">
              <a16:creationId xmlns:a16="http://schemas.microsoft.com/office/drawing/2014/main" id="{00000000-0008-0000-0800-00000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14" name="Text Box 15">
          <a:extLst>
            <a:ext uri="{FF2B5EF4-FFF2-40B4-BE49-F238E27FC236}">
              <a16:creationId xmlns:a16="http://schemas.microsoft.com/office/drawing/2014/main" id="{00000000-0008-0000-0800-00000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15" name="Text Box 15">
          <a:extLst>
            <a:ext uri="{FF2B5EF4-FFF2-40B4-BE49-F238E27FC236}">
              <a16:creationId xmlns:a16="http://schemas.microsoft.com/office/drawing/2014/main" id="{00000000-0008-0000-0800-000003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16" name="Text Box 15">
          <a:extLst>
            <a:ext uri="{FF2B5EF4-FFF2-40B4-BE49-F238E27FC236}">
              <a16:creationId xmlns:a16="http://schemas.microsoft.com/office/drawing/2014/main" id="{00000000-0008-0000-0800-000004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17" name="Text Box 15">
          <a:extLst>
            <a:ext uri="{FF2B5EF4-FFF2-40B4-BE49-F238E27FC236}">
              <a16:creationId xmlns:a16="http://schemas.microsoft.com/office/drawing/2014/main" id="{00000000-0008-0000-0800-000005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18" name="Text Box 15">
          <a:extLst>
            <a:ext uri="{FF2B5EF4-FFF2-40B4-BE49-F238E27FC236}">
              <a16:creationId xmlns:a16="http://schemas.microsoft.com/office/drawing/2014/main" id="{00000000-0008-0000-0800-000006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19" name="Text Box 15">
          <a:extLst>
            <a:ext uri="{FF2B5EF4-FFF2-40B4-BE49-F238E27FC236}">
              <a16:creationId xmlns:a16="http://schemas.microsoft.com/office/drawing/2014/main" id="{00000000-0008-0000-0800-00000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20" name="Text Box 15">
          <a:extLst>
            <a:ext uri="{FF2B5EF4-FFF2-40B4-BE49-F238E27FC236}">
              <a16:creationId xmlns:a16="http://schemas.microsoft.com/office/drawing/2014/main" id="{00000000-0008-0000-0800-000008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21" name="Text Box 15">
          <a:extLst>
            <a:ext uri="{FF2B5EF4-FFF2-40B4-BE49-F238E27FC236}">
              <a16:creationId xmlns:a16="http://schemas.microsoft.com/office/drawing/2014/main" id="{00000000-0008-0000-0800-00000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22" name="Text Box 15">
          <a:extLst>
            <a:ext uri="{FF2B5EF4-FFF2-40B4-BE49-F238E27FC236}">
              <a16:creationId xmlns:a16="http://schemas.microsoft.com/office/drawing/2014/main" id="{00000000-0008-0000-0800-00000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23" name="Text Box 15">
          <a:extLst>
            <a:ext uri="{FF2B5EF4-FFF2-40B4-BE49-F238E27FC236}">
              <a16:creationId xmlns:a16="http://schemas.microsoft.com/office/drawing/2014/main" id="{00000000-0008-0000-0800-00000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24" name="Text Box 15">
          <a:extLst>
            <a:ext uri="{FF2B5EF4-FFF2-40B4-BE49-F238E27FC236}">
              <a16:creationId xmlns:a16="http://schemas.microsoft.com/office/drawing/2014/main" id="{00000000-0008-0000-0800-00000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25" name="Text Box 15">
          <a:extLst>
            <a:ext uri="{FF2B5EF4-FFF2-40B4-BE49-F238E27FC236}">
              <a16:creationId xmlns:a16="http://schemas.microsoft.com/office/drawing/2014/main" id="{00000000-0008-0000-0800-00000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26" name="Text Box 15">
          <a:extLst>
            <a:ext uri="{FF2B5EF4-FFF2-40B4-BE49-F238E27FC236}">
              <a16:creationId xmlns:a16="http://schemas.microsoft.com/office/drawing/2014/main" id="{00000000-0008-0000-0800-00000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27" name="Text Box 15">
          <a:extLst>
            <a:ext uri="{FF2B5EF4-FFF2-40B4-BE49-F238E27FC236}">
              <a16:creationId xmlns:a16="http://schemas.microsoft.com/office/drawing/2014/main" id="{00000000-0008-0000-0800-00000F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28" name="Text Box 15">
          <a:extLst>
            <a:ext uri="{FF2B5EF4-FFF2-40B4-BE49-F238E27FC236}">
              <a16:creationId xmlns:a16="http://schemas.microsoft.com/office/drawing/2014/main" id="{00000000-0008-0000-0800-00001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29" name="Text Box 15">
          <a:extLst>
            <a:ext uri="{FF2B5EF4-FFF2-40B4-BE49-F238E27FC236}">
              <a16:creationId xmlns:a16="http://schemas.microsoft.com/office/drawing/2014/main" id="{00000000-0008-0000-0800-00001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30" name="Text Box 15">
          <a:extLst>
            <a:ext uri="{FF2B5EF4-FFF2-40B4-BE49-F238E27FC236}">
              <a16:creationId xmlns:a16="http://schemas.microsoft.com/office/drawing/2014/main" id="{00000000-0008-0000-0800-00001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31" name="Text Box 15">
          <a:extLst>
            <a:ext uri="{FF2B5EF4-FFF2-40B4-BE49-F238E27FC236}">
              <a16:creationId xmlns:a16="http://schemas.microsoft.com/office/drawing/2014/main" id="{00000000-0008-0000-0800-00001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32" name="Text Box 15">
          <a:extLst>
            <a:ext uri="{FF2B5EF4-FFF2-40B4-BE49-F238E27FC236}">
              <a16:creationId xmlns:a16="http://schemas.microsoft.com/office/drawing/2014/main" id="{00000000-0008-0000-0800-00001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33" name="Text Box 15">
          <a:extLst>
            <a:ext uri="{FF2B5EF4-FFF2-40B4-BE49-F238E27FC236}">
              <a16:creationId xmlns:a16="http://schemas.microsoft.com/office/drawing/2014/main" id="{00000000-0008-0000-0800-000015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34" name="Text Box 15">
          <a:extLst>
            <a:ext uri="{FF2B5EF4-FFF2-40B4-BE49-F238E27FC236}">
              <a16:creationId xmlns:a16="http://schemas.microsoft.com/office/drawing/2014/main" id="{00000000-0008-0000-0800-000016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35" name="Text Box 15">
          <a:extLst>
            <a:ext uri="{FF2B5EF4-FFF2-40B4-BE49-F238E27FC236}">
              <a16:creationId xmlns:a16="http://schemas.microsoft.com/office/drawing/2014/main" id="{00000000-0008-0000-0800-000017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36" name="Text Box 15">
          <a:extLst>
            <a:ext uri="{FF2B5EF4-FFF2-40B4-BE49-F238E27FC236}">
              <a16:creationId xmlns:a16="http://schemas.microsoft.com/office/drawing/2014/main" id="{00000000-0008-0000-0800-000018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37" name="Text Box 15">
          <a:extLst>
            <a:ext uri="{FF2B5EF4-FFF2-40B4-BE49-F238E27FC236}">
              <a16:creationId xmlns:a16="http://schemas.microsoft.com/office/drawing/2014/main" id="{00000000-0008-0000-0800-00001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38" name="Text Box 15">
          <a:extLst>
            <a:ext uri="{FF2B5EF4-FFF2-40B4-BE49-F238E27FC236}">
              <a16:creationId xmlns:a16="http://schemas.microsoft.com/office/drawing/2014/main" id="{00000000-0008-0000-0800-00001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39" name="Text Box 15">
          <a:extLst>
            <a:ext uri="{FF2B5EF4-FFF2-40B4-BE49-F238E27FC236}">
              <a16:creationId xmlns:a16="http://schemas.microsoft.com/office/drawing/2014/main" id="{00000000-0008-0000-0800-00001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40" name="Text Box 15">
          <a:extLst>
            <a:ext uri="{FF2B5EF4-FFF2-40B4-BE49-F238E27FC236}">
              <a16:creationId xmlns:a16="http://schemas.microsoft.com/office/drawing/2014/main" id="{00000000-0008-0000-0800-00001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41" name="Text Box 15">
          <a:extLst>
            <a:ext uri="{FF2B5EF4-FFF2-40B4-BE49-F238E27FC236}">
              <a16:creationId xmlns:a16="http://schemas.microsoft.com/office/drawing/2014/main" id="{00000000-0008-0000-0800-00001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42" name="Text Box 15">
          <a:extLst>
            <a:ext uri="{FF2B5EF4-FFF2-40B4-BE49-F238E27FC236}">
              <a16:creationId xmlns:a16="http://schemas.microsoft.com/office/drawing/2014/main" id="{00000000-0008-0000-0800-00001E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43" name="Text Box 15">
          <a:extLst>
            <a:ext uri="{FF2B5EF4-FFF2-40B4-BE49-F238E27FC236}">
              <a16:creationId xmlns:a16="http://schemas.microsoft.com/office/drawing/2014/main" id="{00000000-0008-0000-0800-00001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44" name="Text Box 15">
          <a:extLst>
            <a:ext uri="{FF2B5EF4-FFF2-40B4-BE49-F238E27FC236}">
              <a16:creationId xmlns:a16="http://schemas.microsoft.com/office/drawing/2014/main" id="{00000000-0008-0000-0800-00002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45" name="Text Box 15">
          <a:extLst>
            <a:ext uri="{FF2B5EF4-FFF2-40B4-BE49-F238E27FC236}">
              <a16:creationId xmlns:a16="http://schemas.microsoft.com/office/drawing/2014/main" id="{00000000-0008-0000-0800-00002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46" name="Text Box 15">
          <a:extLst>
            <a:ext uri="{FF2B5EF4-FFF2-40B4-BE49-F238E27FC236}">
              <a16:creationId xmlns:a16="http://schemas.microsoft.com/office/drawing/2014/main" id="{00000000-0008-0000-0800-00002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47" name="Text Box 15">
          <a:extLst>
            <a:ext uri="{FF2B5EF4-FFF2-40B4-BE49-F238E27FC236}">
              <a16:creationId xmlns:a16="http://schemas.microsoft.com/office/drawing/2014/main" id="{00000000-0008-0000-0800-00002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48" name="Text Box 15">
          <a:extLst>
            <a:ext uri="{FF2B5EF4-FFF2-40B4-BE49-F238E27FC236}">
              <a16:creationId xmlns:a16="http://schemas.microsoft.com/office/drawing/2014/main" id="{00000000-0008-0000-0800-00002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49" name="Text Box 15">
          <a:extLst>
            <a:ext uri="{FF2B5EF4-FFF2-40B4-BE49-F238E27FC236}">
              <a16:creationId xmlns:a16="http://schemas.microsoft.com/office/drawing/2014/main" id="{00000000-0008-0000-0800-000025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50" name="Text Box 15">
          <a:extLst>
            <a:ext uri="{FF2B5EF4-FFF2-40B4-BE49-F238E27FC236}">
              <a16:creationId xmlns:a16="http://schemas.microsoft.com/office/drawing/2014/main" id="{00000000-0008-0000-0800-00002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51" name="Text Box 15">
          <a:extLst>
            <a:ext uri="{FF2B5EF4-FFF2-40B4-BE49-F238E27FC236}">
              <a16:creationId xmlns:a16="http://schemas.microsoft.com/office/drawing/2014/main" id="{00000000-0008-0000-0800-000027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52" name="Text Box 15">
          <a:extLst>
            <a:ext uri="{FF2B5EF4-FFF2-40B4-BE49-F238E27FC236}">
              <a16:creationId xmlns:a16="http://schemas.microsoft.com/office/drawing/2014/main" id="{00000000-0008-0000-0800-000028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53" name="Text Box 15">
          <a:extLst>
            <a:ext uri="{FF2B5EF4-FFF2-40B4-BE49-F238E27FC236}">
              <a16:creationId xmlns:a16="http://schemas.microsoft.com/office/drawing/2014/main" id="{00000000-0008-0000-0800-000029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54" name="Text Box 15">
          <a:extLst>
            <a:ext uri="{FF2B5EF4-FFF2-40B4-BE49-F238E27FC236}">
              <a16:creationId xmlns:a16="http://schemas.microsoft.com/office/drawing/2014/main" id="{00000000-0008-0000-0800-00002A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55" name="Text Box 15">
          <a:extLst>
            <a:ext uri="{FF2B5EF4-FFF2-40B4-BE49-F238E27FC236}">
              <a16:creationId xmlns:a16="http://schemas.microsoft.com/office/drawing/2014/main" id="{00000000-0008-0000-0800-00002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56" name="Text Box 15">
          <a:extLst>
            <a:ext uri="{FF2B5EF4-FFF2-40B4-BE49-F238E27FC236}">
              <a16:creationId xmlns:a16="http://schemas.microsoft.com/office/drawing/2014/main" id="{00000000-0008-0000-0800-00002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57" name="Text Box 15">
          <a:extLst>
            <a:ext uri="{FF2B5EF4-FFF2-40B4-BE49-F238E27FC236}">
              <a16:creationId xmlns:a16="http://schemas.microsoft.com/office/drawing/2014/main" id="{00000000-0008-0000-0800-00002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58" name="Text Box 15">
          <a:extLst>
            <a:ext uri="{FF2B5EF4-FFF2-40B4-BE49-F238E27FC236}">
              <a16:creationId xmlns:a16="http://schemas.microsoft.com/office/drawing/2014/main" id="{00000000-0008-0000-0800-00002E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59" name="Text Box 15">
          <a:extLst>
            <a:ext uri="{FF2B5EF4-FFF2-40B4-BE49-F238E27FC236}">
              <a16:creationId xmlns:a16="http://schemas.microsoft.com/office/drawing/2014/main" id="{00000000-0008-0000-0800-00002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60" name="Text Box 15">
          <a:extLst>
            <a:ext uri="{FF2B5EF4-FFF2-40B4-BE49-F238E27FC236}">
              <a16:creationId xmlns:a16="http://schemas.microsoft.com/office/drawing/2014/main" id="{00000000-0008-0000-0800-000030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61" name="Text Box 15">
          <a:extLst>
            <a:ext uri="{FF2B5EF4-FFF2-40B4-BE49-F238E27FC236}">
              <a16:creationId xmlns:a16="http://schemas.microsoft.com/office/drawing/2014/main" id="{00000000-0008-0000-0800-000031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62" name="Text Box 15">
          <a:extLst>
            <a:ext uri="{FF2B5EF4-FFF2-40B4-BE49-F238E27FC236}">
              <a16:creationId xmlns:a16="http://schemas.microsoft.com/office/drawing/2014/main" id="{00000000-0008-0000-0800-00003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63" name="Text Box 15">
          <a:extLst>
            <a:ext uri="{FF2B5EF4-FFF2-40B4-BE49-F238E27FC236}">
              <a16:creationId xmlns:a16="http://schemas.microsoft.com/office/drawing/2014/main" id="{00000000-0008-0000-0800-00003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64" name="Text Box 15">
          <a:extLst>
            <a:ext uri="{FF2B5EF4-FFF2-40B4-BE49-F238E27FC236}">
              <a16:creationId xmlns:a16="http://schemas.microsoft.com/office/drawing/2014/main" id="{00000000-0008-0000-0800-00003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65" name="Text Box 15">
          <a:extLst>
            <a:ext uri="{FF2B5EF4-FFF2-40B4-BE49-F238E27FC236}">
              <a16:creationId xmlns:a16="http://schemas.microsoft.com/office/drawing/2014/main" id="{00000000-0008-0000-0800-000035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66" name="Text Box 15">
          <a:extLst>
            <a:ext uri="{FF2B5EF4-FFF2-40B4-BE49-F238E27FC236}">
              <a16:creationId xmlns:a16="http://schemas.microsoft.com/office/drawing/2014/main" id="{00000000-0008-0000-0800-00003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67" name="Text Box 15">
          <a:extLst>
            <a:ext uri="{FF2B5EF4-FFF2-40B4-BE49-F238E27FC236}">
              <a16:creationId xmlns:a16="http://schemas.microsoft.com/office/drawing/2014/main" id="{00000000-0008-0000-0800-000037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68" name="Text Box 15">
          <a:extLst>
            <a:ext uri="{FF2B5EF4-FFF2-40B4-BE49-F238E27FC236}">
              <a16:creationId xmlns:a16="http://schemas.microsoft.com/office/drawing/2014/main" id="{00000000-0008-0000-0800-000038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69" name="Text Box 15">
          <a:extLst>
            <a:ext uri="{FF2B5EF4-FFF2-40B4-BE49-F238E27FC236}">
              <a16:creationId xmlns:a16="http://schemas.microsoft.com/office/drawing/2014/main" id="{00000000-0008-0000-0800-000039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70" name="Text Box 15">
          <a:extLst>
            <a:ext uri="{FF2B5EF4-FFF2-40B4-BE49-F238E27FC236}">
              <a16:creationId xmlns:a16="http://schemas.microsoft.com/office/drawing/2014/main" id="{00000000-0008-0000-0800-00003A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71" name="Text Box 15">
          <a:extLst>
            <a:ext uri="{FF2B5EF4-FFF2-40B4-BE49-F238E27FC236}">
              <a16:creationId xmlns:a16="http://schemas.microsoft.com/office/drawing/2014/main" id="{00000000-0008-0000-0800-00003B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72" name="Text Box 15">
          <a:extLst>
            <a:ext uri="{FF2B5EF4-FFF2-40B4-BE49-F238E27FC236}">
              <a16:creationId xmlns:a16="http://schemas.microsoft.com/office/drawing/2014/main" id="{00000000-0008-0000-0800-00003C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73" name="Text Box 15">
          <a:extLst>
            <a:ext uri="{FF2B5EF4-FFF2-40B4-BE49-F238E27FC236}">
              <a16:creationId xmlns:a16="http://schemas.microsoft.com/office/drawing/2014/main" id="{00000000-0008-0000-0800-00003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74" name="Text Box 15">
          <a:extLst>
            <a:ext uri="{FF2B5EF4-FFF2-40B4-BE49-F238E27FC236}">
              <a16:creationId xmlns:a16="http://schemas.microsoft.com/office/drawing/2014/main" id="{00000000-0008-0000-0800-00003E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75" name="Text Box 15">
          <a:extLst>
            <a:ext uri="{FF2B5EF4-FFF2-40B4-BE49-F238E27FC236}">
              <a16:creationId xmlns:a16="http://schemas.microsoft.com/office/drawing/2014/main" id="{00000000-0008-0000-0800-00003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76" name="Text Box 15">
          <a:extLst>
            <a:ext uri="{FF2B5EF4-FFF2-40B4-BE49-F238E27FC236}">
              <a16:creationId xmlns:a16="http://schemas.microsoft.com/office/drawing/2014/main" id="{00000000-0008-0000-0800-000040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77" name="Text Box 15">
          <a:extLst>
            <a:ext uri="{FF2B5EF4-FFF2-40B4-BE49-F238E27FC236}">
              <a16:creationId xmlns:a16="http://schemas.microsoft.com/office/drawing/2014/main" id="{00000000-0008-0000-0800-000041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78" name="Text Box 15">
          <a:extLst>
            <a:ext uri="{FF2B5EF4-FFF2-40B4-BE49-F238E27FC236}">
              <a16:creationId xmlns:a16="http://schemas.microsoft.com/office/drawing/2014/main" id="{00000000-0008-0000-0800-000042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79" name="Text Box 15">
          <a:extLst>
            <a:ext uri="{FF2B5EF4-FFF2-40B4-BE49-F238E27FC236}">
              <a16:creationId xmlns:a16="http://schemas.microsoft.com/office/drawing/2014/main" id="{00000000-0008-0000-0800-000043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80" name="Text Box 15">
          <a:extLst>
            <a:ext uri="{FF2B5EF4-FFF2-40B4-BE49-F238E27FC236}">
              <a16:creationId xmlns:a16="http://schemas.microsoft.com/office/drawing/2014/main" id="{00000000-0008-0000-0800-00004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81" name="Text Box 15">
          <a:extLst>
            <a:ext uri="{FF2B5EF4-FFF2-40B4-BE49-F238E27FC236}">
              <a16:creationId xmlns:a16="http://schemas.microsoft.com/office/drawing/2014/main" id="{00000000-0008-0000-0800-000045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82" name="Text Box 15">
          <a:extLst>
            <a:ext uri="{FF2B5EF4-FFF2-40B4-BE49-F238E27FC236}">
              <a16:creationId xmlns:a16="http://schemas.microsoft.com/office/drawing/2014/main" id="{00000000-0008-0000-0800-00004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83" name="Text Box 15">
          <a:extLst>
            <a:ext uri="{FF2B5EF4-FFF2-40B4-BE49-F238E27FC236}">
              <a16:creationId xmlns:a16="http://schemas.microsoft.com/office/drawing/2014/main" id="{00000000-0008-0000-0800-000047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84" name="Text Box 15">
          <a:extLst>
            <a:ext uri="{FF2B5EF4-FFF2-40B4-BE49-F238E27FC236}">
              <a16:creationId xmlns:a16="http://schemas.microsoft.com/office/drawing/2014/main" id="{00000000-0008-0000-0800-000048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85" name="Text Box 15">
          <a:extLst>
            <a:ext uri="{FF2B5EF4-FFF2-40B4-BE49-F238E27FC236}">
              <a16:creationId xmlns:a16="http://schemas.microsoft.com/office/drawing/2014/main" id="{00000000-0008-0000-0800-000049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86" name="Text Box 15">
          <a:extLst>
            <a:ext uri="{FF2B5EF4-FFF2-40B4-BE49-F238E27FC236}">
              <a16:creationId xmlns:a16="http://schemas.microsoft.com/office/drawing/2014/main" id="{00000000-0008-0000-0800-00004A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87" name="Text Box 15">
          <a:extLst>
            <a:ext uri="{FF2B5EF4-FFF2-40B4-BE49-F238E27FC236}">
              <a16:creationId xmlns:a16="http://schemas.microsoft.com/office/drawing/2014/main" id="{00000000-0008-0000-0800-00004B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88" name="Text Box 15">
          <a:extLst>
            <a:ext uri="{FF2B5EF4-FFF2-40B4-BE49-F238E27FC236}">
              <a16:creationId xmlns:a16="http://schemas.microsoft.com/office/drawing/2014/main" id="{00000000-0008-0000-0800-00004C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89" name="Text Box 15">
          <a:extLst>
            <a:ext uri="{FF2B5EF4-FFF2-40B4-BE49-F238E27FC236}">
              <a16:creationId xmlns:a16="http://schemas.microsoft.com/office/drawing/2014/main" id="{00000000-0008-0000-0800-00004D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90" name="Text Box 15">
          <a:extLst>
            <a:ext uri="{FF2B5EF4-FFF2-40B4-BE49-F238E27FC236}">
              <a16:creationId xmlns:a16="http://schemas.microsoft.com/office/drawing/2014/main" id="{00000000-0008-0000-0800-00004E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91" name="Text Box 15">
          <a:extLst>
            <a:ext uri="{FF2B5EF4-FFF2-40B4-BE49-F238E27FC236}">
              <a16:creationId xmlns:a16="http://schemas.microsoft.com/office/drawing/2014/main" id="{00000000-0008-0000-0800-00004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92" name="Text Box 15">
          <a:extLst>
            <a:ext uri="{FF2B5EF4-FFF2-40B4-BE49-F238E27FC236}">
              <a16:creationId xmlns:a16="http://schemas.microsoft.com/office/drawing/2014/main" id="{00000000-0008-0000-0800-000050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93" name="Text Box 15">
          <a:extLst>
            <a:ext uri="{FF2B5EF4-FFF2-40B4-BE49-F238E27FC236}">
              <a16:creationId xmlns:a16="http://schemas.microsoft.com/office/drawing/2014/main" id="{00000000-0008-0000-0800-000051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94" name="Text Box 15">
          <a:extLst>
            <a:ext uri="{FF2B5EF4-FFF2-40B4-BE49-F238E27FC236}">
              <a16:creationId xmlns:a16="http://schemas.microsoft.com/office/drawing/2014/main" id="{00000000-0008-0000-0800-000052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95" name="Text Box 15">
          <a:extLst>
            <a:ext uri="{FF2B5EF4-FFF2-40B4-BE49-F238E27FC236}">
              <a16:creationId xmlns:a16="http://schemas.microsoft.com/office/drawing/2014/main" id="{00000000-0008-0000-0800-000053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96" name="Text Box 15">
          <a:extLst>
            <a:ext uri="{FF2B5EF4-FFF2-40B4-BE49-F238E27FC236}">
              <a16:creationId xmlns:a16="http://schemas.microsoft.com/office/drawing/2014/main" id="{00000000-0008-0000-0800-000054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597" name="Text Box 15">
          <a:extLst>
            <a:ext uri="{FF2B5EF4-FFF2-40B4-BE49-F238E27FC236}">
              <a16:creationId xmlns:a16="http://schemas.microsoft.com/office/drawing/2014/main" id="{00000000-0008-0000-0800-000055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98" name="Text Box 15">
          <a:extLst>
            <a:ext uri="{FF2B5EF4-FFF2-40B4-BE49-F238E27FC236}">
              <a16:creationId xmlns:a16="http://schemas.microsoft.com/office/drawing/2014/main" id="{00000000-0008-0000-0800-00005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599" name="Text Box 15">
          <a:extLst>
            <a:ext uri="{FF2B5EF4-FFF2-40B4-BE49-F238E27FC236}">
              <a16:creationId xmlns:a16="http://schemas.microsoft.com/office/drawing/2014/main" id="{00000000-0008-0000-0800-000057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00" name="Text Box 15">
          <a:extLst>
            <a:ext uri="{FF2B5EF4-FFF2-40B4-BE49-F238E27FC236}">
              <a16:creationId xmlns:a16="http://schemas.microsoft.com/office/drawing/2014/main" id="{00000000-0008-0000-0800-000058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01" name="Text Box 15">
          <a:extLst>
            <a:ext uri="{FF2B5EF4-FFF2-40B4-BE49-F238E27FC236}">
              <a16:creationId xmlns:a16="http://schemas.microsoft.com/office/drawing/2014/main" id="{00000000-0008-0000-0800-000059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02" name="Text Box 15">
          <a:extLst>
            <a:ext uri="{FF2B5EF4-FFF2-40B4-BE49-F238E27FC236}">
              <a16:creationId xmlns:a16="http://schemas.microsoft.com/office/drawing/2014/main" id="{00000000-0008-0000-0800-00005A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03" name="Text Box 15">
          <a:extLst>
            <a:ext uri="{FF2B5EF4-FFF2-40B4-BE49-F238E27FC236}">
              <a16:creationId xmlns:a16="http://schemas.microsoft.com/office/drawing/2014/main" id="{00000000-0008-0000-0800-00005B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04" name="Text Box 15">
          <a:extLst>
            <a:ext uri="{FF2B5EF4-FFF2-40B4-BE49-F238E27FC236}">
              <a16:creationId xmlns:a16="http://schemas.microsoft.com/office/drawing/2014/main" id="{00000000-0008-0000-0800-00005C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05" name="Text Box 15">
          <a:extLst>
            <a:ext uri="{FF2B5EF4-FFF2-40B4-BE49-F238E27FC236}">
              <a16:creationId xmlns:a16="http://schemas.microsoft.com/office/drawing/2014/main" id="{00000000-0008-0000-0800-00005D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06" name="Text Box 15">
          <a:extLst>
            <a:ext uri="{FF2B5EF4-FFF2-40B4-BE49-F238E27FC236}">
              <a16:creationId xmlns:a16="http://schemas.microsoft.com/office/drawing/2014/main" id="{00000000-0008-0000-0800-00005E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07" name="Text Box 15">
          <a:extLst>
            <a:ext uri="{FF2B5EF4-FFF2-40B4-BE49-F238E27FC236}">
              <a16:creationId xmlns:a16="http://schemas.microsoft.com/office/drawing/2014/main" id="{00000000-0008-0000-0800-00005F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08" name="Text Box 15">
          <a:extLst>
            <a:ext uri="{FF2B5EF4-FFF2-40B4-BE49-F238E27FC236}">
              <a16:creationId xmlns:a16="http://schemas.microsoft.com/office/drawing/2014/main" id="{00000000-0008-0000-0800-000060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09" name="Text Box 15">
          <a:extLst>
            <a:ext uri="{FF2B5EF4-FFF2-40B4-BE49-F238E27FC236}">
              <a16:creationId xmlns:a16="http://schemas.microsoft.com/office/drawing/2014/main" id="{00000000-0008-0000-0800-000061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10" name="Text Box 15">
          <a:extLst>
            <a:ext uri="{FF2B5EF4-FFF2-40B4-BE49-F238E27FC236}">
              <a16:creationId xmlns:a16="http://schemas.microsoft.com/office/drawing/2014/main" id="{00000000-0008-0000-0800-000062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11" name="Text Box 15">
          <a:extLst>
            <a:ext uri="{FF2B5EF4-FFF2-40B4-BE49-F238E27FC236}">
              <a16:creationId xmlns:a16="http://schemas.microsoft.com/office/drawing/2014/main" id="{00000000-0008-0000-0800-000063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12" name="Text Box 15">
          <a:extLst>
            <a:ext uri="{FF2B5EF4-FFF2-40B4-BE49-F238E27FC236}">
              <a16:creationId xmlns:a16="http://schemas.microsoft.com/office/drawing/2014/main" id="{00000000-0008-0000-0800-000064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13" name="Text Box 15">
          <a:extLst>
            <a:ext uri="{FF2B5EF4-FFF2-40B4-BE49-F238E27FC236}">
              <a16:creationId xmlns:a16="http://schemas.microsoft.com/office/drawing/2014/main" id="{00000000-0008-0000-0800-000065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14" name="Text Box 15">
          <a:extLst>
            <a:ext uri="{FF2B5EF4-FFF2-40B4-BE49-F238E27FC236}">
              <a16:creationId xmlns:a16="http://schemas.microsoft.com/office/drawing/2014/main" id="{00000000-0008-0000-0800-000066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15" name="Text Box 15">
          <a:extLst>
            <a:ext uri="{FF2B5EF4-FFF2-40B4-BE49-F238E27FC236}">
              <a16:creationId xmlns:a16="http://schemas.microsoft.com/office/drawing/2014/main" id="{00000000-0008-0000-0800-00006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16" name="Text Box 15">
          <a:extLst>
            <a:ext uri="{FF2B5EF4-FFF2-40B4-BE49-F238E27FC236}">
              <a16:creationId xmlns:a16="http://schemas.microsoft.com/office/drawing/2014/main" id="{00000000-0008-0000-0800-000068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17" name="Text Box 15">
          <a:extLst>
            <a:ext uri="{FF2B5EF4-FFF2-40B4-BE49-F238E27FC236}">
              <a16:creationId xmlns:a16="http://schemas.microsoft.com/office/drawing/2014/main" id="{00000000-0008-0000-0800-000069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18" name="Text Box 15">
          <a:extLst>
            <a:ext uri="{FF2B5EF4-FFF2-40B4-BE49-F238E27FC236}">
              <a16:creationId xmlns:a16="http://schemas.microsoft.com/office/drawing/2014/main" id="{00000000-0008-0000-0800-00006A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19" name="Text Box 15">
          <a:extLst>
            <a:ext uri="{FF2B5EF4-FFF2-40B4-BE49-F238E27FC236}">
              <a16:creationId xmlns:a16="http://schemas.microsoft.com/office/drawing/2014/main" id="{00000000-0008-0000-0800-00006B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20" name="Text Box 15">
          <a:extLst>
            <a:ext uri="{FF2B5EF4-FFF2-40B4-BE49-F238E27FC236}">
              <a16:creationId xmlns:a16="http://schemas.microsoft.com/office/drawing/2014/main" id="{00000000-0008-0000-0800-00006C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21" name="Text Box 15">
          <a:extLst>
            <a:ext uri="{FF2B5EF4-FFF2-40B4-BE49-F238E27FC236}">
              <a16:creationId xmlns:a16="http://schemas.microsoft.com/office/drawing/2014/main" id="{00000000-0008-0000-0800-00006D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22" name="Text Box 15">
          <a:extLst>
            <a:ext uri="{FF2B5EF4-FFF2-40B4-BE49-F238E27FC236}">
              <a16:creationId xmlns:a16="http://schemas.microsoft.com/office/drawing/2014/main" id="{00000000-0008-0000-0800-00006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23" name="Text Box 15">
          <a:extLst>
            <a:ext uri="{FF2B5EF4-FFF2-40B4-BE49-F238E27FC236}">
              <a16:creationId xmlns:a16="http://schemas.microsoft.com/office/drawing/2014/main" id="{00000000-0008-0000-0800-00006F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24" name="Text Box 15">
          <a:extLst>
            <a:ext uri="{FF2B5EF4-FFF2-40B4-BE49-F238E27FC236}">
              <a16:creationId xmlns:a16="http://schemas.microsoft.com/office/drawing/2014/main" id="{00000000-0008-0000-0800-000070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25" name="Text Box 15">
          <a:extLst>
            <a:ext uri="{FF2B5EF4-FFF2-40B4-BE49-F238E27FC236}">
              <a16:creationId xmlns:a16="http://schemas.microsoft.com/office/drawing/2014/main" id="{00000000-0008-0000-0800-000071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26" name="Text Box 15">
          <a:extLst>
            <a:ext uri="{FF2B5EF4-FFF2-40B4-BE49-F238E27FC236}">
              <a16:creationId xmlns:a16="http://schemas.microsoft.com/office/drawing/2014/main" id="{00000000-0008-0000-0800-000072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27" name="Text Box 15">
          <a:extLst>
            <a:ext uri="{FF2B5EF4-FFF2-40B4-BE49-F238E27FC236}">
              <a16:creationId xmlns:a16="http://schemas.microsoft.com/office/drawing/2014/main" id="{00000000-0008-0000-0800-000073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28" name="Text Box 15">
          <a:extLst>
            <a:ext uri="{FF2B5EF4-FFF2-40B4-BE49-F238E27FC236}">
              <a16:creationId xmlns:a16="http://schemas.microsoft.com/office/drawing/2014/main" id="{00000000-0008-0000-0800-000074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29" name="Text Box 15">
          <a:extLst>
            <a:ext uri="{FF2B5EF4-FFF2-40B4-BE49-F238E27FC236}">
              <a16:creationId xmlns:a16="http://schemas.microsoft.com/office/drawing/2014/main" id="{00000000-0008-0000-0800-000075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30" name="Text Box 15">
          <a:extLst>
            <a:ext uri="{FF2B5EF4-FFF2-40B4-BE49-F238E27FC236}">
              <a16:creationId xmlns:a16="http://schemas.microsoft.com/office/drawing/2014/main" id="{00000000-0008-0000-0800-000076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31" name="Text Box 15">
          <a:extLst>
            <a:ext uri="{FF2B5EF4-FFF2-40B4-BE49-F238E27FC236}">
              <a16:creationId xmlns:a16="http://schemas.microsoft.com/office/drawing/2014/main" id="{00000000-0008-0000-0800-00007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32" name="Text Box 15">
          <a:extLst>
            <a:ext uri="{FF2B5EF4-FFF2-40B4-BE49-F238E27FC236}">
              <a16:creationId xmlns:a16="http://schemas.microsoft.com/office/drawing/2014/main" id="{00000000-0008-0000-0800-000078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33" name="Text Box 15">
          <a:extLst>
            <a:ext uri="{FF2B5EF4-FFF2-40B4-BE49-F238E27FC236}">
              <a16:creationId xmlns:a16="http://schemas.microsoft.com/office/drawing/2014/main" id="{00000000-0008-0000-0800-00007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34" name="Text Box 15">
          <a:extLst>
            <a:ext uri="{FF2B5EF4-FFF2-40B4-BE49-F238E27FC236}">
              <a16:creationId xmlns:a16="http://schemas.microsoft.com/office/drawing/2014/main" id="{00000000-0008-0000-0800-00007A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35" name="Text Box 15">
          <a:extLst>
            <a:ext uri="{FF2B5EF4-FFF2-40B4-BE49-F238E27FC236}">
              <a16:creationId xmlns:a16="http://schemas.microsoft.com/office/drawing/2014/main" id="{00000000-0008-0000-0800-00007B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36" name="Text Box 15">
          <a:extLst>
            <a:ext uri="{FF2B5EF4-FFF2-40B4-BE49-F238E27FC236}">
              <a16:creationId xmlns:a16="http://schemas.microsoft.com/office/drawing/2014/main" id="{00000000-0008-0000-0800-00007C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37" name="Text Box 15">
          <a:extLst>
            <a:ext uri="{FF2B5EF4-FFF2-40B4-BE49-F238E27FC236}">
              <a16:creationId xmlns:a16="http://schemas.microsoft.com/office/drawing/2014/main" id="{00000000-0008-0000-0800-00007D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38" name="Text Box 15">
          <a:extLst>
            <a:ext uri="{FF2B5EF4-FFF2-40B4-BE49-F238E27FC236}">
              <a16:creationId xmlns:a16="http://schemas.microsoft.com/office/drawing/2014/main" id="{00000000-0008-0000-0800-00007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39" name="Text Box 15">
          <a:extLst>
            <a:ext uri="{FF2B5EF4-FFF2-40B4-BE49-F238E27FC236}">
              <a16:creationId xmlns:a16="http://schemas.microsoft.com/office/drawing/2014/main" id="{00000000-0008-0000-0800-00007F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40" name="Text Box 15">
          <a:extLst>
            <a:ext uri="{FF2B5EF4-FFF2-40B4-BE49-F238E27FC236}">
              <a16:creationId xmlns:a16="http://schemas.microsoft.com/office/drawing/2014/main" id="{00000000-0008-0000-0800-00008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41" name="Text Box 15">
          <a:extLst>
            <a:ext uri="{FF2B5EF4-FFF2-40B4-BE49-F238E27FC236}">
              <a16:creationId xmlns:a16="http://schemas.microsoft.com/office/drawing/2014/main" id="{00000000-0008-0000-0800-000081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42" name="Text Box 15">
          <a:extLst>
            <a:ext uri="{FF2B5EF4-FFF2-40B4-BE49-F238E27FC236}">
              <a16:creationId xmlns:a16="http://schemas.microsoft.com/office/drawing/2014/main" id="{00000000-0008-0000-0800-000082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43" name="Text Box 15">
          <a:extLst>
            <a:ext uri="{FF2B5EF4-FFF2-40B4-BE49-F238E27FC236}">
              <a16:creationId xmlns:a16="http://schemas.microsoft.com/office/drawing/2014/main" id="{00000000-0008-0000-0800-000083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44" name="Text Box 15">
          <a:extLst>
            <a:ext uri="{FF2B5EF4-FFF2-40B4-BE49-F238E27FC236}">
              <a16:creationId xmlns:a16="http://schemas.microsoft.com/office/drawing/2014/main" id="{00000000-0008-0000-0800-000084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45" name="Text Box 15">
          <a:extLst>
            <a:ext uri="{FF2B5EF4-FFF2-40B4-BE49-F238E27FC236}">
              <a16:creationId xmlns:a16="http://schemas.microsoft.com/office/drawing/2014/main" id="{00000000-0008-0000-0800-000085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46" name="Text Box 15">
          <a:extLst>
            <a:ext uri="{FF2B5EF4-FFF2-40B4-BE49-F238E27FC236}">
              <a16:creationId xmlns:a16="http://schemas.microsoft.com/office/drawing/2014/main" id="{00000000-0008-0000-0800-000086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47" name="Text Box 15">
          <a:extLst>
            <a:ext uri="{FF2B5EF4-FFF2-40B4-BE49-F238E27FC236}">
              <a16:creationId xmlns:a16="http://schemas.microsoft.com/office/drawing/2014/main" id="{00000000-0008-0000-0800-00008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48" name="Text Box 15">
          <a:extLst>
            <a:ext uri="{FF2B5EF4-FFF2-40B4-BE49-F238E27FC236}">
              <a16:creationId xmlns:a16="http://schemas.microsoft.com/office/drawing/2014/main" id="{00000000-0008-0000-0800-000088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49" name="Text Box 15">
          <a:extLst>
            <a:ext uri="{FF2B5EF4-FFF2-40B4-BE49-F238E27FC236}">
              <a16:creationId xmlns:a16="http://schemas.microsoft.com/office/drawing/2014/main" id="{00000000-0008-0000-0800-00008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50" name="Text Box 15">
          <a:extLst>
            <a:ext uri="{FF2B5EF4-FFF2-40B4-BE49-F238E27FC236}">
              <a16:creationId xmlns:a16="http://schemas.microsoft.com/office/drawing/2014/main" id="{00000000-0008-0000-0800-00008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51" name="Text Box 15">
          <a:extLst>
            <a:ext uri="{FF2B5EF4-FFF2-40B4-BE49-F238E27FC236}">
              <a16:creationId xmlns:a16="http://schemas.microsoft.com/office/drawing/2014/main" id="{00000000-0008-0000-0800-00008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52" name="Text Box 15">
          <a:extLst>
            <a:ext uri="{FF2B5EF4-FFF2-40B4-BE49-F238E27FC236}">
              <a16:creationId xmlns:a16="http://schemas.microsoft.com/office/drawing/2014/main" id="{00000000-0008-0000-0800-00008C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53" name="Text Box 15">
          <a:extLst>
            <a:ext uri="{FF2B5EF4-FFF2-40B4-BE49-F238E27FC236}">
              <a16:creationId xmlns:a16="http://schemas.microsoft.com/office/drawing/2014/main" id="{00000000-0008-0000-0800-00008D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54" name="Text Box 15">
          <a:extLst>
            <a:ext uri="{FF2B5EF4-FFF2-40B4-BE49-F238E27FC236}">
              <a16:creationId xmlns:a16="http://schemas.microsoft.com/office/drawing/2014/main" id="{00000000-0008-0000-0800-00008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55" name="Text Box 15">
          <a:extLst>
            <a:ext uri="{FF2B5EF4-FFF2-40B4-BE49-F238E27FC236}">
              <a16:creationId xmlns:a16="http://schemas.microsoft.com/office/drawing/2014/main" id="{00000000-0008-0000-0800-00008F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56" name="Text Box 15">
          <a:extLst>
            <a:ext uri="{FF2B5EF4-FFF2-40B4-BE49-F238E27FC236}">
              <a16:creationId xmlns:a16="http://schemas.microsoft.com/office/drawing/2014/main" id="{00000000-0008-0000-0800-00009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57" name="Text Box 15">
          <a:extLst>
            <a:ext uri="{FF2B5EF4-FFF2-40B4-BE49-F238E27FC236}">
              <a16:creationId xmlns:a16="http://schemas.microsoft.com/office/drawing/2014/main" id="{00000000-0008-0000-0800-00009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58" name="Text Box 15">
          <a:extLst>
            <a:ext uri="{FF2B5EF4-FFF2-40B4-BE49-F238E27FC236}">
              <a16:creationId xmlns:a16="http://schemas.microsoft.com/office/drawing/2014/main" id="{00000000-0008-0000-0800-00009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59" name="Text Box 15">
          <a:extLst>
            <a:ext uri="{FF2B5EF4-FFF2-40B4-BE49-F238E27FC236}">
              <a16:creationId xmlns:a16="http://schemas.microsoft.com/office/drawing/2014/main" id="{00000000-0008-0000-0800-000093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60" name="Text Box 15">
          <a:extLst>
            <a:ext uri="{FF2B5EF4-FFF2-40B4-BE49-F238E27FC236}">
              <a16:creationId xmlns:a16="http://schemas.microsoft.com/office/drawing/2014/main" id="{00000000-0008-0000-0800-000094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61" name="Text Box 15">
          <a:extLst>
            <a:ext uri="{FF2B5EF4-FFF2-40B4-BE49-F238E27FC236}">
              <a16:creationId xmlns:a16="http://schemas.microsoft.com/office/drawing/2014/main" id="{00000000-0008-0000-0800-000095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62" name="Text Box 15">
          <a:extLst>
            <a:ext uri="{FF2B5EF4-FFF2-40B4-BE49-F238E27FC236}">
              <a16:creationId xmlns:a16="http://schemas.microsoft.com/office/drawing/2014/main" id="{00000000-0008-0000-0800-000096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63" name="Text Box 15">
          <a:extLst>
            <a:ext uri="{FF2B5EF4-FFF2-40B4-BE49-F238E27FC236}">
              <a16:creationId xmlns:a16="http://schemas.microsoft.com/office/drawing/2014/main" id="{00000000-0008-0000-0800-00009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64" name="Text Box 15">
          <a:extLst>
            <a:ext uri="{FF2B5EF4-FFF2-40B4-BE49-F238E27FC236}">
              <a16:creationId xmlns:a16="http://schemas.microsoft.com/office/drawing/2014/main" id="{00000000-0008-0000-0800-000098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65" name="Text Box 15">
          <a:extLst>
            <a:ext uri="{FF2B5EF4-FFF2-40B4-BE49-F238E27FC236}">
              <a16:creationId xmlns:a16="http://schemas.microsoft.com/office/drawing/2014/main" id="{00000000-0008-0000-0800-00009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66" name="Text Box 15">
          <a:extLst>
            <a:ext uri="{FF2B5EF4-FFF2-40B4-BE49-F238E27FC236}">
              <a16:creationId xmlns:a16="http://schemas.microsoft.com/office/drawing/2014/main" id="{00000000-0008-0000-0800-00009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67" name="Text Box 15">
          <a:extLst>
            <a:ext uri="{FF2B5EF4-FFF2-40B4-BE49-F238E27FC236}">
              <a16:creationId xmlns:a16="http://schemas.microsoft.com/office/drawing/2014/main" id="{00000000-0008-0000-0800-00009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68" name="Text Box 15">
          <a:extLst>
            <a:ext uri="{FF2B5EF4-FFF2-40B4-BE49-F238E27FC236}">
              <a16:creationId xmlns:a16="http://schemas.microsoft.com/office/drawing/2014/main" id="{00000000-0008-0000-0800-00009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69" name="Text Box 15">
          <a:extLst>
            <a:ext uri="{FF2B5EF4-FFF2-40B4-BE49-F238E27FC236}">
              <a16:creationId xmlns:a16="http://schemas.microsoft.com/office/drawing/2014/main" id="{00000000-0008-0000-0800-00009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70" name="Text Box 15">
          <a:extLst>
            <a:ext uri="{FF2B5EF4-FFF2-40B4-BE49-F238E27FC236}">
              <a16:creationId xmlns:a16="http://schemas.microsoft.com/office/drawing/2014/main" id="{00000000-0008-0000-0800-00009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71" name="Text Box 15">
          <a:extLst>
            <a:ext uri="{FF2B5EF4-FFF2-40B4-BE49-F238E27FC236}">
              <a16:creationId xmlns:a16="http://schemas.microsoft.com/office/drawing/2014/main" id="{00000000-0008-0000-0800-00009F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72" name="Text Box 15">
          <a:extLst>
            <a:ext uri="{FF2B5EF4-FFF2-40B4-BE49-F238E27FC236}">
              <a16:creationId xmlns:a16="http://schemas.microsoft.com/office/drawing/2014/main" id="{00000000-0008-0000-0800-0000A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73" name="Text Box 15">
          <a:extLst>
            <a:ext uri="{FF2B5EF4-FFF2-40B4-BE49-F238E27FC236}">
              <a16:creationId xmlns:a16="http://schemas.microsoft.com/office/drawing/2014/main" id="{00000000-0008-0000-0800-0000A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74" name="Text Box 15">
          <a:extLst>
            <a:ext uri="{FF2B5EF4-FFF2-40B4-BE49-F238E27FC236}">
              <a16:creationId xmlns:a16="http://schemas.microsoft.com/office/drawing/2014/main" id="{00000000-0008-0000-0800-0000A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75" name="Text Box 15">
          <a:extLst>
            <a:ext uri="{FF2B5EF4-FFF2-40B4-BE49-F238E27FC236}">
              <a16:creationId xmlns:a16="http://schemas.microsoft.com/office/drawing/2014/main" id="{00000000-0008-0000-0800-0000A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76" name="Text Box 15">
          <a:extLst>
            <a:ext uri="{FF2B5EF4-FFF2-40B4-BE49-F238E27FC236}">
              <a16:creationId xmlns:a16="http://schemas.microsoft.com/office/drawing/2014/main" id="{00000000-0008-0000-0800-0000A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77" name="Text Box 15">
          <a:extLst>
            <a:ext uri="{FF2B5EF4-FFF2-40B4-BE49-F238E27FC236}">
              <a16:creationId xmlns:a16="http://schemas.microsoft.com/office/drawing/2014/main" id="{00000000-0008-0000-0800-0000A5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78" name="Text Box 15">
          <a:extLst>
            <a:ext uri="{FF2B5EF4-FFF2-40B4-BE49-F238E27FC236}">
              <a16:creationId xmlns:a16="http://schemas.microsoft.com/office/drawing/2014/main" id="{00000000-0008-0000-0800-0000A6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79" name="Text Box 15">
          <a:extLst>
            <a:ext uri="{FF2B5EF4-FFF2-40B4-BE49-F238E27FC236}">
              <a16:creationId xmlns:a16="http://schemas.microsoft.com/office/drawing/2014/main" id="{00000000-0008-0000-0800-0000A7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80" name="Text Box 15">
          <a:extLst>
            <a:ext uri="{FF2B5EF4-FFF2-40B4-BE49-F238E27FC236}">
              <a16:creationId xmlns:a16="http://schemas.microsoft.com/office/drawing/2014/main" id="{00000000-0008-0000-0800-0000A8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81" name="Text Box 15">
          <a:extLst>
            <a:ext uri="{FF2B5EF4-FFF2-40B4-BE49-F238E27FC236}">
              <a16:creationId xmlns:a16="http://schemas.microsoft.com/office/drawing/2014/main" id="{00000000-0008-0000-0800-0000A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82" name="Text Box 15">
          <a:extLst>
            <a:ext uri="{FF2B5EF4-FFF2-40B4-BE49-F238E27FC236}">
              <a16:creationId xmlns:a16="http://schemas.microsoft.com/office/drawing/2014/main" id="{00000000-0008-0000-0800-0000A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83" name="Text Box 15">
          <a:extLst>
            <a:ext uri="{FF2B5EF4-FFF2-40B4-BE49-F238E27FC236}">
              <a16:creationId xmlns:a16="http://schemas.microsoft.com/office/drawing/2014/main" id="{00000000-0008-0000-0800-0000A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84" name="Text Box 15">
          <a:extLst>
            <a:ext uri="{FF2B5EF4-FFF2-40B4-BE49-F238E27FC236}">
              <a16:creationId xmlns:a16="http://schemas.microsoft.com/office/drawing/2014/main" id="{00000000-0008-0000-0800-0000A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85" name="Text Box 15">
          <a:extLst>
            <a:ext uri="{FF2B5EF4-FFF2-40B4-BE49-F238E27FC236}">
              <a16:creationId xmlns:a16="http://schemas.microsoft.com/office/drawing/2014/main" id="{00000000-0008-0000-0800-0000A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86" name="Text Box 15">
          <a:extLst>
            <a:ext uri="{FF2B5EF4-FFF2-40B4-BE49-F238E27FC236}">
              <a16:creationId xmlns:a16="http://schemas.microsoft.com/office/drawing/2014/main" id="{00000000-0008-0000-0800-0000AE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87" name="Text Box 15">
          <a:extLst>
            <a:ext uri="{FF2B5EF4-FFF2-40B4-BE49-F238E27FC236}">
              <a16:creationId xmlns:a16="http://schemas.microsoft.com/office/drawing/2014/main" id="{00000000-0008-0000-0800-0000A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88" name="Text Box 15">
          <a:extLst>
            <a:ext uri="{FF2B5EF4-FFF2-40B4-BE49-F238E27FC236}">
              <a16:creationId xmlns:a16="http://schemas.microsoft.com/office/drawing/2014/main" id="{00000000-0008-0000-0800-0000B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89" name="Text Box 15">
          <a:extLst>
            <a:ext uri="{FF2B5EF4-FFF2-40B4-BE49-F238E27FC236}">
              <a16:creationId xmlns:a16="http://schemas.microsoft.com/office/drawing/2014/main" id="{00000000-0008-0000-0800-0000B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90" name="Text Box 15">
          <a:extLst>
            <a:ext uri="{FF2B5EF4-FFF2-40B4-BE49-F238E27FC236}">
              <a16:creationId xmlns:a16="http://schemas.microsoft.com/office/drawing/2014/main" id="{00000000-0008-0000-0800-0000B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91" name="Text Box 15">
          <a:extLst>
            <a:ext uri="{FF2B5EF4-FFF2-40B4-BE49-F238E27FC236}">
              <a16:creationId xmlns:a16="http://schemas.microsoft.com/office/drawing/2014/main" id="{00000000-0008-0000-0800-0000B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92" name="Text Box 15">
          <a:extLst>
            <a:ext uri="{FF2B5EF4-FFF2-40B4-BE49-F238E27FC236}">
              <a16:creationId xmlns:a16="http://schemas.microsoft.com/office/drawing/2014/main" id="{00000000-0008-0000-0800-0000B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93" name="Text Box 15">
          <a:extLst>
            <a:ext uri="{FF2B5EF4-FFF2-40B4-BE49-F238E27FC236}">
              <a16:creationId xmlns:a16="http://schemas.microsoft.com/office/drawing/2014/main" id="{00000000-0008-0000-0800-0000B5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94" name="Text Box 15">
          <a:extLst>
            <a:ext uri="{FF2B5EF4-FFF2-40B4-BE49-F238E27FC236}">
              <a16:creationId xmlns:a16="http://schemas.microsoft.com/office/drawing/2014/main" id="{00000000-0008-0000-0800-0000B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695" name="Text Box 15">
          <a:extLst>
            <a:ext uri="{FF2B5EF4-FFF2-40B4-BE49-F238E27FC236}">
              <a16:creationId xmlns:a16="http://schemas.microsoft.com/office/drawing/2014/main" id="{00000000-0008-0000-0800-0000B7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97" name="Text Box 15">
          <a:extLst>
            <a:ext uri="{FF2B5EF4-FFF2-40B4-BE49-F238E27FC236}">
              <a16:creationId xmlns:a16="http://schemas.microsoft.com/office/drawing/2014/main" id="{00000000-0008-0000-0800-0000B9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698" name="Text Box 15">
          <a:extLst>
            <a:ext uri="{FF2B5EF4-FFF2-40B4-BE49-F238E27FC236}">
              <a16:creationId xmlns:a16="http://schemas.microsoft.com/office/drawing/2014/main" id="{00000000-0008-0000-0800-0000BA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444331"/>
    <xdr:sp macro="" textlink="">
      <xdr:nvSpPr>
        <xdr:cNvPr id="696" name="Text Box 15">
          <a:extLst>
            <a:ext uri="{FF2B5EF4-FFF2-40B4-BE49-F238E27FC236}">
              <a16:creationId xmlns:a16="http://schemas.microsoft.com/office/drawing/2014/main" id="{00000000-0008-0000-0800-0000B8020000}"/>
            </a:ext>
          </a:extLst>
        </xdr:cNvPr>
        <xdr:cNvSpPr txBox="1">
          <a:spLocks noChangeArrowheads="1"/>
        </xdr:cNvSpPr>
      </xdr:nvSpPr>
      <xdr:spPr bwMode="auto">
        <a:xfrm>
          <a:off x="8980714" y="7036254"/>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699" name="Text Box 16">
          <a:extLst>
            <a:ext uri="{FF2B5EF4-FFF2-40B4-BE49-F238E27FC236}">
              <a16:creationId xmlns:a16="http://schemas.microsoft.com/office/drawing/2014/main" id="{00000000-0008-0000-0800-0000BB020000}"/>
            </a:ext>
          </a:extLst>
        </xdr:cNvPr>
        <xdr:cNvSpPr txBox="1">
          <a:spLocks noChangeArrowheads="1"/>
        </xdr:cNvSpPr>
      </xdr:nvSpPr>
      <xdr:spPr bwMode="auto">
        <a:xfrm>
          <a:off x="8980714" y="73070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700" name="Text Box 17">
          <a:extLst>
            <a:ext uri="{FF2B5EF4-FFF2-40B4-BE49-F238E27FC236}">
              <a16:creationId xmlns:a16="http://schemas.microsoft.com/office/drawing/2014/main" id="{00000000-0008-0000-0800-0000BC020000}"/>
            </a:ext>
          </a:extLst>
        </xdr:cNvPr>
        <xdr:cNvSpPr txBox="1">
          <a:spLocks noChangeArrowheads="1"/>
        </xdr:cNvSpPr>
      </xdr:nvSpPr>
      <xdr:spPr bwMode="auto">
        <a:xfrm>
          <a:off x="8980714" y="73070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701" name="Text Box 18">
          <a:extLst>
            <a:ext uri="{FF2B5EF4-FFF2-40B4-BE49-F238E27FC236}">
              <a16:creationId xmlns:a16="http://schemas.microsoft.com/office/drawing/2014/main" id="{00000000-0008-0000-0800-0000BD020000}"/>
            </a:ext>
          </a:extLst>
        </xdr:cNvPr>
        <xdr:cNvSpPr txBox="1">
          <a:spLocks noChangeArrowheads="1"/>
        </xdr:cNvSpPr>
      </xdr:nvSpPr>
      <xdr:spPr bwMode="auto">
        <a:xfrm>
          <a:off x="8980714" y="73070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702" name="Text Box 19">
          <a:extLst>
            <a:ext uri="{FF2B5EF4-FFF2-40B4-BE49-F238E27FC236}">
              <a16:creationId xmlns:a16="http://schemas.microsoft.com/office/drawing/2014/main" id="{00000000-0008-0000-0800-0000BE020000}"/>
            </a:ext>
          </a:extLst>
        </xdr:cNvPr>
        <xdr:cNvSpPr txBox="1">
          <a:spLocks noChangeArrowheads="1"/>
        </xdr:cNvSpPr>
      </xdr:nvSpPr>
      <xdr:spPr bwMode="auto">
        <a:xfrm>
          <a:off x="8980714" y="73070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03" name="Text Box 15">
          <a:extLst>
            <a:ext uri="{FF2B5EF4-FFF2-40B4-BE49-F238E27FC236}">
              <a16:creationId xmlns:a16="http://schemas.microsoft.com/office/drawing/2014/main" id="{00000000-0008-0000-0800-0000BF020000}"/>
            </a:ext>
          </a:extLst>
        </xdr:cNvPr>
        <xdr:cNvSpPr txBox="1">
          <a:spLocks noChangeArrowheads="1"/>
        </xdr:cNvSpPr>
      </xdr:nvSpPr>
      <xdr:spPr bwMode="auto">
        <a:xfrm>
          <a:off x="8980714" y="78118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04" name="Text Box 15">
          <a:extLst>
            <a:ext uri="{FF2B5EF4-FFF2-40B4-BE49-F238E27FC236}">
              <a16:creationId xmlns:a16="http://schemas.microsoft.com/office/drawing/2014/main" id="{00000000-0008-0000-0800-0000C0020000}"/>
            </a:ext>
          </a:extLst>
        </xdr:cNvPr>
        <xdr:cNvSpPr txBox="1">
          <a:spLocks noChangeArrowheads="1"/>
        </xdr:cNvSpPr>
      </xdr:nvSpPr>
      <xdr:spPr bwMode="auto">
        <a:xfrm>
          <a:off x="8980714" y="113769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05" name="Text Box 15">
          <a:extLst>
            <a:ext uri="{FF2B5EF4-FFF2-40B4-BE49-F238E27FC236}">
              <a16:creationId xmlns:a16="http://schemas.microsoft.com/office/drawing/2014/main" id="{00000000-0008-0000-0800-0000C1020000}"/>
            </a:ext>
          </a:extLst>
        </xdr:cNvPr>
        <xdr:cNvSpPr txBox="1">
          <a:spLocks noChangeArrowheads="1"/>
        </xdr:cNvSpPr>
      </xdr:nvSpPr>
      <xdr:spPr bwMode="auto">
        <a:xfrm>
          <a:off x="8980714" y="113769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06" name="Text Box 15">
          <a:extLst>
            <a:ext uri="{FF2B5EF4-FFF2-40B4-BE49-F238E27FC236}">
              <a16:creationId xmlns:a16="http://schemas.microsoft.com/office/drawing/2014/main" id="{00000000-0008-0000-0800-0000C2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07" name="Text Box 15">
          <a:extLst>
            <a:ext uri="{FF2B5EF4-FFF2-40B4-BE49-F238E27FC236}">
              <a16:creationId xmlns:a16="http://schemas.microsoft.com/office/drawing/2014/main" id="{00000000-0008-0000-0800-0000C3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08" name="Text Box 15">
          <a:extLst>
            <a:ext uri="{FF2B5EF4-FFF2-40B4-BE49-F238E27FC236}">
              <a16:creationId xmlns:a16="http://schemas.microsoft.com/office/drawing/2014/main" id="{00000000-0008-0000-0800-0000C4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09" name="Text Box 15">
          <a:extLst>
            <a:ext uri="{FF2B5EF4-FFF2-40B4-BE49-F238E27FC236}">
              <a16:creationId xmlns:a16="http://schemas.microsoft.com/office/drawing/2014/main" id="{00000000-0008-0000-0800-0000C5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10" name="Text Box 15">
          <a:extLst>
            <a:ext uri="{FF2B5EF4-FFF2-40B4-BE49-F238E27FC236}">
              <a16:creationId xmlns:a16="http://schemas.microsoft.com/office/drawing/2014/main" id="{00000000-0008-0000-0800-0000C6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11" name="Text Box 15">
          <a:extLst>
            <a:ext uri="{FF2B5EF4-FFF2-40B4-BE49-F238E27FC236}">
              <a16:creationId xmlns:a16="http://schemas.microsoft.com/office/drawing/2014/main" id="{00000000-0008-0000-0800-0000C7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12" name="Text Box 15">
          <a:extLst>
            <a:ext uri="{FF2B5EF4-FFF2-40B4-BE49-F238E27FC236}">
              <a16:creationId xmlns:a16="http://schemas.microsoft.com/office/drawing/2014/main" id="{00000000-0008-0000-0800-0000C8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13" name="Text Box 15">
          <a:extLst>
            <a:ext uri="{FF2B5EF4-FFF2-40B4-BE49-F238E27FC236}">
              <a16:creationId xmlns:a16="http://schemas.microsoft.com/office/drawing/2014/main" id="{00000000-0008-0000-0800-0000C9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14" name="Text Box 15">
          <a:extLst>
            <a:ext uri="{FF2B5EF4-FFF2-40B4-BE49-F238E27FC236}">
              <a16:creationId xmlns:a16="http://schemas.microsoft.com/office/drawing/2014/main" id="{00000000-0008-0000-0800-0000CA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15" name="Text Box 15">
          <a:extLst>
            <a:ext uri="{FF2B5EF4-FFF2-40B4-BE49-F238E27FC236}">
              <a16:creationId xmlns:a16="http://schemas.microsoft.com/office/drawing/2014/main" id="{00000000-0008-0000-0800-0000CB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16" name="Text Box 15">
          <a:extLst>
            <a:ext uri="{FF2B5EF4-FFF2-40B4-BE49-F238E27FC236}">
              <a16:creationId xmlns:a16="http://schemas.microsoft.com/office/drawing/2014/main" id="{00000000-0008-0000-0800-0000CC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13</xdr:row>
      <xdr:rowOff>504825</xdr:rowOff>
    </xdr:from>
    <xdr:ext cx="95250" cy="444014"/>
    <xdr:sp macro="" textlink="">
      <xdr:nvSpPr>
        <xdr:cNvPr id="717" name="Text Box 15">
          <a:extLst>
            <a:ext uri="{FF2B5EF4-FFF2-40B4-BE49-F238E27FC236}">
              <a16:creationId xmlns:a16="http://schemas.microsoft.com/office/drawing/2014/main" id="{00000000-0008-0000-0800-0000CD020000}"/>
            </a:ext>
          </a:extLst>
        </xdr:cNvPr>
        <xdr:cNvSpPr txBox="1">
          <a:spLocks noChangeArrowheads="1"/>
        </xdr:cNvSpPr>
      </xdr:nvSpPr>
      <xdr:spPr bwMode="auto">
        <a:xfrm>
          <a:off x="8960145" y="857892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18" name="Text Box 15">
          <a:extLst>
            <a:ext uri="{FF2B5EF4-FFF2-40B4-BE49-F238E27FC236}">
              <a16:creationId xmlns:a16="http://schemas.microsoft.com/office/drawing/2014/main" id="{00000000-0008-0000-0800-0000CE020000}"/>
            </a:ext>
          </a:extLst>
        </xdr:cNvPr>
        <xdr:cNvSpPr txBox="1">
          <a:spLocks noChangeArrowheads="1"/>
        </xdr:cNvSpPr>
      </xdr:nvSpPr>
      <xdr:spPr bwMode="auto">
        <a:xfrm>
          <a:off x="8960145"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19" name="Text Box 15">
          <a:extLst>
            <a:ext uri="{FF2B5EF4-FFF2-40B4-BE49-F238E27FC236}">
              <a16:creationId xmlns:a16="http://schemas.microsoft.com/office/drawing/2014/main" id="{00000000-0008-0000-0800-0000CF020000}"/>
            </a:ext>
          </a:extLst>
        </xdr:cNvPr>
        <xdr:cNvSpPr txBox="1">
          <a:spLocks noChangeArrowheads="1"/>
        </xdr:cNvSpPr>
      </xdr:nvSpPr>
      <xdr:spPr bwMode="auto">
        <a:xfrm>
          <a:off x="8960145" y="1150287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20" name="Text Box 15">
          <a:extLst>
            <a:ext uri="{FF2B5EF4-FFF2-40B4-BE49-F238E27FC236}">
              <a16:creationId xmlns:a16="http://schemas.microsoft.com/office/drawing/2014/main" id="{00000000-0008-0000-0800-0000D0020000}"/>
            </a:ext>
          </a:extLst>
        </xdr:cNvPr>
        <xdr:cNvSpPr txBox="1">
          <a:spLocks noChangeArrowheads="1"/>
        </xdr:cNvSpPr>
      </xdr:nvSpPr>
      <xdr:spPr bwMode="auto">
        <a:xfrm>
          <a:off x="8960145" y="1150287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21" name="Text Box 15">
          <a:extLst>
            <a:ext uri="{FF2B5EF4-FFF2-40B4-BE49-F238E27FC236}">
              <a16:creationId xmlns:a16="http://schemas.microsoft.com/office/drawing/2014/main" id="{00000000-0008-0000-0800-0000D1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22" name="Text Box 15">
          <a:extLst>
            <a:ext uri="{FF2B5EF4-FFF2-40B4-BE49-F238E27FC236}">
              <a16:creationId xmlns:a16="http://schemas.microsoft.com/office/drawing/2014/main" id="{00000000-0008-0000-0800-0000D2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23" name="Text Box 15">
          <a:extLst>
            <a:ext uri="{FF2B5EF4-FFF2-40B4-BE49-F238E27FC236}">
              <a16:creationId xmlns:a16="http://schemas.microsoft.com/office/drawing/2014/main" id="{00000000-0008-0000-0800-0000D3020000}"/>
            </a:ext>
          </a:extLst>
        </xdr:cNvPr>
        <xdr:cNvSpPr txBox="1">
          <a:spLocks noChangeArrowheads="1"/>
        </xdr:cNvSpPr>
      </xdr:nvSpPr>
      <xdr:spPr bwMode="auto">
        <a:xfrm>
          <a:off x="8960145" y="1413886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24" name="Text Box 15">
          <a:extLst>
            <a:ext uri="{FF2B5EF4-FFF2-40B4-BE49-F238E27FC236}">
              <a16:creationId xmlns:a16="http://schemas.microsoft.com/office/drawing/2014/main" id="{00000000-0008-0000-0800-0000D4020000}"/>
            </a:ext>
          </a:extLst>
        </xdr:cNvPr>
        <xdr:cNvSpPr txBox="1">
          <a:spLocks noChangeArrowheads="1"/>
        </xdr:cNvSpPr>
      </xdr:nvSpPr>
      <xdr:spPr bwMode="auto">
        <a:xfrm>
          <a:off x="8960145" y="1413886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25" name="Text Box 15">
          <a:extLst>
            <a:ext uri="{FF2B5EF4-FFF2-40B4-BE49-F238E27FC236}">
              <a16:creationId xmlns:a16="http://schemas.microsoft.com/office/drawing/2014/main" id="{00000000-0008-0000-0800-0000D5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26" name="Text Box 15">
          <a:extLst>
            <a:ext uri="{FF2B5EF4-FFF2-40B4-BE49-F238E27FC236}">
              <a16:creationId xmlns:a16="http://schemas.microsoft.com/office/drawing/2014/main" id="{00000000-0008-0000-0800-0000D6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27" name="Text Box 15">
          <a:extLst>
            <a:ext uri="{FF2B5EF4-FFF2-40B4-BE49-F238E27FC236}">
              <a16:creationId xmlns:a16="http://schemas.microsoft.com/office/drawing/2014/main" id="{00000000-0008-0000-0800-0000D7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28" name="Text Box 15">
          <a:extLst>
            <a:ext uri="{FF2B5EF4-FFF2-40B4-BE49-F238E27FC236}">
              <a16:creationId xmlns:a16="http://schemas.microsoft.com/office/drawing/2014/main" id="{00000000-0008-0000-0800-0000D8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29" name="Text Box 15">
          <a:extLst>
            <a:ext uri="{FF2B5EF4-FFF2-40B4-BE49-F238E27FC236}">
              <a16:creationId xmlns:a16="http://schemas.microsoft.com/office/drawing/2014/main" id="{00000000-0008-0000-0800-0000D9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30" name="Text Box 15">
          <a:extLst>
            <a:ext uri="{FF2B5EF4-FFF2-40B4-BE49-F238E27FC236}">
              <a16:creationId xmlns:a16="http://schemas.microsoft.com/office/drawing/2014/main" id="{00000000-0008-0000-0800-0000DA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31" name="Text Box 15">
          <a:extLst>
            <a:ext uri="{FF2B5EF4-FFF2-40B4-BE49-F238E27FC236}">
              <a16:creationId xmlns:a16="http://schemas.microsoft.com/office/drawing/2014/main" id="{00000000-0008-0000-0800-0000DB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0</xdr:rowOff>
    </xdr:from>
    <xdr:ext cx="95250" cy="171450"/>
    <xdr:sp macro="" textlink="">
      <xdr:nvSpPr>
        <xdr:cNvPr id="732" name="Text Box 16">
          <a:extLst>
            <a:ext uri="{FF2B5EF4-FFF2-40B4-BE49-F238E27FC236}">
              <a16:creationId xmlns:a16="http://schemas.microsoft.com/office/drawing/2014/main" id="{00000000-0008-0000-0800-0000DC020000}"/>
            </a:ext>
          </a:extLst>
        </xdr:cNvPr>
        <xdr:cNvSpPr txBox="1">
          <a:spLocks noChangeArrowheads="1"/>
        </xdr:cNvSpPr>
      </xdr:nvSpPr>
      <xdr:spPr bwMode="auto">
        <a:xfrm>
          <a:off x="8960145"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0</xdr:rowOff>
    </xdr:from>
    <xdr:ext cx="95250" cy="171450"/>
    <xdr:sp macro="" textlink="">
      <xdr:nvSpPr>
        <xdr:cNvPr id="733" name="Text Box 17">
          <a:extLst>
            <a:ext uri="{FF2B5EF4-FFF2-40B4-BE49-F238E27FC236}">
              <a16:creationId xmlns:a16="http://schemas.microsoft.com/office/drawing/2014/main" id="{00000000-0008-0000-0800-0000DD020000}"/>
            </a:ext>
          </a:extLst>
        </xdr:cNvPr>
        <xdr:cNvSpPr txBox="1">
          <a:spLocks noChangeArrowheads="1"/>
        </xdr:cNvSpPr>
      </xdr:nvSpPr>
      <xdr:spPr bwMode="auto">
        <a:xfrm>
          <a:off x="8960145"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0</xdr:rowOff>
    </xdr:from>
    <xdr:ext cx="95250" cy="171450"/>
    <xdr:sp macro="" textlink="">
      <xdr:nvSpPr>
        <xdr:cNvPr id="734" name="Text Box 18">
          <a:extLst>
            <a:ext uri="{FF2B5EF4-FFF2-40B4-BE49-F238E27FC236}">
              <a16:creationId xmlns:a16="http://schemas.microsoft.com/office/drawing/2014/main" id="{00000000-0008-0000-0800-0000DE020000}"/>
            </a:ext>
          </a:extLst>
        </xdr:cNvPr>
        <xdr:cNvSpPr txBox="1">
          <a:spLocks noChangeArrowheads="1"/>
        </xdr:cNvSpPr>
      </xdr:nvSpPr>
      <xdr:spPr bwMode="auto">
        <a:xfrm>
          <a:off x="8960145"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0</xdr:rowOff>
    </xdr:from>
    <xdr:ext cx="95250" cy="171450"/>
    <xdr:sp macro="" textlink="">
      <xdr:nvSpPr>
        <xdr:cNvPr id="735" name="Text Box 19">
          <a:extLst>
            <a:ext uri="{FF2B5EF4-FFF2-40B4-BE49-F238E27FC236}">
              <a16:creationId xmlns:a16="http://schemas.microsoft.com/office/drawing/2014/main" id="{00000000-0008-0000-0800-0000DF020000}"/>
            </a:ext>
          </a:extLst>
        </xdr:cNvPr>
        <xdr:cNvSpPr txBox="1">
          <a:spLocks noChangeArrowheads="1"/>
        </xdr:cNvSpPr>
      </xdr:nvSpPr>
      <xdr:spPr bwMode="auto">
        <a:xfrm>
          <a:off x="8960145"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213632"/>
    <xdr:sp macro="" textlink="">
      <xdr:nvSpPr>
        <xdr:cNvPr id="736" name="Text Box 15">
          <a:extLst>
            <a:ext uri="{FF2B5EF4-FFF2-40B4-BE49-F238E27FC236}">
              <a16:creationId xmlns:a16="http://schemas.microsoft.com/office/drawing/2014/main" id="{00000000-0008-0000-0800-0000E0020000}"/>
            </a:ext>
          </a:extLst>
        </xdr:cNvPr>
        <xdr:cNvSpPr txBox="1">
          <a:spLocks noChangeArrowheads="1"/>
        </xdr:cNvSpPr>
      </xdr:nvSpPr>
      <xdr:spPr bwMode="auto">
        <a:xfrm>
          <a:off x="8960145" y="935421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737" name="Text Box 16">
          <a:extLst>
            <a:ext uri="{FF2B5EF4-FFF2-40B4-BE49-F238E27FC236}">
              <a16:creationId xmlns:a16="http://schemas.microsoft.com/office/drawing/2014/main" id="{00000000-0008-0000-0800-0000E1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738" name="Text Box 17">
          <a:extLst>
            <a:ext uri="{FF2B5EF4-FFF2-40B4-BE49-F238E27FC236}">
              <a16:creationId xmlns:a16="http://schemas.microsoft.com/office/drawing/2014/main" id="{00000000-0008-0000-0800-0000E2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739" name="Text Box 18">
          <a:extLst>
            <a:ext uri="{FF2B5EF4-FFF2-40B4-BE49-F238E27FC236}">
              <a16:creationId xmlns:a16="http://schemas.microsoft.com/office/drawing/2014/main" id="{00000000-0008-0000-0800-0000E3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740" name="Text Box 19">
          <a:extLst>
            <a:ext uri="{FF2B5EF4-FFF2-40B4-BE49-F238E27FC236}">
              <a16:creationId xmlns:a16="http://schemas.microsoft.com/office/drawing/2014/main" id="{00000000-0008-0000-0800-0000E4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41" name="Text Box 15">
          <a:extLst>
            <a:ext uri="{FF2B5EF4-FFF2-40B4-BE49-F238E27FC236}">
              <a16:creationId xmlns:a16="http://schemas.microsoft.com/office/drawing/2014/main" id="{00000000-0008-0000-0800-0000E5020000}"/>
            </a:ext>
          </a:extLst>
        </xdr:cNvPr>
        <xdr:cNvSpPr txBox="1">
          <a:spLocks noChangeArrowheads="1"/>
        </xdr:cNvSpPr>
      </xdr:nvSpPr>
      <xdr:spPr bwMode="auto">
        <a:xfrm>
          <a:off x="8960145"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42" name="Text Box 15">
          <a:extLst>
            <a:ext uri="{FF2B5EF4-FFF2-40B4-BE49-F238E27FC236}">
              <a16:creationId xmlns:a16="http://schemas.microsoft.com/office/drawing/2014/main" id="{00000000-0008-0000-0800-0000E6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43" name="Text Box 15">
          <a:extLst>
            <a:ext uri="{FF2B5EF4-FFF2-40B4-BE49-F238E27FC236}">
              <a16:creationId xmlns:a16="http://schemas.microsoft.com/office/drawing/2014/main" id="{00000000-0008-0000-0800-0000E7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444331"/>
    <xdr:sp macro="" textlink="">
      <xdr:nvSpPr>
        <xdr:cNvPr id="744" name="Text Box 15">
          <a:extLst>
            <a:ext uri="{FF2B5EF4-FFF2-40B4-BE49-F238E27FC236}">
              <a16:creationId xmlns:a16="http://schemas.microsoft.com/office/drawing/2014/main" id="{00000000-0008-0000-0800-0000E8020000}"/>
            </a:ext>
          </a:extLst>
        </xdr:cNvPr>
        <xdr:cNvSpPr txBox="1">
          <a:spLocks noChangeArrowheads="1"/>
        </xdr:cNvSpPr>
      </xdr:nvSpPr>
      <xdr:spPr bwMode="auto">
        <a:xfrm>
          <a:off x="8960145" y="935421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745" name="Text Box 16">
          <a:extLst>
            <a:ext uri="{FF2B5EF4-FFF2-40B4-BE49-F238E27FC236}">
              <a16:creationId xmlns:a16="http://schemas.microsoft.com/office/drawing/2014/main" id="{00000000-0008-0000-0800-0000E9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746" name="Text Box 17">
          <a:extLst>
            <a:ext uri="{FF2B5EF4-FFF2-40B4-BE49-F238E27FC236}">
              <a16:creationId xmlns:a16="http://schemas.microsoft.com/office/drawing/2014/main" id="{00000000-0008-0000-0800-0000EA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747" name="Text Box 18">
          <a:extLst>
            <a:ext uri="{FF2B5EF4-FFF2-40B4-BE49-F238E27FC236}">
              <a16:creationId xmlns:a16="http://schemas.microsoft.com/office/drawing/2014/main" id="{00000000-0008-0000-0800-0000EB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748" name="Text Box 19">
          <a:extLst>
            <a:ext uri="{FF2B5EF4-FFF2-40B4-BE49-F238E27FC236}">
              <a16:creationId xmlns:a16="http://schemas.microsoft.com/office/drawing/2014/main" id="{00000000-0008-0000-0800-0000EC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49" name="Text Box 15">
          <a:extLst>
            <a:ext uri="{FF2B5EF4-FFF2-40B4-BE49-F238E27FC236}">
              <a16:creationId xmlns:a16="http://schemas.microsoft.com/office/drawing/2014/main" id="{00000000-0008-0000-0800-0000ED020000}"/>
            </a:ext>
          </a:extLst>
        </xdr:cNvPr>
        <xdr:cNvSpPr txBox="1">
          <a:spLocks noChangeArrowheads="1"/>
        </xdr:cNvSpPr>
      </xdr:nvSpPr>
      <xdr:spPr bwMode="auto">
        <a:xfrm>
          <a:off x="8960145"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50" name="Text Box 15">
          <a:extLst>
            <a:ext uri="{FF2B5EF4-FFF2-40B4-BE49-F238E27FC236}">
              <a16:creationId xmlns:a16="http://schemas.microsoft.com/office/drawing/2014/main" id="{00000000-0008-0000-0800-0000EE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51" name="Text Box 15">
          <a:extLst>
            <a:ext uri="{FF2B5EF4-FFF2-40B4-BE49-F238E27FC236}">
              <a16:creationId xmlns:a16="http://schemas.microsoft.com/office/drawing/2014/main" id="{00000000-0008-0000-0800-0000EF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52" name="Text Box 15">
          <a:extLst>
            <a:ext uri="{FF2B5EF4-FFF2-40B4-BE49-F238E27FC236}">
              <a16:creationId xmlns:a16="http://schemas.microsoft.com/office/drawing/2014/main" id="{00000000-0008-0000-0800-0000F0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53" name="Text Box 15">
          <a:extLst>
            <a:ext uri="{FF2B5EF4-FFF2-40B4-BE49-F238E27FC236}">
              <a16:creationId xmlns:a16="http://schemas.microsoft.com/office/drawing/2014/main" id="{00000000-0008-0000-0800-0000F1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54" name="Text Box 15">
          <a:extLst>
            <a:ext uri="{FF2B5EF4-FFF2-40B4-BE49-F238E27FC236}">
              <a16:creationId xmlns:a16="http://schemas.microsoft.com/office/drawing/2014/main" id="{00000000-0008-0000-0800-0000F2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55" name="Text Box 15">
          <a:extLst>
            <a:ext uri="{FF2B5EF4-FFF2-40B4-BE49-F238E27FC236}">
              <a16:creationId xmlns:a16="http://schemas.microsoft.com/office/drawing/2014/main" id="{00000000-0008-0000-0800-0000F3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56" name="Text Box 15">
          <a:extLst>
            <a:ext uri="{FF2B5EF4-FFF2-40B4-BE49-F238E27FC236}">
              <a16:creationId xmlns:a16="http://schemas.microsoft.com/office/drawing/2014/main" id="{00000000-0008-0000-0800-0000F4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57" name="Text Box 15">
          <a:extLst>
            <a:ext uri="{FF2B5EF4-FFF2-40B4-BE49-F238E27FC236}">
              <a16:creationId xmlns:a16="http://schemas.microsoft.com/office/drawing/2014/main" id="{00000000-0008-0000-0800-0000F5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58" name="Text Box 15">
          <a:extLst>
            <a:ext uri="{FF2B5EF4-FFF2-40B4-BE49-F238E27FC236}">
              <a16:creationId xmlns:a16="http://schemas.microsoft.com/office/drawing/2014/main" id="{00000000-0008-0000-0800-0000F6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59" name="Text Box 15">
          <a:extLst>
            <a:ext uri="{FF2B5EF4-FFF2-40B4-BE49-F238E27FC236}">
              <a16:creationId xmlns:a16="http://schemas.microsoft.com/office/drawing/2014/main" id="{00000000-0008-0000-0800-0000F7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60" name="Text Box 15">
          <a:extLst>
            <a:ext uri="{FF2B5EF4-FFF2-40B4-BE49-F238E27FC236}">
              <a16:creationId xmlns:a16="http://schemas.microsoft.com/office/drawing/2014/main" id="{00000000-0008-0000-0800-0000F8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61" name="Text Box 15">
          <a:extLst>
            <a:ext uri="{FF2B5EF4-FFF2-40B4-BE49-F238E27FC236}">
              <a16:creationId xmlns:a16="http://schemas.microsoft.com/office/drawing/2014/main" id="{00000000-0008-0000-0800-0000F9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62" name="Text Box 15">
          <a:extLst>
            <a:ext uri="{FF2B5EF4-FFF2-40B4-BE49-F238E27FC236}">
              <a16:creationId xmlns:a16="http://schemas.microsoft.com/office/drawing/2014/main" id="{00000000-0008-0000-0800-0000FA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64" name="Text Box 15">
          <a:extLst>
            <a:ext uri="{FF2B5EF4-FFF2-40B4-BE49-F238E27FC236}">
              <a16:creationId xmlns:a16="http://schemas.microsoft.com/office/drawing/2014/main" id="{00000000-0008-0000-0800-0000FC020000}"/>
            </a:ext>
          </a:extLst>
        </xdr:cNvPr>
        <xdr:cNvSpPr txBox="1">
          <a:spLocks noChangeArrowheads="1"/>
        </xdr:cNvSpPr>
      </xdr:nvSpPr>
      <xdr:spPr bwMode="auto">
        <a:xfrm>
          <a:off x="12826188"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65" name="Text Box 15">
          <a:extLst>
            <a:ext uri="{FF2B5EF4-FFF2-40B4-BE49-F238E27FC236}">
              <a16:creationId xmlns:a16="http://schemas.microsoft.com/office/drawing/2014/main" id="{00000000-0008-0000-0800-0000FD020000}"/>
            </a:ext>
          </a:extLst>
        </xdr:cNvPr>
        <xdr:cNvSpPr txBox="1">
          <a:spLocks noChangeArrowheads="1"/>
        </xdr:cNvSpPr>
      </xdr:nvSpPr>
      <xdr:spPr bwMode="auto">
        <a:xfrm>
          <a:off x="12826188" y="1150287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66" name="Text Box 15">
          <a:extLst>
            <a:ext uri="{FF2B5EF4-FFF2-40B4-BE49-F238E27FC236}">
              <a16:creationId xmlns:a16="http://schemas.microsoft.com/office/drawing/2014/main" id="{00000000-0008-0000-0800-0000FE020000}"/>
            </a:ext>
          </a:extLst>
        </xdr:cNvPr>
        <xdr:cNvSpPr txBox="1">
          <a:spLocks noChangeArrowheads="1"/>
        </xdr:cNvSpPr>
      </xdr:nvSpPr>
      <xdr:spPr bwMode="auto">
        <a:xfrm>
          <a:off x="12826188" y="1150287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67" name="Text Box 15">
          <a:extLst>
            <a:ext uri="{FF2B5EF4-FFF2-40B4-BE49-F238E27FC236}">
              <a16:creationId xmlns:a16="http://schemas.microsoft.com/office/drawing/2014/main" id="{00000000-0008-0000-0800-0000FF020000}"/>
            </a:ext>
          </a:extLst>
        </xdr:cNvPr>
        <xdr:cNvSpPr txBox="1">
          <a:spLocks noChangeArrowheads="1"/>
        </xdr:cNvSpPr>
      </xdr:nvSpPr>
      <xdr:spPr bwMode="auto">
        <a:xfrm>
          <a:off x="12826188"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68" name="Text Box 15">
          <a:extLst>
            <a:ext uri="{FF2B5EF4-FFF2-40B4-BE49-F238E27FC236}">
              <a16:creationId xmlns:a16="http://schemas.microsoft.com/office/drawing/2014/main" id="{00000000-0008-0000-0800-000000030000}"/>
            </a:ext>
          </a:extLst>
        </xdr:cNvPr>
        <xdr:cNvSpPr txBox="1">
          <a:spLocks noChangeArrowheads="1"/>
        </xdr:cNvSpPr>
      </xdr:nvSpPr>
      <xdr:spPr bwMode="auto">
        <a:xfrm>
          <a:off x="12826188"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69" name="Text Box 15">
          <a:extLst>
            <a:ext uri="{FF2B5EF4-FFF2-40B4-BE49-F238E27FC236}">
              <a16:creationId xmlns:a16="http://schemas.microsoft.com/office/drawing/2014/main" id="{00000000-0008-0000-0800-000001030000}"/>
            </a:ext>
          </a:extLst>
        </xdr:cNvPr>
        <xdr:cNvSpPr txBox="1">
          <a:spLocks noChangeArrowheads="1"/>
        </xdr:cNvSpPr>
      </xdr:nvSpPr>
      <xdr:spPr bwMode="auto">
        <a:xfrm>
          <a:off x="12826188" y="1413886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70" name="Text Box 15">
          <a:extLst>
            <a:ext uri="{FF2B5EF4-FFF2-40B4-BE49-F238E27FC236}">
              <a16:creationId xmlns:a16="http://schemas.microsoft.com/office/drawing/2014/main" id="{00000000-0008-0000-0800-000002030000}"/>
            </a:ext>
          </a:extLst>
        </xdr:cNvPr>
        <xdr:cNvSpPr txBox="1">
          <a:spLocks noChangeArrowheads="1"/>
        </xdr:cNvSpPr>
      </xdr:nvSpPr>
      <xdr:spPr bwMode="auto">
        <a:xfrm>
          <a:off x="12826188" y="1413886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71" name="Text Box 15">
          <a:extLst>
            <a:ext uri="{FF2B5EF4-FFF2-40B4-BE49-F238E27FC236}">
              <a16:creationId xmlns:a16="http://schemas.microsoft.com/office/drawing/2014/main" id="{00000000-0008-0000-0800-000003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72" name="Text Box 15">
          <a:extLst>
            <a:ext uri="{FF2B5EF4-FFF2-40B4-BE49-F238E27FC236}">
              <a16:creationId xmlns:a16="http://schemas.microsoft.com/office/drawing/2014/main" id="{00000000-0008-0000-0800-000004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73" name="Text Box 15">
          <a:extLst>
            <a:ext uri="{FF2B5EF4-FFF2-40B4-BE49-F238E27FC236}">
              <a16:creationId xmlns:a16="http://schemas.microsoft.com/office/drawing/2014/main" id="{00000000-0008-0000-0800-000005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74" name="Text Box 15">
          <a:extLst>
            <a:ext uri="{FF2B5EF4-FFF2-40B4-BE49-F238E27FC236}">
              <a16:creationId xmlns:a16="http://schemas.microsoft.com/office/drawing/2014/main" id="{00000000-0008-0000-0800-000006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75" name="Text Box 15">
          <a:extLst>
            <a:ext uri="{FF2B5EF4-FFF2-40B4-BE49-F238E27FC236}">
              <a16:creationId xmlns:a16="http://schemas.microsoft.com/office/drawing/2014/main" id="{00000000-0008-0000-0800-000007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76" name="Text Box 15">
          <a:extLst>
            <a:ext uri="{FF2B5EF4-FFF2-40B4-BE49-F238E27FC236}">
              <a16:creationId xmlns:a16="http://schemas.microsoft.com/office/drawing/2014/main" id="{00000000-0008-0000-0800-000008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77" name="Text Box 15">
          <a:extLst>
            <a:ext uri="{FF2B5EF4-FFF2-40B4-BE49-F238E27FC236}">
              <a16:creationId xmlns:a16="http://schemas.microsoft.com/office/drawing/2014/main" id="{00000000-0008-0000-0800-000009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15</xdr:row>
      <xdr:rowOff>0</xdr:rowOff>
    </xdr:from>
    <xdr:ext cx="95250" cy="171450"/>
    <xdr:sp macro="" textlink="">
      <xdr:nvSpPr>
        <xdr:cNvPr id="778" name="Text Box 16">
          <a:extLst>
            <a:ext uri="{FF2B5EF4-FFF2-40B4-BE49-F238E27FC236}">
              <a16:creationId xmlns:a16="http://schemas.microsoft.com/office/drawing/2014/main" id="{00000000-0008-0000-0800-00000A030000}"/>
            </a:ext>
          </a:extLst>
        </xdr:cNvPr>
        <xdr:cNvSpPr txBox="1">
          <a:spLocks noChangeArrowheads="1"/>
        </xdr:cNvSpPr>
      </xdr:nvSpPr>
      <xdr:spPr bwMode="auto">
        <a:xfrm>
          <a:off x="12826188"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15</xdr:row>
      <xdr:rowOff>0</xdr:rowOff>
    </xdr:from>
    <xdr:ext cx="95250" cy="171450"/>
    <xdr:sp macro="" textlink="">
      <xdr:nvSpPr>
        <xdr:cNvPr id="779" name="Text Box 17">
          <a:extLst>
            <a:ext uri="{FF2B5EF4-FFF2-40B4-BE49-F238E27FC236}">
              <a16:creationId xmlns:a16="http://schemas.microsoft.com/office/drawing/2014/main" id="{00000000-0008-0000-0800-00000B030000}"/>
            </a:ext>
          </a:extLst>
        </xdr:cNvPr>
        <xdr:cNvSpPr txBox="1">
          <a:spLocks noChangeArrowheads="1"/>
        </xdr:cNvSpPr>
      </xdr:nvSpPr>
      <xdr:spPr bwMode="auto">
        <a:xfrm>
          <a:off x="12826188"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15</xdr:row>
      <xdr:rowOff>15875</xdr:rowOff>
    </xdr:from>
    <xdr:ext cx="95250" cy="171450"/>
    <xdr:sp macro="" textlink="">
      <xdr:nvSpPr>
        <xdr:cNvPr id="780" name="Text Box 18">
          <a:extLst>
            <a:ext uri="{FF2B5EF4-FFF2-40B4-BE49-F238E27FC236}">
              <a16:creationId xmlns:a16="http://schemas.microsoft.com/office/drawing/2014/main" id="{00000000-0008-0000-0800-00000C030000}"/>
            </a:ext>
          </a:extLst>
        </xdr:cNvPr>
        <xdr:cNvSpPr txBox="1">
          <a:spLocks noChangeArrowheads="1"/>
        </xdr:cNvSpPr>
      </xdr:nvSpPr>
      <xdr:spPr bwMode="auto">
        <a:xfrm>
          <a:off x="12482512" y="377031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15</xdr:row>
      <xdr:rowOff>504825</xdr:rowOff>
    </xdr:from>
    <xdr:ext cx="95250" cy="213632"/>
    <xdr:sp macro="" textlink="">
      <xdr:nvSpPr>
        <xdr:cNvPr id="782" name="Text Box 15">
          <a:extLst>
            <a:ext uri="{FF2B5EF4-FFF2-40B4-BE49-F238E27FC236}">
              <a16:creationId xmlns:a16="http://schemas.microsoft.com/office/drawing/2014/main" id="{00000000-0008-0000-0800-00000E030000}"/>
            </a:ext>
          </a:extLst>
        </xdr:cNvPr>
        <xdr:cNvSpPr txBox="1">
          <a:spLocks noChangeArrowheads="1"/>
        </xdr:cNvSpPr>
      </xdr:nvSpPr>
      <xdr:spPr bwMode="auto">
        <a:xfrm>
          <a:off x="12826188" y="935421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783" name="Text Box 16">
          <a:extLst>
            <a:ext uri="{FF2B5EF4-FFF2-40B4-BE49-F238E27FC236}">
              <a16:creationId xmlns:a16="http://schemas.microsoft.com/office/drawing/2014/main" id="{00000000-0008-0000-0800-00000F030000}"/>
            </a:ext>
          </a:extLst>
        </xdr:cNvPr>
        <xdr:cNvSpPr txBox="1">
          <a:spLocks noChangeArrowheads="1"/>
        </xdr:cNvSpPr>
      </xdr:nvSpPr>
      <xdr:spPr bwMode="auto">
        <a:xfrm>
          <a:off x="12826188"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784" name="Text Box 17">
          <a:extLst>
            <a:ext uri="{FF2B5EF4-FFF2-40B4-BE49-F238E27FC236}">
              <a16:creationId xmlns:a16="http://schemas.microsoft.com/office/drawing/2014/main" id="{00000000-0008-0000-0800-000010030000}"/>
            </a:ext>
          </a:extLst>
        </xdr:cNvPr>
        <xdr:cNvSpPr txBox="1">
          <a:spLocks noChangeArrowheads="1"/>
        </xdr:cNvSpPr>
      </xdr:nvSpPr>
      <xdr:spPr bwMode="auto">
        <a:xfrm>
          <a:off x="12826188"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785" name="Text Box 18">
          <a:extLst>
            <a:ext uri="{FF2B5EF4-FFF2-40B4-BE49-F238E27FC236}">
              <a16:creationId xmlns:a16="http://schemas.microsoft.com/office/drawing/2014/main" id="{00000000-0008-0000-0800-000011030000}"/>
            </a:ext>
          </a:extLst>
        </xdr:cNvPr>
        <xdr:cNvSpPr txBox="1">
          <a:spLocks noChangeArrowheads="1"/>
        </xdr:cNvSpPr>
      </xdr:nvSpPr>
      <xdr:spPr bwMode="auto">
        <a:xfrm>
          <a:off x="12826188"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786" name="Text Box 19">
          <a:extLst>
            <a:ext uri="{FF2B5EF4-FFF2-40B4-BE49-F238E27FC236}">
              <a16:creationId xmlns:a16="http://schemas.microsoft.com/office/drawing/2014/main" id="{00000000-0008-0000-0800-000012030000}"/>
            </a:ext>
          </a:extLst>
        </xdr:cNvPr>
        <xdr:cNvSpPr txBox="1">
          <a:spLocks noChangeArrowheads="1"/>
        </xdr:cNvSpPr>
      </xdr:nvSpPr>
      <xdr:spPr bwMode="auto">
        <a:xfrm>
          <a:off x="12826188"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87" name="Text Box 15">
          <a:extLst>
            <a:ext uri="{FF2B5EF4-FFF2-40B4-BE49-F238E27FC236}">
              <a16:creationId xmlns:a16="http://schemas.microsoft.com/office/drawing/2014/main" id="{00000000-0008-0000-0800-000013030000}"/>
            </a:ext>
          </a:extLst>
        </xdr:cNvPr>
        <xdr:cNvSpPr txBox="1">
          <a:spLocks noChangeArrowheads="1"/>
        </xdr:cNvSpPr>
      </xdr:nvSpPr>
      <xdr:spPr bwMode="auto">
        <a:xfrm>
          <a:off x="12826188"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88" name="Text Box 15">
          <a:extLst>
            <a:ext uri="{FF2B5EF4-FFF2-40B4-BE49-F238E27FC236}">
              <a16:creationId xmlns:a16="http://schemas.microsoft.com/office/drawing/2014/main" id="{00000000-0008-0000-0800-000014030000}"/>
            </a:ext>
          </a:extLst>
        </xdr:cNvPr>
        <xdr:cNvSpPr txBox="1">
          <a:spLocks noChangeArrowheads="1"/>
        </xdr:cNvSpPr>
      </xdr:nvSpPr>
      <xdr:spPr bwMode="auto">
        <a:xfrm>
          <a:off x="12826188"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789" name="Text Box 15">
          <a:extLst>
            <a:ext uri="{FF2B5EF4-FFF2-40B4-BE49-F238E27FC236}">
              <a16:creationId xmlns:a16="http://schemas.microsoft.com/office/drawing/2014/main" id="{00000000-0008-0000-0800-000015030000}"/>
            </a:ext>
          </a:extLst>
        </xdr:cNvPr>
        <xdr:cNvSpPr txBox="1">
          <a:spLocks noChangeArrowheads="1"/>
        </xdr:cNvSpPr>
      </xdr:nvSpPr>
      <xdr:spPr bwMode="auto">
        <a:xfrm>
          <a:off x="12826188"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92" name="Text Box 15">
          <a:extLst>
            <a:ext uri="{FF2B5EF4-FFF2-40B4-BE49-F238E27FC236}">
              <a16:creationId xmlns:a16="http://schemas.microsoft.com/office/drawing/2014/main" id="{00000000-0008-0000-0800-000018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93" name="Text Box 15">
          <a:extLst>
            <a:ext uri="{FF2B5EF4-FFF2-40B4-BE49-F238E27FC236}">
              <a16:creationId xmlns:a16="http://schemas.microsoft.com/office/drawing/2014/main" id="{00000000-0008-0000-0800-000019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94" name="Text Box 15">
          <a:extLst>
            <a:ext uri="{FF2B5EF4-FFF2-40B4-BE49-F238E27FC236}">
              <a16:creationId xmlns:a16="http://schemas.microsoft.com/office/drawing/2014/main" id="{00000000-0008-0000-0800-00001A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95" name="Text Box 15">
          <a:extLst>
            <a:ext uri="{FF2B5EF4-FFF2-40B4-BE49-F238E27FC236}">
              <a16:creationId xmlns:a16="http://schemas.microsoft.com/office/drawing/2014/main" id="{00000000-0008-0000-0800-00001B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96" name="Text Box 15">
          <a:extLst>
            <a:ext uri="{FF2B5EF4-FFF2-40B4-BE49-F238E27FC236}">
              <a16:creationId xmlns:a16="http://schemas.microsoft.com/office/drawing/2014/main" id="{00000000-0008-0000-0800-00001C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97" name="Text Box 15">
          <a:extLst>
            <a:ext uri="{FF2B5EF4-FFF2-40B4-BE49-F238E27FC236}">
              <a16:creationId xmlns:a16="http://schemas.microsoft.com/office/drawing/2014/main" id="{00000000-0008-0000-0800-00001D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98" name="Text Box 15">
          <a:extLst>
            <a:ext uri="{FF2B5EF4-FFF2-40B4-BE49-F238E27FC236}">
              <a16:creationId xmlns:a16="http://schemas.microsoft.com/office/drawing/2014/main" id="{00000000-0008-0000-0800-00001E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799" name="Text Box 15">
          <a:extLst>
            <a:ext uri="{FF2B5EF4-FFF2-40B4-BE49-F238E27FC236}">
              <a16:creationId xmlns:a16="http://schemas.microsoft.com/office/drawing/2014/main" id="{00000000-0008-0000-0800-00001F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00" name="Text Box 15">
          <a:extLst>
            <a:ext uri="{FF2B5EF4-FFF2-40B4-BE49-F238E27FC236}">
              <a16:creationId xmlns:a16="http://schemas.microsoft.com/office/drawing/2014/main" id="{00000000-0008-0000-0800-000020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01" name="Text Box 15">
          <a:extLst>
            <a:ext uri="{FF2B5EF4-FFF2-40B4-BE49-F238E27FC236}">
              <a16:creationId xmlns:a16="http://schemas.microsoft.com/office/drawing/2014/main" id="{00000000-0008-0000-0800-000021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02" name="Text Box 15">
          <a:extLst>
            <a:ext uri="{FF2B5EF4-FFF2-40B4-BE49-F238E27FC236}">
              <a16:creationId xmlns:a16="http://schemas.microsoft.com/office/drawing/2014/main" id="{00000000-0008-0000-0800-000022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03" name="Text Box 15">
          <a:extLst>
            <a:ext uri="{FF2B5EF4-FFF2-40B4-BE49-F238E27FC236}">
              <a16:creationId xmlns:a16="http://schemas.microsoft.com/office/drawing/2014/main" id="{00000000-0008-0000-0800-000023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04" name="Text Box 15">
          <a:extLst>
            <a:ext uri="{FF2B5EF4-FFF2-40B4-BE49-F238E27FC236}">
              <a16:creationId xmlns:a16="http://schemas.microsoft.com/office/drawing/2014/main" id="{00000000-0008-0000-0800-000024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05" name="Text Box 15">
          <a:extLst>
            <a:ext uri="{FF2B5EF4-FFF2-40B4-BE49-F238E27FC236}">
              <a16:creationId xmlns:a16="http://schemas.microsoft.com/office/drawing/2014/main" id="{00000000-0008-0000-0800-000025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06" name="Text Box 15">
          <a:extLst>
            <a:ext uri="{FF2B5EF4-FFF2-40B4-BE49-F238E27FC236}">
              <a16:creationId xmlns:a16="http://schemas.microsoft.com/office/drawing/2014/main" id="{00000000-0008-0000-0800-000026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07" name="Text Box 15">
          <a:extLst>
            <a:ext uri="{FF2B5EF4-FFF2-40B4-BE49-F238E27FC236}">
              <a16:creationId xmlns:a16="http://schemas.microsoft.com/office/drawing/2014/main" id="{00000000-0008-0000-0800-000027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08" name="Text Box 15">
          <a:extLst>
            <a:ext uri="{FF2B5EF4-FFF2-40B4-BE49-F238E27FC236}">
              <a16:creationId xmlns:a16="http://schemas.microsoft.com/office/drawing/2014/main" id="{00000000-0008-0000-0800-000028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09" name="Text Box 15">
          <a:extLst>
            <a:ext uri="{FF2B5EF4-FFF2-40B4-BE49-F238E27FC236}">
              <a16:creationId xmlns:a16="http://schemas.microsoft.com/office/drawing/2014/main" id="{00000000-0008-0000-0800-000029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10" name="Text Box 15">
          <a:extLst>
            <a:ext uri="{FF2B5EF4-FFF2-40B4-BE49-F238E27FC236}">
              <a16:creationId xmlns:a16="http://schemas.microsoft.com/office/drawing/2014/main" id="{00000000-0008-0000-0800-00002A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11" name="Text Box 15">
          <a:extLst>
            <a:ext uri="{FF2B5EF4-FFF2-40B4-BE49-F238E27FC236}">
              <a16:creationId xmlns:a16="http://schemas.microsoft.com/office/drawing/2014/main" id="{00000000-0008-0000-0800-00002B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12" name="Text Box 15">
          <a:extLst>
            <a:ext uri="{FF2B5EF4-FFF2-40B4-BE49-F238E27FC236}">
              <a16:creationId xmlns:a16="http://schemas.microsoft.com/office/drawing/2014/main" id="{00000000-0008-0000-0800-00002C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13" name="Text Box 15">
          <a:extLst>
            <a:ext uri="{FF2B5EF4-FFF2-40B4-BE49-F238E27FC236}">
              <a16:creationId xmlns:a16="http://schemas.microsoft.com/office/drawing/2014/main" id="{00000000-0008-0000-0800-00002D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14" name="Text Box 15">
          <a:extLst>
            <a:ext uri="{FF2B5EF4-FFF2-40B4-BE49-F238E27FC236}">
              <a16:creationId xmlns:a16="http://schemas.microsoft.com/office/drawing/2014/main" id="{00000000-0008-0000-0800-00002E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15" name="Text Box 15">
          <a:extLst>
            <a:ext uri="{FF2B5EF4-FFF2-40B4-BE49-F238E27FC236}">
              <a16:creationId xmlns:a16="http://schemas.microsoft.com/office/drawing/2014/main" id="{00000000-0008-0000-0800-00002F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16" name="Text Box 15">
          <a:extLst>
            <a:ext uri="{FF2B5EF4-FFF2-40B4-BE49-F238E27FC236}">
              <a16:creationId xmlns:a16="http://schemas.microsoft.com/office/drawing/2014/main" id="{00000000-0008-0000-0800-000030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17" name="Text Box 15">
          <a:extLst>
            <a:ext uri="{FF2B5EF4-FFF2-40B4-BE49-F238E27FC236}">
              <a16:creationId xmlns:a16="http://schemas.microsoft.com/office/drawing/2014/main" id="{00000000-0008-0000-0800-000031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18" name="Text Box 15">
          <a:extLst>
            <a:ext uri="{FF2B5EF4-FFF2-40B4-BE49-F238E27FC236}">
              <a16:creationId xmlns:a16="http://schemas.microsoft.com/office/drawing/2014/main" id="{00000000-0008-0000-0800-000032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19" name="Text Box 15">
          <a:extLst>
            <a:ext uri="{FF2B5EF4-FFF2-40B4-BE49-F238E27FC236}">
              <a16:creationId xmlns:a16="http://schemas.microsoft.com/office/drawing/2014/main" id="{00000000-0008-0000-0800-000033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20" name="Text Box 15">
          <a:extLst>
            <a:ext uri="{FF2B5EF4-FFF2-40B4-BE49-F238E27FC236}">
              <a16:creationId xmlns:a16="http://schemas.microsoft.com/office/drawing/2014/main" id="{00000000-0008-0000-0800-000034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21" name="Text Box 15">
          <a:extLst>
            <a:ext uri="{FF2B5EF4-FFF2-40B4-BE49-F238E27FC236}">
              <a16:creationId xmlns:a16="http://schemas.microsoft.com/office/drawing/2014/main" id="{00000000-0008-0000-0800-000035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22" name="Text Box 15">
          <a:extLst>
            <a:ext uri="{FF2B5EF4-FFF2-40B4-BE49-F238E27FC236}">
              <a16:creationId xmlns:a16="http://schemas.microsoft.com/office/drawing/2014/main" id="{00000000-0008-0000-0800-000036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23" name="Text Box 15">
          <a:extLst>
            <a:ext uri="{FF2B5EF4-FFF2-40B4-BE49-F238E27FC236}">
              <a16:creationId xmlns:a16="http://schemas.microsoft.com/office/drawing/2014/main" id="{00000000-0008-0000-0800-000037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24" name="Text Box 15">
          <a:extLst>
            <a:ext uri="{FF2B5EF4-FFF2-40B4-BE49-F238E27FC236}">
              <a16:creationId xmlns:a16="http://schemas.microsoft.com/office/drawing/2014/main" id="{00000000-0008-0000-0800-000038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25" name="Text Box 15">
          <a:extLst>
            <a:ext uri="{FF2B5EF4-FFF2-40B4-BE49-F238E27FC236}">
              <a16:creationId xmlns:a16="http://schemas.microsoft.com/office/drawing/2014/main" id="{00000000-0008-0000-0800-000039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26" name="Text Box 15">
          <a:extLst>
            <a:ext uri="{FF2B5EF4-FFF2-40B4-BE49-F238E27FC236}">
              <a16:creationId xmlns:a16="http://schemas.microsoft.com/office/drawing/2014/main" id="{00000000-0008-0000-0800-00003A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27" name="Text Box 15">
          <a:extLst>
            <a:ext uri="{FF2B5EF4-FFF2-40B4-BE49-F238E27FC236}">
              <a16:creationId xmlns:a16="http://schemas.microsoft.com/office/drawing/2014/main" id="{00000000-0008-0000-0800-00003B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28" name="Text Box 15">
          <a:extLst>
            <a:ext uri="{FF2B5EF4-FFF2-40B4-BE49-F238E27FC236}">
              <a16:creationId xmlns:a16="http://schemas.microsoft.com/office/drawing/2014/main" id="{00000000-0008-0000-0800-00003C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29" name="Text Box 15">
          <a:extLst>
            <a:ext uri="{FF2B5EF4-FFF2-40B4-BE49-F238E27FC236}">
              <a16:creationId xmlns:a16="http://schemas.microsoft.com/office/drawing/2014/main" id="{00000000-0008-0000-0800-00003D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30" name="Text Box 15">
          <a:extLst>
            <a:ext uri="{FF2B5EF4-FFF2-40B4-BE49-F238E27FC236}">
              <a16:creationId xmlns:a16="http://schemas.microsoft.com/office/drawing/2014/main" id="{00000000-0008-0000-0800-00003E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31" name="Text Box 15">
          <a:extLst>
            <a:ext uri="{FF2B5EF4-FFF2-40B4-BE49-F238E27FC236}">
              <a16:creationId xmlns:a16="http://schemas.microsoft.com/office/drawing/2014/main" id="{00000000-0008-0000-0800-00003F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32" name="Text Box 15">
          <a:extLst>
            <a:ext uri="{FF2B5EF4-FFF2-40B4-BE49-F238E27FC236}">
              <a16:creationId xmlns:a16="http://schemas.microsoft.com/office/drawing/2014/main" id="{00000000-0008-0000-0800-000040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33" name="Text Box 15">
          <a:extLst>
            <a:ext uri="{FF2B5EF4-FFF2-40B4-BE49-F238E27FC236}">
              <a16:creationId xmlns:a16="http://schemas.microsoft.com/office/drawing/2014/main" id="{00000000-0008-0000-0800-000041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834" name="Text Box 15">
          <a:extLst>
            <a:ext uri="{FF2B5EF4-FFF2-40B4-BE49-F238E27FC236}">
              <a16:creationId xmlns:a16="http://schemas.microsoft.com/office/drawing/2014/main" id="{00000000-0008-0000-0800-000042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15</xdr:row>
      <xdr:rowOff>0</xdr:rowOff>
    </xdr:from>
    <xdr:ext cx="95250" cy="171450"/>
    <xdr:sp macro="" textlink="">
      <xdr:nvSpPr>
        <xdr:cNvPr id="836" name="Text Box 16">
          <a:extLst>
            <a:ext uri="{FF2B5EF4-FFF2-40B4-BE49-F238E27FC236}">
              <a16:creationId xmlns:a16="http://schemas.microsoft.com/office/drawing/2014/main" id="{FDE59AE3-B891-4E3A-96C1-3FD0B9A3AEC4}"/>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15</xdr:row>
      <xdr:rowOff>0</xdr:rowOff>
    </xdr:from>
    <xdr:ext cx="95250" cy="171450"/>
    <xdr:sp macro="" textlink="">
      <xdr:nvSpPr>
        <xdr:cNvPr id="837" name="Text Box 17">
          <a:extLst>
            <a:ext uri="{FF2B5EF4-FFF2-40B4-BE49-F238E27FC236}">
              <a16:creationId xmlns:a16="http://schemas.microsoft.com/office/drawing/2014/main" id="{C5D4FF63-D4E3-40BE-B327-2AFBDA2D5BAF}"/>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15</xdr:row>
      <xdr:rowOff>0</xdr:rowOff>
    </xdr:from>
    <xdr:ext cx="95250" cy="171450"/>
    <xdr:sp macro="" textlink="">
      <xdr:nvSpPr>
        <xdr:cNvPr id="838" name="Text Box 18">
          <a:extLst>
            <a:ext uri="{FF2B5EF4-FFF2-40B4-BE49-F238E27FC236}">
              <a16:creationId xmlns:a16="http://schemas.microsoft.com/office/drawing/2014/main" id="{C1999948-DA08-439D-9857-6BCCA0AF0483}"/>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15</xdr:row>
      <xdr:rowOff>0</xdr:rowOff>
    </xdr:from>
    <xdr:ext cx="95250" cy="171450"/>
    <xdr:sp macro="" textlink="">
      <xdr:nvSpPr>
        <xdr:cNvPr id="839" name="Text Box 19">
          <a:extLst>
            <a:ext uri="{FF2B5EF4-FFF2-40B4-BE49-F238E27FC236}">
              <a16:creationId xmlns:a16="http://schemas.microsoft.com/office/drawing/2014/main" id="{54F439E5-B9A8-46CC-80D8-540B4091A50E}"/>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41" name="Text Box 15">
          <a:extLst>
            <a:ext uri="{FF2B5EF4-FFF2-40B4-BE49-F238E27FC236}">
              <a16:creationId xmlns:a16="http://schemas.microsoft.com/office/drawing/2014/main" id="{691E7CF6-19B5-4BFE-9485-6AFC2DE6B57F}"/>
            </a:ext>
          </a:extLst>
        </xdr:cNvPr>
        <xdr:cNvSpPr txBox="1">
          <a:spLocks noChangeArrowheads="1"/>
        </xdr:cNvSpPr>
      </xdr:nvSpPr>
      <xdr:spPr bwMode="auto">
        <a:xfrm>
          <a:off x="6655254" y="5031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42" name="Text Box 15">
          <a:extLst>
            <a:ext uri="{FF2B5EF4-FFF2-40B4-BE49-F238E27FC236}">
              <a16:creationId xmlns:a16="http://schemas.microsoft.com/office/drawing/2014/main" id="{E14CEE29-1BA5-4940-A1EC-3A26F3C33B6C}"/>
            </a:ext>
          </a:extLst>
        </xdr:cNvPr>
        <xdr:cNvSpPr txBox="1">
          <a:spLocks noChangeArrowheads="1"/>
        </xdr:cNvSpPr>
      </xdr:nvSpPr>
      <xdr:spPr bwMode="auto">
        <a:xfrm>
          <a:off x="6655254" y="5221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43" name="Text Box 15">
          <a:extLst>
            <a:ext uri="{FF2B5EF4-FFF2-40B4-BE49-F238E27FC236}">
              <a16:creationId xmlns:a16="http://schemas.microsoft.com/office/drawing/2014/main" id="{EE979E06-0568-40A1-9FE4-8239C5541ABC}"/>
            </a:ext>
          </a:extLst>
        </xdr:cNvPr>
        <xdr:cNvSpPr txBox="1">
          <a:spLocks noChangeArrowheads="1"/>
        </xdr:cNvSpPr>
      </xdr:nvSpPr>
      <xdr:spPr bwMode="auto">
        <a:xfrm>
          <a:off x="6655254" y="5221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44" name="Text Box 15">
          <a:extLst>
            <a:ext uri="{FF2B5EF4-FFF2-40B4-BE49-F238E27FC236}">
              <a16:creationId xmlns:a16="http://schemas.microsoft.com/office/drawing/2014/main" id="{E43A03EA-6D9A-448B-A494-1857B15772B5}"/>
            </a:ext>
          </a:extLst>
        </xdr:cNvPr>
        <xdr:cNvSpPr txBox="1">
          <a:spLocks noChangeArrowheads="1"/>
        </xdr:cNvSpPr>
      </xdr:nvSpPr>
      <xdr:spPr bwMode="auto">
        <a:xfrm>
          <a:off x="6655254" y="5412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45" name="Text Box 15">
          <a:extLst>
            <a:ext uri="{FF2B5EF4-FFF2-40B4-BE49-F238E27FC236}">
              <a16:creationId xmlns:a16="http://schemas.microsoft.com/office/drawing/2014/main" id="{AFC7E511-3141-4D1C-A69F-4C7029A6CCEF}"/>
            </a:ext>
          </a:extLst>
        </xdr:cNvPr>
        <xdr:cNvSpPr txBox="1">
          <a:spLocks noChangeArrowheads="1"/>
        </xdr:cNvSpPr>
      </xdr:nvSpPr>
      <xdr:spPr bwMode="auto">
        <a:xfrm>
          <a:off x="6655254" y="5412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46" name="Text Box 15">
          <a:extLst>
            <a:ext uri="{FF2B5EF4-FFF2-40B4-BE49-F238E27FC236}">
              <a16:creationId xmlns:a16="http://schemas.microsoft.com/office/drawing/2014/main" id="{F11743A4-E593-4DFE-97A3-66AA753921A2}"/>
            </a:ext>
          </a:extLst>
        </xdr:cNvPr>
        <xdr:cNvSpPr txBox="1">
          <a:spLocks noChangeArrowheads="1"/>
        </xdr:cNvSpPr>
      </xdr:nvSpPr>
      <xdr:spPr bwMode="auto">
        <a:xfrm>
          <a:off x="6655254" y="5602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47" name="Text Box 15">
          <a:extLst>
            <a:ext uri="{FF2B5EF4-FFF2-40B4-BE49-F238E27FC236}">
              <a16:creationId xmlns:a16="http://schemas.microsoft.com/office/drawing/2014/main" id="{33048C28-6730-4175-B6A0-4BD96F947BCC}"/>
            </a:ext>
          </a:extLst>
        </xdr:cNvPr>
        <xdr:cNvSpPr txBox="1">
          <a:spLocks noChangeArrowheads="1"/>
        </xdr:cNvSpPr>
      </xdr:nvSpPr>
      <xdr:spPr bwMode="auto">
        <a:xfrm>
          <a:off x="6655254" y="5602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48" name="Text Box 15">
          <a:extLst>
            <a:ext uri="{FF2B5EF4-FFF2-40B4-BE49-F238E27FC236}">
              <a16:creationId xmlns:a16="http://schemas.microsoft.com/office/drawing/2014/main" id="{9186363C-28D6-4B17-AB15-6FF218E845FC}"/>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49" name="Text Box 15">
          <a:extLst>
            <a:ext uri="{FF2B5EF4-FFF2-40B4-BE49-F238E27FC236}">
              <a16:creationId xmlns:a16="http://schemas.microsoft.com/office/drawing/2014/main" id="{00DA3DEA-13CA-46D1-8E50-2F4460BE32B3}"/>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50" name="Text Box 15">
          <a:extLst>
            <a:ext uri="{FF2B5EF4-FFF2-40B4-BE49-F238E27FC236}">
              <a16:creationId xmlns:a16="http://schemas.microsoft.com/office/drawing/2014/main" id="{AC767F64-1744-4A84-A7C9-1B1EC287F95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51" name="Text Box 15">
          <a:extLst>
            <a:ext uri="{FF2B5EF4-FFF2-40B4-BE49-F238E27FC236}">
              <a16:creationId xmlns:a16="http://schemas.microsoft.com/office/drawing/2014/main" id="{DCE21828-4020-4402-9E9C-7145128DE02B}"/>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52" name="Text Box 15">
          <a:extLst>
            <a:ext uri="{FF2B5EF4-FFF2-40B4-BE49-F238E27FC236}">
              <a16:creationId xmlns:a16="http://schemas.microsoft.com/office/drawing/2014/main" id="{668ADA94-7A35-45C1-935D-249B38046969}"/>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53" name="Text Box 15">
          <a:extLst>
            <a:ext uri="{FF2B5EF4-FFF2-40B4-BE49-F238E27FC236}">
              <a16:creationId xmlns:a16="http://schemas.microsoft.com/office/drawing/2014/main" id="{F30CEF02-F038-4BDB-8144-90DB95B34931}"/>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54" name="Text Box 15">
          <a:extLst>
            <a:ext uri="{FF2B5EF4-FFF2-40B4-BE49-F238E27FC236}">
              <a16:creationId xmlns:a16="http://schemas.microsoft.com/office/drawing/2014/main" id="{E1BED205-4C9D-4350-9228-67B0EF103AA3}"/>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855" name="Text Box 16">
          <a:extLst>
            <a:ext uri="{FF2B5EF4-FFF2-40B4-BE49-F238E27FC236}">
              <a16:creationId xmlns:a16="http://schemas.microsoft.com/office/drawing/2014/main" id="{3756099E-0B3A-4580-A693-CB268E8A2A43}"/>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856" name="Text Box 17">
          <a:extLst>
            <a:ext uri="{FF2B5EF4-FFF2-40B4-BE49-F238E27FC236}">
              <a16:creationId xmlns:a16="http://schemas.microsoft.com/office/drawing/2014/main" id="{193F99BC-A28B-417D-B64B-D846ADDADA04}"/>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857" name="Text Box 18">
          <a:extLst>
            <a:ext uri="{FF2B5EF4-FFF2-40B4-BE49-F238E27FC236}">
              <a16:creationId xmlns:a16="http://schemas.microsoft.com/office/drawing/2014/main" id="{4E1EED1C-3614-48BD-92AC-241B93FF81F1}"/>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858" name="Text Box 19">
          <a:extLst>
            <a:ext uri="{FF2B5EF4-FFF2-40B4-BE49-F238E27FC236}">
              <a16:creationId xmlns:a16="http://schemas.microsoft.com/office/drawing/2014/main" id="{3F92A17F-0D59-4870-ADE9-A0EF3D1543DF}"/>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59" name="Text Box 15">
          <a:extLst>
            <a:ext uri="{FF2B5EF4-FFF2-40B4-BE49-F238E27FC236}">
              <a16:creationId xmlns:a16="http://schemas.microsoft.com/office/drawing/2014/main" id="{4752736A-A4E6-4BF8-B8F4-77F1152A31C5}"/>
            </a:ext>
          </a:extLst>
        </xdr:cNvPr>
        <xdr:cNvSpPr txBox="1">
          <a:spLocks noChangeArrowheads="1"/>
        </xdr:cNvSpPr>
      </xdr:nvSpPr>
      <xdr:spPr bwMode="auto">
        <a:xfrm>
          <a:off x="6655254" y="481375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860" name="Text Box 16">
          <a:extLst>
            <a:ext uri="{FF2B5EF4-FFF2-40B4-BE49-F238E27FC236}">
              <a16:creationId xmlns:a16="http://schemas.microsoft.com/office/drawing/2014/main" id="{80BFC7DE-0E64-4E16-84F2-518C64D7ACE0}"/>
            </a:ext>
          </a:extLst>
        </xdr:cNvPr>
        <xdr:cNvSpPr txBox="1">
          <a:spLocks noChangeArrowheads="1"/>
        </xdr:cNvSpPr>
      </xdr:nvSpPr>
      <xdr:spPr bwMode="auto">
        <a:xfrm>
          <a:off x="6655254" y="4844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861" name="Text Box 17">
          <a:extLst>
            <a:ext uri="{FF2B5EF4-FFF2-40B4-BE49-F238E27FC236}">
              <a16:creationId xmlns:a16="http://schemas.microsoft.com/office/drawing/2014/main" id="{99A154F8-1E23-4617-97DE-1D72D97142C2}"/>
            </a:ext>
          </a:extLst>
        </xdr:cNvPr>
        <xdr:cNvSpPr txBox="1">
          <a:spLocks noChangeArrowheads="1"/>
        </xdr:cNvSpPr>
      </xdr:nvSpPr>
      <xdr:spPr bwMode="auto">
        <a:xfrm>
          <a:off x="6655254" y="4844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862" name="Text Box 18">
          <a:extLst>
            <a:ext uri="{FF2B5EF4-FFF2-40B4-BE49-F238E27FC236}">
              <a16:creationId xmlns:a16="http://schemas.microsoft.com/office/drawing/2014/main" id="{01E76A04-73BE-4747-8728-4C1D87372135}"/>
            </a:ext>
          </a:extLst>
        </xdr:cNvPr>
        <xdr:cNvSpPr txBox="1">
          <a:spLocks noChangeArrowheads="1"/>
        </xdr:cNvSpPr>
      </xdr:nvSpPr>
      <xdr:spPr bwMode="auto">
        <a:xfrm>
          <a:off x="6655254" y="4844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863" name="Text Box 19">
          <a:extLst>
            <a:ext uri="{FF2B5EF4-FFF2-40B4-BE49-F238E27FC236}">
              <a16:creationId xmlns:a16="http://schemas.microsoft.com/office/drawing/2014/main" id="{EC95AC13-5814-4D62-96AE-C2737285380E}"/>
            </a:ext>
          </a:extLst>
        </xdr:cNvPr>
        <xdr:cNvSpPr txBox="1">
          <a:spLocks noChangeArrowheads="1"/>
        </xdr:cNvSpPr>
      </xdr:nvSpPr>
      <xdr:spPr bwMode="auto">
        <a:xfrm>
          <a:off x="6655254" y="4844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64" name="Text Box 15">
          <a:extLst>
            <a:ext uri="{FF2B5EF4-FFF2-40B4-BE49-F238E27FC236}">
              <a16:creationId xmlns:a16="http://schemas.microsoft.com/office/drawing/2014/main" id="{A018EE73-DA9D-4377-8FB9-22AAC68CA46B}"/>
            </a:ext>
          </a:extLst>
        </xdr:cNvPr>
        <xdr:cNvSpPr txBox="1">
          <a:spLocks noChangeArrowheads="1"/>
        </xdr:cNvSpPr>
      </xdr:nvSpPr>
      <xdr:spPr bwMode="auto">
        <a:xfrm>
          <a:off x="6655254" y="5031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65" name="Text Box 15">
          <a:extLst>
            <a:ext uri="{FF2B5EF4-FFF2-40B4-BE49-F238E27FC236}">
              <a16:creationId xmlns:a16="http://schemas.microsoft.com/office/drawing/2014/main" id="{C02E1291-C7C6-4D3E-A4E6-A8DEF13BCFAE}"/>
            </a:ext>
          </a:extLst>
        </xdr:cNvPr>
        <xdr:cNvSpPr txBox="1">
          <a:spLocks noChangeArrowheads="1"/>
        </xdr:cNvSpPr>
      </xdr:nvSpPr>
      <xdr:spPr bwMode="auto">
        <a:xfrm>
          <a:off x="6655254" y="5793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66" name="Text Box 15">
          <a:extLst>
            <a:ext uri="{FF2B5EF4-FFF2-40B4-BE49-F238E27FC236}">
              <a16:creationId xmlns:a16="http://schemas.microsoft.com/office/drawing/2014/main" id="{A22CA2AE-D619-44B7-9069-3B58B99E3A2F}"/>
            </a:ext>
          </a:extLst>
        </xdr:cNvPr>
        <xdr:cNvSpPr txBox="1">
          <a:spLocks noChangeArrowheads="1"/>
        </xdr:cNvSpPr>
      </xdr:nvSpPr>
      <xdr:spPr bwMode="auto">
        <a:xfrm>
          <a:off x="6655254" y="5793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67" name="Text Box 15">
          <a:extLst>
            <a:ext uri="{FF2B5EF4-FFF2-40B4-BE49-F238E27FC236}">
              <a16:creationId xmlns:a16="http://schemas.microsoft.com/office/drawing/2014/main" id="{5BF285FA-258A-4649-818D-C7CABB5DE9D7}"/>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68" name="Text Box 15">
          <a:extLst>
            <a:ext uri="{FF2B5EF4-FFF2-40B4-BE49-F238E27FC236}">
              <a16:creationId xmlns:a16="http://schemas.microsoft.com/office/drawing/2014/main" id="{34D7B05C-B83F-474D-8C4A-FC8E06838266}"/>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69" name="Text Box 15">
          <a:extLst>
            <a:ext uri="{FF2B5EF4-FFF2-40B4-BE49-F238E27FC236}">
              <a16:creationId xmlns:a16="http://schemas.microsoft.com/office/drawing/2014/main" id="{181BB5E6-A5DE-439A-BDAD-B513BC66F917}"/>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70" name="Text Box 15">
          <a:extLst>
            <a:ext uri="{FF2B5EF4-FFF2-40B4-BE49-F238E27FC236}">
              <a16:creationId xmlns:a16="http://schemas.microsoft.com/office/drawing/2014/main" id="{8E46A33B-7E95-4959-BE22-536858BCEA4B}"/>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71" name="Text Box 15">
          <a:extLst>
            <a:ext uri="{FF2B5EF4-FFF2-40B4-BE49-F238E27FC236}">
              <a16:creationId xmlns:a16="http://schemas.microsoft.com/office/drawing/2014/main" id="{ADE16B06-E0EB-4495-AF79-3700F5BCFB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72" name="Text Box 15">
          <a:extLst>
            <a:ext uri="{FF2B5EF4-FFF2-40B4-BE49-F238E27FC236}">
              <a16:creationId xmlns:a16="http://schemas.microsoft.com/office/drawing/2014/main" id="{09BAA5E0-9302-435E-9516-294AA2D338C3}"/>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73" name="Text Box 15">
          <a:extLst>
            <a:ext uri="{FF2B5EF4-FFF2-40B4-BE49-F238E27FC236}">
              <a16:creationId xmlns:a16="http://schemas.microsoft.com/office/drawing/2014/main" id="{3DF8069B-482B-4372-9A3F-67A29DB39505}"/>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74" name="Text Box 15">
          <a:extLst>
            <a:ext uri="{FF2B5EF4-FFF2-40B4-BE49-F238E27FC236}">
              <a16:creationId xmlns:a16="http://schemas.microsoft.com/office/drawing/2014/main" id="{EB0B5F15-E02D-4FA0-9C23-0973C44AB917}"/>
            </a:ext>
          </a:extLst>
        </xdr:cNvPr>
        <xdr:cNvSpPr txBox="1">
          <a:spLocks noChangeArrowheads="1"/>
        </xdr:cNvSpPr>
      </xdr:nvSpPr>
      <xdr:spPr bwMode="auto">
        <a:xfrm>
          <a:off x="6655254" y="5983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75" name="Text Box 15">
          <a:extLst>
            <a:ext uri="{FF2B5EF4-FFF2-40B4-BE49-F238E27FC236}">
              <a16:creationId xmlns:a16="http://schemas.microsoft.com/office/drawing/2014/main" id="{75BE8616-08AA-45F4-99D7-19B8E09C456E}"/>
            </a:ext>
          </a:extLst>
        </xdr:cNvPr>
        <xdr:cNvSpPr txBox="1">
          <a:spLocks noChangeArrowheads="1"/>
        </xdr:cNvSpPr>
      </xdr:nvSpPr>
      <xdr:spPr bwMode="auto">
        <a:xfrm>
          <a:off x="6655254" y="5983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76" name="Text Box 15">
          <a:extLst>
            <a:ext uri="{FF2B5EF4-FFF2-40B4-BE49-F238E27FC236}">
              <a16:creationId xmlns:a16="http://schemas.microsoft.com/office/drawing/2014/main" id="{6077509C-6532-4FBC-AA3F-7CDBD98117DB}"/>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77" name="Text Box 15">
          <a:extLst>
            <a:ext uri="{FF2B5EF4-FFF2-40B4-BE49-F238E27FC236}">
              <a16:creationId xmlns:a16="http://schemas.microsoft.com/office/drawing/2014/main" id="{6E34CD71-CB94-4C8A-B188-42E0F40C8064}"/>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78" name="Text Box 15">
          <a:extLst>
            <a:ext uri="{FF2B5EF4-FFF2-40B4-BE49-F238E27FC236}">
              <a16:creationId xmlns:a16="http://schemas.microsoft.com/office/drawing/2014/main" id="{F9115076-B240-4834-A42B-C85AA7C0CB45}"/>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79" name="Text Box 15">
          <a:extLst>
            <a:ext uri="{FF2B5EF4-FFF2-40B4-BE49-F238E27FC236}">
              <a16:creationId xmlns:a16="http://schemas.microsoft.com/office/drawing/2014/main" id="{AACDDDDA-FDDA-42CD-B055-E22E1BF65D53}"/>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80" name="Text Box 15">
          <a:extLst>
            <a:ext uri="{FF2B5EF4-FFF2-40B4-BE49-F238E27FC236}">
              <a16:creationId xmlns:a16="http://schemas.microsoft.com/office/drawing/2014/main" id="{87388FFD-C520-4080-B624-C295818A37EC}"/>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81" name="Text Box 15">
          <a:extLst>
            <a:ext uri="{FF2B5EF4-FFF2-40B4-BE49-F238E27FC236}">
              <a16:creationId xmlns:a16="http://schemas.microsoft.com/office/drawing/2014/main" id="{6CB9B6F8-0DC4-4C43-A162-8725B1718741}"/>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82" name="Text Box 15">
          <a:extLst>
            <a:ext uri="{FF2B5EF4-FFF2-40B4-BE49-F238E27FC236}">
              <a16:creationId xmlns:a16="http://schemas.microsoft.com/office/drawing/2014/main" id="{273357D3-7A64-4F16-B313-AD59983014EF}"/>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83" name="Text Box 15">
          <a:extLst>
            <a:ext uri="{FF2B5EF4-FFF2-40B4-BE49-F238E27FC236}">
              <a16:creationId xmlns:a16="http://schemas.microsoft.com/office/drawing/2014/main" id="{6BD92950-F9DC-442A-8E93-FE43F5355202}"/>
            </a:ext>
          </a:extLst>
        </xdr:cNvPr>
        <xdr:cNvSpPr txBox="1">
          <a:spLocks noChangeArrowheads="1"/>
        </xdr:cNvSpPr>
      </xdr:nvSpPr>
      <xdr:spPr bwMode="auto">
        <a:xfrm>
          <a:off x="6655254" y="6174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84" name="Text Box 15">
          <a:extLst>
            <a:ext uri="{FF2B5EF4-FFF2-40B4-BE49-F238E27FC236}">
              <a16:creationId xmlns:a16="http://schemas.microsoft.com/office/drawing/2014/main" id="{359D6DFE-D390-4B2F-9B8A-FB75A676CD9F}"/>
            </a:ext>
          </a:extLst>
        </xdr:cNvPr>
        <xdr:cNvSpPr txBox="1">
          <a:spLocks noChangeArrowheads="1"/>
        </xdr:cNvSpPr>
      </xdr:nvSpPr>
      <xdr:spPr bwMode="auto">
        <a:xfrm>
          <a:off x="6655254" y="6174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85" name="Text Box 15">
          <a:extLst>
            <a:ext uri="{FF2B5EF4-FFF2-40B4-BE49-F238E27FC236}">
              <a16:creationId xmlns:a16="http://schemas.microsoft.com/office/drawing/2014/main" id="{12C4BD82-D93E-4FE1-A2DC-4DB35399E0BC}"/>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86" name="Text Box 15">
          <a:extLst>
            <a:ext uri="{FF2B5EF4-FFF2-40B4-BE49-F238E27FC236}">
              <a16:creationId xmlns:a16="http://schemas.microsoft.com/office/drawing/2014/main" id="{A14E77F3-245C-43BE-810C-2B693A17F241}"/>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87" name="Text Box 15">
          <a:extLst>
            <a:ext uri="{FF2B5EF4-FFF2-40B4-BE49-F238E27FC236}">
              <a16:creationId xmlns:a16="http://schemas.microsoft.com/office/drawing/2014/main" id="{FF49780B-CE9E-4AAC-AB33-F00B01A83FAD}"/>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88" name="Text Box 15">
          <a:extLst>
            <a:ext uri="{FF2B5EF4-FFF2-40B4-BE49-F238E27FC236}">
              <a16:creationId xmlns:a16="http://schemas.microsoft.com/office/drawing/2014/main" id="{F5FB2AF6-F094-4135-A8DB-0990DA63D819}"/>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89" name="Text Box 15">
          <a:extLst>
            <a:ext uri="{FF2B5EF4-FFF2-40B4-BE49-F238E27FC236}">
              <a16:creationId xmlns:a16="http://schemas.microsoft.com/office/drawing/2014/main" id="{95F1FCD1-8A8B-4958-AA2F-DB75D8A20464}"/>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90" name="Text Box 15">
          <a:extLst>
            <a:ext uri="{FF2B5EF4-FFF2-40B4-BE49-F238E27FC236}">
              <a16:creationId xmlns:a16="http://schemas.microsoft.com/office/drawing/2014/main" id="{DA33260B-7C06-482E-A9B3-6FFA4680588C}"/>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91" name="Text Box 15">
          <a:extLst>
            <a:ext uri="{FF2B5EF4-FFF2-40B4-BE49-F238E27FC236}">
              <a16:creationId xmlns:a16="http://schemas.microsoft.com/office/drawing/2014/main" id="{5AFE2F1C-8E06-4DCD-9800-F75CD70DDC48}"/>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92" name="Text Box 15">
          <a:extLst>
            <a:ext uri="{FF2B5EF4-FFF2-40B4-BE49-F238E27FC236}">
              <a16:creationId xmlns:a16="http://schemas.microsoft.com/office/drawing/2014/main" id="{0A8AE03F-BAAF-46FD-84B0-66E247A535C7}"/>
            </a:ext>
          </a:extLst>
        </xdr:cNvPr>
        <xdr:cNvSpPr txBox="1">
          <a:spLocks noChangeArrowheads="1"/>
        </xdr:cNvSpPr>
      </xdr:nvSpPr>
      <xdr:spPr bwMode="auto">
        <a:xfrm>
          <a:off x="6655254" y="6364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93" name="Text Box 15">
          <a:extLst>
            <a:ext uri="{FF2B5EF4-FFF2-40B4-BE49-F238E27FC236}">
              <a16:creationId xmlns:a16="http://schemas.microsoft.com/office/drawing/2014/main" id="{783D0C29-8614-499D-BF81-7E7A3A3AF7A5}"/>
            </a:ext>
          </a:extLst>
        </xdr:cNvPr>
        <xdr:cNvSpPr txBox="1">
          <a:spLocks noChangeArrowheads="1"/>
        </xdr:cNvSpPr>
      </xdr:nvSpPr>
      <xdr:spPr bwMode="auto">
        <a:xfrm>
          <a:off x="6655254" y="6364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94" name="Text Box 15">
          <a:extLst>
            <a:ext uri="{FF2B5EF4-FFF2-40B4-BE49-F238E27FC236}">
              <a16:creationId xmlns:a16="http://schemas.microsoft.com/office/drawing/2014/main" id="{67E15B7D-2155-4C68-9CBA-7B5159CF054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95" name="Text Box 15">
          <a:extLst>
            <a:ext uri="{FF2B5EF4-FFF2-40B4-BE49-F238E27FC236}">
              <a16:creationId xmlns:a16="http://schemas.microsoft.com/office/drawing/2014/main" id="{ABC0BE1B-2ABB-40D5-9C79-DB3B1671E71D}"/>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96" name="Text Box 15">
          <a:extLst>
            <a:ext uri="{FF2B5EF4-FFF2-40B4-BE49-F238E27FC236}">
              <a16:creationId xmlns:a16="http://schemas.microsoft.com/office/drawing/2014/main" id="{D78C2553-3BCD-411D-9658-44FE1BCF979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97" name="Text Box 15">
          <a:extLst>
            <a:ext uri="{FF2B5EF4-FFF2-40B4-BE49-F238E27FC236}">
              <a16:creationId xmlns:a16="http://schemas.microsoft.com/office/drawing/2014/main" id="{EA7C01B9-76F3-4D9A-9815-518A5329E0F3}"/>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98" name="Text Box 15">
          <a:extLst>
            <a:ext uri="{FF2B5EF4-FFF2-40B4-BE49-F238E27FC236}">
              <a16:creationId xmlns:a16="http://schemas.microsoft.com/office/drawing/2014/main" id="{F0441770-7935-4422-93A5-955699DF261D}"/>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899" name="Text Box 15">
          <a:extLst>
            <a:ext uri="{FF2B5EF4-FFF2-40B4-BE49-F238E27FC236}">
              <a16:creationId xmlns:a16="http://schemas.microsoft.com/office/drawing/2014/main" id="{ED9B24FD-AED3-44C1-9EA3-7B3614AFB084}"/>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00" name="Text Box 15">
          <a:extLst>
            <a:ext uri="{FF2B5EF4-FFF2-40B4-BE49-F238E27FC236}">
              <a16:creationId xmlns:a16="http://schemas.microsoft.com/office/drawing/2014/main" id="{C89F2425-34F8-425A-9A58-A20A2668049B}"/>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01" name="Text Box 15">
          <a:extLst>
            <a:ext uri="{FF2B5EF4-FFF2-40B4-BE49-F238E27FC236}">
              <a16:creationId xmlns:a16="http://schemas.microsoft.com/office/drawing/2014/main" id="{49C732D2-FC3B-4D00-AEC3-E3A4207C5549}"/>
            </a:ext>
          </a:extLst>
        </xdr:cNvPr>
        <xdr:cNvSpPr txBox="1">
          <a:spLocks noChangeArrowheads="1"/>
        </xdr:cNvSpPr>
      </xdr:nvSpPr>
      <xdr:spPr bwMode="auto">
        <a:xfrm>
          <a:off x="6655254" y="6555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02" name="Text Box 15">
          <a:extLst>
            <a:ext uri="{FF2B5EF4-FFF2-40B4-BE49-F238E27FC236}">
              <a16:creationId xmlns:a16="http://schemas.microsoft.com/office/drawing/2014/main" id="{468BF9AC-4219-467A-971B-FDA323D7E5AF}"/>
            </a:ext>
          </a:extLst>
        </xdr:cNvPr>
        <xdr:cNvSpPr txBox="1">
          <a:spLocks noChangeArrowheads="1"/>
        </xdr:cNvSpPr>
      </xdr:nvSpPr>
      <xdr:spPr bwMode="auto">
        <a:xfrm>
          <a:off x="6655254" y="6555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03" name="Text Box 15">
          <a:extLst>
            <a:ext uri="{FF2B5EF4-FFF2-40B4-BE49-F238E27FC236}">
              <a16:creationId xmlns:a16="http://schemas.microsoft.com/office/drawing/2014/main" id="{E9CE7785-A6BC-4284-8FD6-5AA6E2460CAA}"/>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04" name="Text Box 15">
          <a:extLst>
            <a:ext uri="{FF2B5EF4-FFF2-40B4-BE49-F238E27FC236}">
              <a16:creationId xmlns:a16="http://schemas.microsoft.com/office/drawing/2014/main" id="{83437C75-3EA5-4701-809E-10E0A2731CBF}"/>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05" name="Text Box 15">
          <a:extLst>
            <a:ext uri="{FF2B5EF4-FFF2-40B4-BE49-F238E27FC236}">
              <a16:creationId xmlns:a16="http://schemas.microsoft.com/office/drawing/2014/main" id="{7AB94A35-A331-42DB-A67A-B0C6B5FF5BE8}"/>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06" name="Text Box 15">
          <a:extLst>
            <a:ext uri="{FF2B5EF4-FFF2-40B4-BE49-F238E27FC236}">
              <a16:creationId xmlns:a16="http://schemas.microsoft.com/office/drawing/2014/main" id="{6BE368A6-7C1E-4FA6-B203-12847467F4A9}"/>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07" name="Text Box 15">
          <a:extLst>
            <a:ext uri="{FF2B5EF4-FFF2-40B4-BE49-F238E27FC236}">
              <a16:creationId xmlns:a16="http://schemas.microsoft.com/office/drawing/2014/main" id="{C4EA8860-1AD9-4251-8F80-6F1FE7EF1D24}"/>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08" name="Text Box 15">
          <a:extLst>
            <a:ext uri="{FF2B5EF4-FFF2-40B4-BE49-F238E27FC236}">
              <a16:creationId xmlns:a16="http://schemas.microsoft.com/office/drawing/2014/main" id="{ED5622F1-CE9B-4986-A63A-B04EB6008558}"/>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09" name="Text Box 15">
          <a:extLst>
            <a:ext uri="{FF2B5EF4-FFF2-40B4-BE49-F238E27FC236}">
              <a16:creationId xmlns:a16="http://schemas.microsoft.com/office/drawing/2014/main" id="{5597A182-EA0E-4F63-8FD3-45EE205AD221}"/>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10" name="Text Box 15">
          <a:extLst>
            <a:ext uri="{FF2B5EF4-FFF2-40B4-BE49-F238E27FC236}">
              <a16:creationId xmlns:a16="http://schemas.microsoft.com/office/drawing/2014/main" id="{21E84FF4-819B-42BB-BC13-95BD3C6A0BF4}"/>
            </a:ext>
          </a:extLst>
        </xdr:cNvPr>
        <xdr:cNvSpPr txBox="1">
          <a:spLocks noChangeArrowheads="1"/>
        </xdr:cNvSpPr>
      </xdr:nvSpPr>
      <xdr:spPr bwMode="auto">
        <a:xfrm>
          <a:off x="6655254" y="6745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11" name="Text Box 15">
          <a:extLst>
            <a:ext uri="{FF2B5EF4-FFF2-40B4-BE49-F238E27FC236}">
              <a16:creationId xmlns:a16="http://schemas.microsoft.com/office/drawing/2014/main" id="{2C959FB9-4D9A-4630-88FB-3AC04F98A9DA}"/>
            </a:ext>
          </a:extLst>
        </xdr:cNvPr>
        <xdr:cNvSpPr txBox="1">
          <a:spLocks noChangeArrowheads="1"/>
        </xdr:cNvSpPr>
      </xdr:nvSpPr>
      <xdr:spPr bwMode="auto">
        <a:xfrm>
          <a:off x="6655254" y="6745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12" name="Text Box 15">
          <a:extLst>
            <a:ext uri="{FF2B5EF4-FFF2-40B4-BE49-F238E27FC236}">
              <a16:creationId xmlns:a16="http://schemas.microsoft.com/office/drawing/2014/main" id="{8FC39962-C272-4ABA-B1B5-2DD32299EE88}"/>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13" name="Text Box 15">
          <a:extLst>
            <a:ext uri="{FF2B5EF4-FFF2-40B4-BE49-F238E27FC236}">
              <a16:creationId xmlns:a16="http://schemas.microsoft.com/office/drawing/2014/main" id="{152F9EC8-38F3-4795-A09D-5447937EDDFD}"/>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14" name="Text Box 15">
          <a:extLst>
            <a:ext uri="{FF2B5EF4-FFF2-40B4-BE49-F238E27FC236}">
              <a16:creationId xmlns:a16="http://schemas.microsoft.com/office/drawing/2014/main" id="{7E2F1A01-1E24-4DE4-8A3B-BFD1D72A4181}"/>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15" name="Text Box 15">
          <a:extLst>
            <a:ext uri="{FF2B5EF4-FFF2-40B4-BE49-F238E27FC236}">
              <a16:creationId xmlns:a16="http://schemas.microsoft.com/office/drawing/2014/main" id="{61ACC617-C01C-40F5-A1E0-4642DDD4400B}"/>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16" name="Text Box 15">
          <a:extLst>
            <a:ext uri="{FF2B5EF4-FFF2-40B4-BE49-F238E27FC236}">
              <a16:creationId xmlns:a16="http://schemas.microsoft.com/office/drawing/2014/main" id="{40D4692D-EBA6-4FB1-AB7C-3C1B2859A02A}"/>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17" name="Text Box 15">
          <a:extLst>
            <a:ext uri="{FF2B5EF4-FFF2-40B4-BE49-F238E27FC236}">
              <a16:creationId xmlns:a16="http://schemas.microsoft.com/office/drawing/2014/main" id="{4CAC4C07-54AF-4F72-BA3A-C337D6D18C5B}"/>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18" name="Text Box 15">
          <a:extLst>
            <a:ext uri="{FF2B5EF4-FFF2-40B4-BE49-F238E27FC236}">
              <a16:creationId xmlns:a16="http://schemas.microsoft.com/office/drawing/2014/main" id="{EB308372-ED7B-495C-BAEC-D9CBE553C78E}"/>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19" name="Text Box 15">
          <a:extLst>
            <a:ext uri="{FF2B5EF4-FFF2-40B4-BE49-F238E27FC236}">
              <a16:creationId xmlns:a16="http://schemas.microsoft.com/office/drawing/2014/main" id="{613F3C22-872B-4857-95F9-47007838870F}"/>
            </a:ext>
          </a:extLst>
        </xdr:cNvPr>
        <xdr:cNvSpPr txBox="1">
          <a:spLocks noChangeArrowheads="1"/>
        </xdr:cNvSpPr>
      </xdr:nvSpPr>
      <xdr:spPr bwMode="auto">
        <a:xfrm>
          <a:off x="6655254" y="6936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20" name="Text Box 15">
          <a:extLst>
            <a:ext uri="{FF2B5EF4-FFF2-40B4-BE49-F238E27FC236}">
              <a16:creationId xmlns:a16="http://schemas.microsoft.com/office/drawing/2014/main" id="{50FF0542-5AFF-4ADD-A3DF-12BAB0D33A72}"/>
            </a:ext>
          </a:extLst>
        </xdr:cNvPr>
        <xdr:cNvSpPr txBox="1">
          <a:spLocks noChangeArrowheads="1"/>
        </xdr:cNvSpPr>
      </xdr:nvSpPr>
      <xdr:spPr bwMode="auto">
        <a:xfrm>
          <a:off x="6655254" y="6936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21" name="Text Box 15">
          <a:extLst>
            <a:ext uri="{FF2B5EF4-FFF2-40B4-BE49-F238E27FC236}">
              <a16:creationId xmlns:a16="http://schemas.microsoft.com/office/drawing/2014/main" id="{9D4F2D9D-C2D7-4C3A-8CBD-47DFA11CCAB8}"/>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22" name="Text Box 15">
          <a:extLst>
            <a:ext uri="{FF2B5EF4-FFF2-40B4-BE49-F238E27FC236}">
              <a16:creationId xmlns:a16="http://schemas.microsoft.com/office/drawing/2014/main" id="{B839C9B7-7A8B-42EF-8D8A-4DAC41E204F9}"/>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23" name="Text Box 15">
          <a:extLst>
            <a:ext uri="{FF2B5EF4-FFF2-40B4-BE49-F238E27FC236}">
              <a16:creationId xmlns:a16="http://schemas.microsoft.com/office/drawing/2014/main" id="{05F5D525-3422-40C5-9728-6941128CE8E9}"/>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24" name="Text Box 15">
          <a:extLst>
            <a:ext uri="{FF2B5EF4-FFF2-40B4-BE49-F238E27FC236}">
              <a16:creationId xmlns:a16="http://schemas.microsoft.com/office/drawing/2014/main" id="{24969B08-84D3-4979-8CA0-94B4816450B1}"/>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25" name="Text Box 15">
          <a:extLst>
            <a:ext uri="{FF2B5EF4-FFF2-40B4-BE49-F238E27FC236}">
              <a16:creationId xmlns:a16="http://schemas.microsoft.com/office/drawing/2014/main" id="{67302B5A-800C-41EA-9F6E-F7065BDBF95D}"/>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26" name="Text Box 15">
          <a:extLst>
            <a:ext uri="{FF2B5EF4-FFF2-40B4-BE49-F238E27FC236}">
              <a16:creationId xmlns:a16="http://schemas.microsoft.com/office/drawing/2014/main" id="{9E39EA96-ACC7-4857-8B87-52C48EBDA3E4}"/>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27" name="Text Box 15">
          <a:extLst>
            <a:ext uri="{FF2B5EF4-FFF2-40B4-BE49-F238E27FC236}">
              <a16:creationId xmlns:a16="http://schemas.microsoft.com/office/drawing/2014/main" id="{5BDC2E1B-1D16-4B82-B3E2-14C98382BAC7}"/>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28" name="Text Box 15">
          <a:extLst>
            <a:ext uri="{FF2B5EF4-FFF2-40B4-BE49-F238E27FC236}">
              <a16:creationId xmlns:a16="http://schemas.microsoft.com/office/drawing/2014/main" id="{64835D8E-6917-474D-9C83-7CAF2330FEC7}"/>
            </a:ext>
          </a:extLst>
        </xdr:cNvPr>
        <xdr:cNvSpPr txBox="1">
          <a:spLocks noChangeArrowheads="1"/>
        </xdr:cNvSpPr>
      </xdr:nvSpPr>
      <xdr:spPr bwMode="auto">
        <a:xfrm>
          <a:off x="6655254" y="7126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29" name="Text Box 15">
          <a:extLst>
            <a:ext uri="{FF2B5EF4-FFF2-40B4-BE49-F238E27FC236}">
              <a16:creationId xmlns:a16="http://schemas.microsoft.com/office/drawing/2014/main" id="{36B11186-7CC0-42C7-B5CC-DDA751B1C98E}"/>
            </a:ext>
          </a:extLst>
        </xdr:cNvPr>
        <xdr:cNvSpPr txBox="1">
          <a:spLocks noChangeArrowheads="1"/>
        </xdr:cNvSpPr>
      </xdr:nvSpPr>
      <xdr:spPr bwMode="auto">
        <a:xfrm>
          <a:off x="6655254" y="7126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30" name="Text Box 15">
          <a:extLst>
            <a:ext uri="{FF2B5EF4-FFF2-40B4-BE49-F238E27FC236}">
              <a16:creationId xmlns:a16="http://schemas.microsoft.com/office/drawing/2014/main" id="{89851E37-E3AF-405D-8A2C-ADF54767BBB5}"/>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31" name="Text Box 15">
          <a:extLst>
            <a:ext uri="{FF2B5EF4-FFF2-40B4-BE49-F238E27FC236}">
              <a16:creationId xmlns:a16="http://schemas.microsoft.com/office/drawing/2014/main" id="{88D89AD3-A79C-445A-AD0E-DC1E2A58441E}"/>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32" name="Text Box 15">
          <a:extLst>
            <a:ext uri="{FF2B5EF4-FFF2-40B4-BE49-F238E27FC236}">
              <a16:creationId xmlns:a16="http://schemas.microsoft.com/office/drawing/2014/main" id="{AF73FC57-1F4A-4781-9BEE-1727E1717111}"/>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33" name="Text Box 15">
          <a:extLst>
            <a:ext uri="{FF2B5EF4-FFF2-40B4-BE49-F238E27FC236}">
              <a16:creationId xmlns:a16="http://schemas.microsoft.com/office/drawing/2014/main" id="{7737E679-36E3-46B3-AAFF-8ACC9B521B3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34" name="Text Box 15">
          <a:extLst>
            <a:ext uri="{FF2B5EF4-FFF2-40B4-BE49-F238E27FC236}">
              <a16:creationId xmlns:a16="http://schemas.microsoft.com/office/drawing/2014/main" id="{463DC294-8DC0-476C-87B1-6BA5828C9D3E}"/>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35" name="Text Box 15">
          <a:extLst>
            <a:ext uri="{FF2B5EF4-FFF2-40B4-BE49-F238E27FC236}">
              <a16:creationId xmlns:a16="http://schemas.microsoft.com/office/drawing/2014/main" id="{8DE6BC24-666B-4F59-A4A7-CD717DCFC108}"/>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36" name="Text Box 15">
          <a:extLst>
            <a:ext uri="{FF2B5EF4-FFF2-40B4-BE49-F238E27FC236}">
              <a16:creationId xmlns:a16="http://schemas.microsoft.com/office/drawing/2014/main" id="{E41299AF-2FB4-4305-8F3D-DF6E1510FCED}"/>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37" name="Text Box 15">
          <a:extLst>
            <a:ext uri="{FF2B5EF4-FFF2-40B4-BE49-F238E27FC236}">
              <a16:creationId xmlns:a16="http://schemas.microsoft.com/office/drawing/2014/main" id="{3DA53234-5BD4-4ED1-8A20-5AA6289270A9}"/>
            </a:ext>
          </a:extLst>
        </xdr:cNvPr>
        <xdr:cNvSpPr txBox="1">
          <a:spLocks noChangeArrowheads="1"/>
        </xdr:cNvSpPr>
      </xdr:nvSpPr>
      <xdr:spPr bwMode="auto">
        <a:xfrm>
          <a:off x="6655254" y="7317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38" name="Text Box 15">
          <a:extLst>
            <a:ext uri="{FF2B5EF4-FFF2-40B4-BE49-F238E27FC236}">
              <a16:creationId xmlns:a16="http://schemas.microsoft.com/office/drawing/2014/main" id="{DF31E241-4663-4684-B3B9-3947E59E987F}"/>
            </a:ext>
          </a:extLst>
        </xdr:cNvPr>
        <xdr:cNvSpPr txBox="1">
          <a:spLocks noChangeArrowheads="1"/>
        </xdr:cNvSpPr>
      </xdr:nvSpPr>
      <xdr:spPr bwMode="auto">
        <a:xfrm>
          <a:off x="6655254" y="7317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39" name="Text Box 15">
          <a:extLst>
            <a:ext uri="{FF2B5EF4-FFF2-40B4-BE49-F238E27FC236}">
              <a16:creationId xmlns:a16="http://schemas.microsoft.com/office/drawing/2014/main" id="{069318D1-ADF6-473C-B5AA-CBDEF5C49FB4}"/>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40" name="Text Box 15">
          <a:extLst>
            <a:ext uri="{FF2B5EF4-FFF2-40B4-BE49-F238E27FC236}">
              <a16:creationId xmlns:a16="http://schemas.microsoft.com/office/drawing/2014/main" id="{DCA0AC8D-5393-489F-A0B1-8E79A47DD059}"/>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41" name="Text Box 15">
          <a:extLst>
            <a:ext uri="{FF2B5EF4-FFF2-40B4-BE49-F238E27FC236}">
              <a16:creationId xmlns:a16="http://schemas.microsoft.com/office/drawing/2014/main" id="{1E845AD1-6E25-457F-8C61-C8D030CBD762}"/>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42" name="Text Box 15">
          <a:extLst>
            <a:ext uri="{FF2B5EF4-FFF2-40B4-BE49-F238E27FC236}">
              <a16:creationId xmlns:a16="http://schemas.microsoft.com/office/drawing/2014/main" id="{B29DDC85-728C-4AEC-A63C-9C7BF545CA74}"/>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43" name="Text Box 15">
          <a:extLst>
            <a:ext uri="{FF2B5EF4-FFF2-40B4-BE49-F238E27FC236}">
              <a16:creationId xmlns:a16="http://schemas.microsoft.com/office/drawing/2014/main" id="{680A3CDB-F432-4137-97A5-545535F3033F}"/>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44" name="Text Box 15">
          <a:extLst>
            <a:ext uri="{FF2B5EF4-FFF2-40B4-BE49-F238E27FC236}">
              <a16:creationId xmlns:a16="http://schemas.microsoft.com/office/drawing/2014/main" id="{6E659BCD-1335-4CCB-936B-CB3BCE63584F}"/>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45" name="Text Box 15">
          <a:extLst>
            <a:ext uri="{FF2B5EF4-FFF2-40B4-BE49-F238E27FC236}">
              <a16:creationId xmlns:a16="http://schemas.microsoft.com/office/drawing/2014/main" id="{2368AD6F-3455-4E32-BCF0-88A1BD297B1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46" name="Text Box 15">
          <a:extLst>
            <a:ext uri="{FF2B5EF4-FFF2-40B4-BE49-F238E27FC236}">
              <a16:creationId xmlns:a16="http://schemas.microsoft.com/office/drawing/2014/main" id="{E91DD924-44B6-4BDF-AF88-BA7DC6DB8A02}"/>
            </a:ext>
          </a:extLst>
        </xdr:cNvPr>
        <xdr:cNvSpPr txBox="1">
          <a:spLocks noChangeArrowheads="1"/>
        </xdr:cNvSpPr>
      </xdr:nvSpPr>
      <xdr:spPr bwMode="auto">
        <a:xfrm>
          <a:off x="6655254" y="7507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47" name="Text Box 15">
          <a:extLst>
            <a:ext uri="{FF2B5EF4-FFF2-40B4-BE49-F238E27FC236}">
              <a16:creationId xmlns:a16="http://schemas.microsoft.com/office/drawing/2014/main" id="{D51A1FB2-8883-4643-841A-BB12FC39EE06}"/>
            </a:ext>
          </a:extLst>
        </xdr:cNvPr>
        <xdr:cNvSpPr txBox="1">
          <a:spLocks noChangeArrowheads="1"/>
        </xdr:cNvSpPr>
      </xdr:nvSpPr>
      <xdr:spPr bwMode="auto">
        <a:xfrm>
          <a:off x="6655254" y="7507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48" name="Text Box 15">
          <a:extLst>
            <a:ext uri="{FF2B5EF4-FFF2-40B4-BE49-F238E27FC236}">
              <a16:creationId xmlns:a16="http://schemas.microsoft.com/office/drawing/2014/main" id="{FA242669-D365-41D6-A9DF-69753C2A3D09}"/>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49" name="Text Box 15">
          <a:extLst>
            <a:ext uri="{FF2B5EF4-FFF2-40B4-BE49-F238E27FC236}">
              <a16:creationId xmlns:a16="http://schemas.microsoft.com/office/drawing/2014/main" id="{628555F2-C553-4C0D-B58C-7E4ACCA4497C}"/>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50" name="Text Box 15">
          <a:extLst>
            <a:ext uri="{FF2B5EF4-FFF2-40B4-BE49-F238E27FC236}">
              <a16:creationId xmlns:a16="http://schemas.microsoft.com/office/drawing/2014/main" id="{FB7653FD-0FC1-4F34-9E7B-0941CEF3A539}"/>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51" name="Text Box 15">
          <a:extLst>
            <a:ext uri="{FF2B5EF4-FFF2-40B4-BE49-F238E27FC236}">
              <a16:creationId xmlns:a16="http://schemas.microsoft.com/office/drawing/2014/main" id="{76CD8B3D-5C15-46CC-9A57-3F9913EA49DD}"/>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52" name="Text Box 15">
          <a:extLst>
            <a:ext uri="{FF2B5EF4-FFF2-40B4-BE49-F238E27FC236}">
              <a16:creationId xmlns:a16="http://schemas.microsoft.com/office/drawing/2014/main" id="{A58F5F05-66DF-4884-B377-0A236B41E5BF}"/>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53" name="Text Box 15">
          <a:extLst>
            <a:ext uri="{FF2B5EF4-FFF2-40B4-BE49-F238E27FC236}">
              <a16:creationId xmlns:a16="http://schemas.microsoft.com/office/drawing/2014/main" id="{70844FFF-9AC4-4B47-90FA-702739C26365}"/>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54" name="Text Box 15">
          <a:extLst>
            <a:ext uri="{FF2B5EF4-FFF2-40B4-BE49-F238E27FC236}">
              <a16:creationId xmlns:a16="http://schemas.microsoft.com/office/drawing/2014/main" id="{A8231C00-8C18-4662-B428-5D817F288589}"/>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55" name="Text Box 15">
          <a:extLst>
            <a:ext uri="{FF2B5EF4-FFF2-40B4-BE49-F238E27FC236}">
              <a16:creationId xmlns:a16="http://schemas.microsoft.com/office/drawing/2014/main" id="{3C3F0632-7830-4D5C-9377-66B57ECF222A}"/>
            </a:ext>
          </a:extLst>
        </xdr:cNvPr>
        <xdr:cNvSpPr txBox="1">
          <a:spLocks noChangeArrowheads="1"/>
        </xdr:cNvSpPr>
      </xdr:nvSpPr>
      <xdr:spPr bwMode="auto">
        <a:xfrm>
          <a:off x="6655254" y="7698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56" name="Text Box 15">
          <a:extLst>
            <a:ext uri="{FF2B5EF4-FFF2-40B4-BE49-F238E27FC236}">
              <a16:creationId xmlns:a16="http://schemas.microsoft.com/office/drawing/2014/main" id="{46DA2D5C-4398-4CCF-A6F2-49BBFFD5CD98}"/>
            </a:ext>
          </a:extLst>
        </xdr:cNvPr>
        <xdr:cNvSpPr txBox="1">
          <a:spLocks noChangeArrowheads="1"/>
        </xdr:cNvSpPr>
      </xdr:nvSpPr>
      <xdr:spPr bwMode="auto">
        <a:xfrm>
          <a:off x="6655254" y="7698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57" name="Text Box 15">
          <a:extLst>
            <a:ext uri="{FF2B5EF4-FFF2-40B4-BE49-F238E27FC236}">
              <a16:creationId xmlns:a16="http://schemas.microsoft.com/office/drawing/2014/main" id="{1BD95883-4E82-4CD7-8658-2EAE51A15661}"/>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58" name="Text Box 15">
          <a:extLst>
            <a:ext uri="{FF2B5EF4-FFF2-40B4-BE49-F238E27FC236}">
              <a16:creationId xmlns:a16="http://schemas.microsoft.com/office/drawing/2014/main" id="{DFA8FACE-B0DB-4D5F-812A-088F6D23A658}"/>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59" name="Text Box 15">
          <a:extLst>
            <a:ext uri="{FF2B5EF4-FFF2-40B4-BE49-F238E27FC236}">
              <a16:creationId xmlns:a16="http://schemas.microsoft.com/office/drawing/2014/main" id="{275A2F85-043E-4D14-AEB7-8322BF8410CF}"/>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60" name="Text Box 15">
          <a:extLst>
            <a:ext uri="{FF2B5EF4-FFF2-40B4-BE49-F238E27FC236}">
              <a16:creationId xmlns:a16="http://schemas.microsoft.com/office/drawing/2014/main" id="{C666A1D6-C7A0-455E-A258-DC37F885EBBC}"/>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61" name="Text Box 15">
          <a:extLst>
            <a:ext uri="{FF2B5EF4-FFF2-40B4-BE49-F238E27FC236}">
              <a16:creationId xmlns:a16="http://schemas.microsoft.com/office/drawing/2014/main" id="{9F652D22-65C2-40F7-B637-6DD9A87FA134}"/>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62" name="Text Box 15">
          <a:extLst>
            <a:ext uri="{FF2B5EF4-FFF2-40B4-BE49-F238E27FC236}">
              <a16:creationId xmlns:a16="http://schemas.microsoft.com/office/drawing/2014/main" id="{ECD237A0-5823-480C-9C02-981F9BEED84C}"/>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63" name="Text Box 15">
          <a:extLst>
            <a:ext uri="{FF2B5EF4-FFF2-40B4-BE49-F238E27FC236}">
              <a16:creationId xmlns:a16="http://schemas.microsoft.com/office/drawing/2014/main" id="{047B51D9-CD10-4EB1-A21E-91AB0784BAEA}"/>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64" name="Text Box 15">
          <a:extLst>
            <a:ext uri="{FF2B5EF4-FFF2-40B4-BE49-F238E27FC236}">
              <a16:creationId xmlns:a16="http://schemas.microsoft.com/office/drawing/2014/main" id="{1074A60A-3B5B-423E-8921-D1DEBDDEAB49}"/>
            </a:ext>
          </a:extLst>
        </xdr:cNvPr>
        <xdr:cNvSpPr txBox="1">
          <a:spLocks noChangeArrowheads="1"/>
        </xdr:cNvSpPr>
      </xdr:nvSpPr>
      <xdr:spPr bwMode="auto">
        <a:xfrm>
          <a:off x="6655254" y="7888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65" name="Text Box 15">
          <a:extLst>
            <a:ext uri="{FF2B5EF4-FFF2-40B4-BE49-F238E27FC236}">
              <a16:creationId xmlns:a16="http://schemas.microsoft.com/office/drawing/2014/main" id="{0B994A7B-B903-480F-9865-5B7AB19B4537}"/>
            </a:ext>
          </a:extLst>
        </xdr:cNvPr>
        <xdr:cNvSpPr txBox="1">
          <a:spLocks noChangeArrowheads="1"/>
        </xdr:cNvSpPr>
      </xdr:nvSpPr>
      <xdr:spPr bwMode="auto">
        <a:xfrm>
          <a:off x="6655254" y="7888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66" name="Text Box 15">
          <a:extLst>
            <a:ext uri="{FF2B5EF4-FFF2-40B4-BE49-F238E27FC236}">
              <a16:creationId xmlns:a16="http://schemas.microsoft.com/office/drawing/2014/main" id="{2486008E-4DC3-469D-8E86-A0AF5615873C}"/>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67" name="Text Box 15">
          <a:extLst>
            <a:ext uri="{FF2B5EF4-FFF2-40B4-BE49-F238E27FC236}">
              <a16:creationId xmlns:a16="http://schemas.microsoft.com/office/drawing/2014/main" id="{B55CCBCC-3E4B-4520-BA40-6BE625A0E5D2}"/>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68" name="Text Box 15">
          <a:extLst>
            <a:ext uri="{FF2B5EF4-FFF2-40B4-BE49-F238E27FC236}">
              <a16:creationId xmlns:a16="http://schemas.microsoft.com/office/drawing/2014/main" id="{F90CB116-2AE1-480E-BC21-E7A2CFA4565B}"/>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69" name="Text Box 15">
          <a:extLst>
            <a:ext uri="{FF2B5EF4-FFF2-40B4-BE49-F238E27FC236}">
              <a16:creationId xmlns:a16="http://schemas.microsoft.com/office/drawing/2014/main" id="{2BE03512-0F1D-4E0D-AB11-52E463028D3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70" name="Text Box 15">
          <a:extLst>
            <a:ext uri="{FF2B5EF4-FFF2-40B4-BE49-F238E27FC236}">
              <a16:creationId xmlns:a16="http://schemas.microsoft.com/office/drawing/2014/main" id="{3880EE9E-3542-470B-82C5-DB464533491D}"/>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71" name="Text Box 15">
          <a:extLst>
            <a:ext uri="{FF2B5EF4-FFF2-40B4-BE49-F238E27FC236}">
              <a16:creationId xmlns:a16="http://schemas.microsoft.com/office/drawing/2014/main" id="{2195FA27-1F27-4ABA-98D2-DAA8C1E1274A}"/>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72" name="Text Box 15">
          <a:extLst>
            <a:ext uri="{FF2B5EF4-FFF2-40B4-BE49-F238E27FC236}">
              <a16:creationId xmlns:a16="http://schemas.microsoft.com/office/drawing/2014/main" id="{32669E5D-62D2-4A0E-BFDC-C8B75FE1F83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73" name="Text Box 15">
          <a:extLst>
            <a:ext uri="{FF2B5EF4-FFF2-40B4-BE49-F238E27FC236}">
              <a16:creationId xmlns:a16="http://schemas.microsoft.com/office/drawing/2014/main" id="{FA26A64E-4291-4F11-B2F5-531F1D885313}"/>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74" name="Text Box 15">
          <a:extLst>
            <a:ext uri="{FF2B5EF4-FFF2-40B4-BE49-F238E27FC236}">
              <a16:creationId xmlns:a16="http://schemas.microsoft.com/office/drawing/2014/main" id="{159A4C65-0D3D-485F-A054-03D47FC1D59F}"/>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75" name="Text Box 15">
          <a:extLst>
            <a:ext uri="{FF2B5EF4-FFF2-40B4-BE49-F238E27FC236}">
              <a16:creationId xmlns:a16="http://schemas.microsoft.com/office/drawing/2014/main" id="{9DBC3219-18ED-4CAA-AC41-C5CBFC3CA10A}"/>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76" name="Text Box 15">
          <a:extLst>
            <a:ext uri="{FF2B5EF4-FFF2-40B4-BE49-F238E27FC236}">
              <a16:creationId xmlns:a16="http://schemas.microsoft.com/office/drawing/2014/main" id="{EB06F04F-7DF4-4AAC-B081-B664CBA481E2}"/>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77" name="Text Box 15">
          <a:extLst>
            <a:ext uri="{FF2B5EF4-FFF2-40B4-BE49-F238E27FC236}">
              <a16:creationId xmlns:a16="http://schemas.microsoft.com/office/drawing/2014/main" id="{8631B87E-C3EC-465F-A2FE-1E02C573A793}"/>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78" name="Text Box 15">
          <a:extLst>
            <a:ext uri="{FF2B5EF4-FFF2-40B4-BE49-F238E27FC236}">
              <a16:creationId xmlns:a16="http://schemas.microsoft.com/office/drawing/2014/main" id="{6EA72DA0-A413-469B-B63F-2A792E6ED6B6}"/>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79" name="Text Box 15">
          <a:extLst>
            <a:ext uri="{FF2B5EF4-FFF2-40B4-BE49-F238E27FC236}">
              <a16:creationId xmlns:a16="http://schemas.microsoft.com/office/drawing/2014/main" id="{F09D7873-24FF-4C21-AE0A-0D31D2AFA5A5}"/>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80" name="Text Box 15">
          <a:extLst>
            <a:ext uri="{FF2B5EF4-FFF2-40B4-BE49-F238E27FC236}">
              <a16:creationId xmlns:a16="http://schemas.microsoft.com/office/drawing/2014/main" id="{6B3CE350-95E3-475C-ABD0-3E624F99E25B}"/>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81" name="Text Box 15">
          <a:extLst>
            <a:ext uri="{FF2B5EF4-FFF2-40B4-BE49-F238E27FC236}">
              <a16:creationId xmlns:a16="http://schemas.microsoft.com/office/drawing/2014/main" id="{25C7AC85-DC9C-4E30-AF2B-B1B8C3622C3E}"/>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82" name="Text Box 15">
          <a:extLst>
            <a:ext uri="{FF2B5EF4-FFF2-40B4-BE49-F238E27FC236}">
              <a16:creationId xmlns:a16="http://schemas.microsoft.com/office/drawing/2014/main" id="{93158C71-2951-4E26-AA00-89A728D3A954}"/>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83" name="Text Box 15">
          <a:extLst>
            <a:ext uri="{FF2B5EF4-FFF2-40B4-BE49-F238E27FC236}">
              <a16:creationId xmlns:a16="http://schemas.microsoft.com/office/drawing/2014/main" id="{2B972B13-21A4-40DD-8688-275E7B537401}"/>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84" name="Text Box 15">
          <a:extLst>
            <a:ext uri="{FF2B5EF4-FFF2-40B4-BE49-F238E27FC236}">
              <a16:creationId xmlns:a16="http://schemas.microsoft.com/office/drawing/2014/main" id="{CFC4E52E-4FE9-4989-BB86-B6447F5953F3}"/>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85" name="Text Box 15">
          <a:extLst>
            <a:ext uri="{FF2B5EF4-FFF2-40B4-BE49-F238E27FC236}">
              <a16:creationId xmlns:a16="http://schemas.microsoft.com/office/drawing/2014/main" id="{B4A93AFF-EA16-45D2-8C51-504F36CCC89F}"/>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86" name="Text Box 15">
          <a:extLst>
            <a:ext uri="{FF2B5EF4-FFF2-40B4-BE49-F238E27FC236}">
              <a16:creationId xmlns:a16="http://schemas.microsoft.com/office/drawing/2014/main" id="{726409E4-7991-4218-8ED2-1B0ED79304EA}"/>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87" name="Text Box 15">
          <a:extLst>
            <a:ext uri="{FF2B5EF4-FFF2-40B4-BE49-F238E27FC236}">
              <a16:creationId xmlns:a16="http://schemas.microsoft.com/office/drawing/2014/main" id="{FB337DE6-4D44-41A5-B508-6D38D4F2B71E}"/>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88" name="Text Box 15">
          <a:extLst>
            <a:ext uri="{FF2B5EF4-FFF2-40B4-BE49-F238E27FC236}">
              <a16:creationId xmlns:a16="http://schemas.microsoft.com/office/drawing/2014/main" id="{6C9B92EB-9B0A-4AA7-B33D-29DFCE6051A1}"/>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89" name="Text Box 15">
          <a:extLst>
            <a:ext uri="{FF2B5EF4-FFF2-40B4-BE49-F238E27FC236}">
              <a16:creationId xmlns:a16="http://schemas.microsoft.com/office/drawing/2014/main" id="{0F66EA2F-0452-415E-8E8A-A5AB8223FBF6}"/>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90" name="Text Box 15">
          <a:extLst>
            <a:ext uri="{FF2B5EF4-FFF2-40B4-BE49-F238E27FC236}">
              <a16:creationId xmlns:a16="http://schemas.microsoft.com/office/drawing/2014/main" id="{0BDC3273-6449-4CDF-B867-E2AEE146CE11}"/>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91" name="Text Box 15">
          <a:extLst>
            <a:ext uri="{FF2B5EF4-FFF2-40B4-BE49-F238E27FC236}">
              <a16:creationId xmlns:a16="http://schemas.microsoft.com/office/drawing/2014/main" id="{8F8E9E63-98EE-404D-A960-966925A00085}"/>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92" name="Text Box 15">
          <a:extLst>
            <a:ext uri="{FF2B5EF4-FFF2-40B4-BE49-F238E27FC236}">
              <a16:creationId xmlns:a16="http://schemas.microsoft.com/office/drawing/2014/main" id="{517119CB-6D71-4143-AFFB-28026CE919F2}"/>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93" name="Text Box 15">
          <a:extLst>
            <a:ext uri="{FF2B5EF4-FFF2-40B4-BE49-F238E27FC236}">
              <a16:creationId xmlns:a16="http://schemas.microsoft.com/office/drawing/2014/main" id="{A42CC875-021B-4533-8483-8EA3086E3338}"/>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94" name="Text Box 15">
          <a:extLst>
            <a:ext uri="{FF2B5EF4-FFF2-40B4-BE49-F238E27FC236}">
              <a16:creationId xmlns:a16="http://schemas.microsoft.com/office/drawing/2014/main" id="{A89DF3D8-A80E-4248-B829-23918FEE21FB}"/>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95" name="Text Box 15">
          <a:extLst>
            <a:ext uri="{FF2B5EF4-FFF2-40B4-BE49-F238E27FC236}">
              <a16:creationId xmlns:a16="http://schemas.microsoft.com/office/drawing/2014/main" id="{76928A9A-B82E-4F08-87B5-1B09F57D461F}"/>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96" name="Text Box 15">
          <a:extLst>
            <a:ext uri="{FF2B5EF4-FFF2-40B4-BE49-F238E27FC236}">
              <a16:creationId xmlns:a16="http://schemas.microsoft.com/office/drawing/2014/main" id="{F44CB3B6-AB9C-455D-9FE3-9E5E1075C1DE}"/>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97" name="Text Box 15">
          <a:extLst>
            <a:ext uri="{FF2B5EF4-FFF2-40B4-BE49-F238E27FC236}">
              <a16:creationId xmlns:a16="http://schemas.microsoft.com/office/drawing/2014/main" id="{D3471B51-190A-4A9B-B5F9-4027910A8C9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98" name="Text Box 15">
          <a:extLst>
            <a:ext uri="{FF2B5EF4-FFF2-40B4-BE49-F238E27FC236}">
              <a16:creationId xmlns:a16="http://schemas.microsoft.com/office/drawing/2014/main" id="{B99F1098-68AA-4235-B096-90E9A866B897}"/>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999" name="Text Box 15">
          <a:extLst>
            <a:ext uri="{FF2B5EF4-FFF2-40B4-BE49-F238E27FC236}">
              <a16:creationId xmlns:a16="http://schemas.microsoft.com/office/drawing/2014/main" id="{6C970C9C-4152-4310-9590-D53D8EE4C378}"/>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00" name="Text Box 15">
          <a:extLst>
            <a:ext uri="{FF2B5EF4-FFF2-40B4-BE49-F238E27FC236}">
              <a16:creationId xmlns:a16="http://schemas.microsoft.com/office/drawing/2014/main" id="{5C777522-9F55-416A-8579-F718B7599711}"/>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01" name="Text Box 15">
          <a:extLst>
            <a:ext uri="{FF2B5EF4-FFF2-40B4-BE49-F238E27FC236}">
              <a16:creationId xmlns:a16="http://schemas.microsoft.com/office/drawing/2014/main" id="{90DD1D9B-20BC-4B9E-BB1D-D69FF7EA5746}"/>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02" name="Text Box 15">
          <a:extLst>
            <a:ext uri="{FF2B5EF4-FFF2-40B4-BE49-F238E27FC236}">
              <a16:creationId xmlns:a16="http://schemas.microsoft.com/office/drawing/2014/main" id="{DE48B6FD-E1C3-442D-B218-91E893032B32}"/>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03" name="Text Box 15">
          <a:extLst>
            <a:ext uri="{FF2B5EF4-FFF2-40B4-BE49-F238E27FC236}">
              <a16:creationId xmlns:a16="http://schemas.microsoft.com/office/drawing/2014/main" id="{AEFDFE02-2B2A-4601-9FA5-1701E36B1866}"/>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04" name="Text Box 15">
          <a:extLst>
            <a:ext uri="{FF2B5EF4-FFF2-40B4-BE49-F238E27FC236}">
              <a16:creationId xmlns:a16="http://schemas.microsoft.com/office/drawing/2014/main" id="{465BCDF4-8ABA-4275-B7D7-FF6208958D68}"/>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05" name="Text Box 15">
          <a:extLst>
            <a:ext uri="{FF2B5EF4-FFF2-40B4-BE49-F238E27FC236}">
              <a16:creationId xmlns:a16="http://schemas.microsoft.com/office/drawing/2014/main" id="{7A7BAFAD-39BA-4E52-A27E-6C9B64589F24}"/>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06" name="Text Box 15">
          <a:extLst>
            <a:ext uri="{FF2B5EF4-FFF2-40B4-BE49-F238E27FC236}">
              <a16:creationId xmlns:a16="http://schemas.microsoft.com/office/drawing/2014/main" id="{2925E496-BE2D-4E95-AFA9-33FFEB2D39A1}"/>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07" name="Text Box 15">
          <a:extLst>
            <a:ext uri="{FF2B5EF4-FFF2-40B4-BE49-F238E27FC236}">
              <a16:creationId xmlns:a16="http://schemas.microsoft.com/office/drawing/2014/main" id="{59B6D7F6-5D75-4F19-96BA-E5B62376E152}"/>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08" name="Text Box 15">
          <a:extLst>
            <a:ext uri="{FF2B5EF4-FFF2-40B4-BE49-F238E27FC236}">
              <a16:creationId xmlns:a16="http://schemas.microsoft.com/office/drawing/2014/main" id="{AAA09261-A5E3-4157-9589-944CA1CE3E14}"/>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09" name="Text Box 15">
          <a:extLst>
            <a:ext uri="{FF2B5EF4-FFF2-40B4-BE49-F238E27FC236}">
              <a16:creationId xmlns:a16="http://schemas.microsoft.com/office/drawing/2014/main" id="{0EE093EC-D36D-4864-A4E5-FB37EDCD2AD1}"/>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10" name="Text Box 15">
          <a:extLst>
            <a:ext uri="{FF2B5EF4-FFF2-40B4-BE49-F238E27FC236}">
              <a16:creationId xmlns:a16="http://schemas.microsoft.com/office/drawing/2014/main" id="{5D3AFE67-5D5B-4AC2-A7C9-5C530E38215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11" name="Text Box 15">
          <a:extLst>
            <a:ext uri="{FF2B5EF4-FFF2-40B4-BE49-F238E27FC236}">
              <a16:creationId xmlns:a16="http://schemas.microsoft.com/office/drawing/2014/main" id="{0DDA354E-FA47-459A-9CCE-9B0E6CE78DD5}"/>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12" name="Text Box 15">
          <a:extLst>
            <a:ext uri="{FF2B5EF4-FFF2-40B4-BE49-F238E27FC236}">
              <a16:creationId xmlns:a16="http://schemas.microsoft.com/office/drawing/2014/main" id="{635DDBE4-092B-4FC6-80BD-3A823A1731C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13" name="Text Box 15">
          <a:extLst>
            <a:ext uri="{FF2B5EF4-FFF2-40B4-BE49-F238E27FC236}">
              <a16:creationId xmlns:a16="http://schemas.microsoft.com/office/drawing/2014/main" id="{94F48874-D571-4217-A2DC-FB1951DAD632}"/>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14" name="Text Box 15">
          <a:extLst>
            <a:ext uri="{FF2B5EF4-FFF2-40B4-BE49-F238E27FC236}">
              <a16:creationId xmlns:a16="http://schemas.microsoft.com/office/drawing/2014/main" id="{3DED3347-3E2D-4551-BE55-5AC892369CA6}"/>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15" name="Text Box 15">
          <a:extLst>
            <a:ext uri="{FF2B5EF4-FFF2-40B4-BE49-F238E27FC236}">
              <a16:creationId xmlns:a16="http://schemas.microsoft.com/office/drawing/2014/main" id="{CFF20E05-454F-4926-84CC-151B7A5FCB5D}"/>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16" name="Text Box 15">
          <a:extLst>
            <a:ext uri="{FF2B5EF4-FFF2-40B4-BE49-F238E27FC236}">
              <a16:creationId xmlns:a16="http://schemas.microsoft.com/office/drawing/2014/main" id="{6C95EE9C-EE69-458A-862E-0C586034E09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17" name="Text Box 15">
          <a:extLst>
            <a:ext uri="{FF2B5EF4-FFF2-40B4-BE49-F238E27FC236}">
              <a16:creationId xmlns:a16="http://schemas.microsoft.com/office/drawing/2014/main" id="{84EAC188-1442-4BA4-A634-826EFBECEF66}"/>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18" name="Text Box 15">
          <a:extLst>
            <a:ext uri="{FF2B5EF4-FFF2-40B4-BE49-F238E27FC236}">
              <a16:creationId xmlns:a16="http://schemas.microsoft.com/office/drawing/2014/main" id="{20233F79-2EA0-4DFF-94F6-5D7A2298CF78}"/>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19" name="Text Box 15">
          <a:extLst>
            <a:ext uri="{FF2B5EF4-FFF2-40B4-BE49-F238E27FC236}">
              <a16:creationId xmlns:a16="http://schemas.microsoft.com/office/drawing/2014/main" id="{849E75E3-C6AD-43CC-B257-54989F9B94C7}"/>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20" name="Text Box 15">
          <a:extLst>
            <a:ext uri="{FF2B5EF4-FFF2-40B4-BE49-F238E27FC236}">
              <a16:creationId xmlns:a16="http://schemas.microsoft.com/office/drawing/2014/main" id="{0C169AAB-3C75-4199-8463-D89A29F8B32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21" name="Text Box 15">
          <a:extLst>
            <a:ext uri="{FF2B5EF4-FFF2-40B4-BE49-F238E27FC236}">
              <a16:creationId xmlns:a16="http://schemas.microsoft.com/office/drawing/2014/main" id="{AE98843A-933B-415C-B87C-D8A4B73EAAD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22" name="Text Box 15">
          <a:extLst>
            <a:ext uri="{FF2B5EF4-FFF2-40B4-BE49-F238E27FC236}">
              <a16:creationId xmlns:a16="http://schemas.microsoft.com/office/drawing/2014/main" id="{B7076BF4-A472-4186-AD99-6E78DDE5CDE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23" name="Text Box 15">
          <a:extLst>
            <a:ext uri="{FF2B5EF4-FFF2-40B4-BE49-F238E27FC236}">
              <a16:creationId xmlns:a16="http://schemas.microsoft.com/office/drawing/2014/main" id="{5D056EB7-A8BE-454B-8C05-38CAB4468976}"/>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24" name="Text Box 15">
          <a:extLst>
            <a:ext uri="{FF2B5EF4-FFF2-40B4-BE49-F238E27FC236}">
              <a16:creationId xmlns:a16="http://schemas.microsoft.com/office/drawing/2014/main" id="{A41D7754-0959-48E4-A0C6-1B8FA4A5FCFB}"/>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25" name="Text Box 15">
          <a:extLst>
            <a:ext uri="{FF2B5EF4-FFF2-40B4-BE49-F238E27FC236}">
              <a16:creationId xmlns:a16="http://schemas.microsoft.com/office/drawing/2014/main" id="{6FCB491D-5A63-4714-BF06-0AF022FB5D01}"/>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26" name="Text Box 15">
          <a:extLst>
            <a:ext uri="{FF2B5EF4-FFF2-40B4-BE49-F238E27FC236}">
              <a16:creationId xmlns:a16="http://schemas.microsoft.com/office/drawing/2014/main" id="{F15E702F-1DD7-447E-911C-ADDBE28D480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27" name="Text Box 15">
          <a:extLst>
            <a:ext uri="{FF2B5EF4-FFF2-40B4-BE49-F238E27FC236}">
              <a16:creationId xmlns:a16="http://schemas.microsoft.com/office/drawing/2014/main" id="{B5465585-9451-467E-A13F-0C679C206092}"/>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28" name="Text Box 15">
          <a:extLst>
            <a:ext uri="{FF2B5EF4-FFF2-40B4-BE49-F238E27FC236}">
              <a16:creationId xmlns:a16="http://schemas.microsoft.com/office/drawing/2014/main" id="{A08A612D-6A44-4669-9333-7C9C2811D0CA}"/>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29" name="Text Box 15">
          <a:extLst>
            <a:ext uri="{FF2B5EF4-FFF2-40B4-BE49-F238E27FC236}">
              <a16:creationId xmlns:a16="http://schemas.microsoft.com/office/drawing/2014/main" id="{CFE93037-9438-4D7D-ADA0-FBCD88FE5432}"/>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30" name="Text Box 15">
          <a:extLst>
            <a:ext uri="{FF2B5EF4-FFF2-40B4-BE49-F238E27FC236}">
              <a16:creationId xmlns:a16="http://schemas.microsoft.com/office/drawing/2014/main" id="{8160CAFE-C136-4546-A961-0500881D88A6}"/>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31" name="Text Box 15">
          <a:extLst>
            <a:ext uri="{FF2B5EF4-FFF2-40B4-BE49-F238E27FC236}">
              <a16:creationId xmlns:a16="http://schemas.microsoft.com/office/drawing/2014/main" id="{48E87853-80C7-46D0-873B-6213BE66DE7F}"/>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32" name="Text Box 15">
          <a:extLst>
            <a:ext uri="{FF2B5EF4-FFF2-40B4-BE49-F238E27FC236}">
              <a16:creationId xmlns:a16="http://schemas.microsoft.com/office/drawing/2014/main" id="{3101F308-8357-4F28-B490-B8700D40089A}"/>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33" name="Text Box 15">
          <a:extLst>
            <a:ext uri="{FF2B5EF4-FFF2-40B4-BE49-F238E27FC236}">
              <a16:creationId xmlns:a16="http://schemas.microsoft.com/office/drawing/2014/main" id="{67EE29C1-B41B-4868-8C68-8D724BC0D5D4}"/>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34" name="Text Box 15">
          <a:extLst>
            <a:ext uri="{FF2B5EF4-FFF2-40B4-BE49-F238E27FC236}">
              <a16:creationId xmlns:a16="http://schemas.microsoft.com/office/drawing/2014/main" id="{65FDD409-9EFE-4F8C-938F-BC820016BE8B}"/>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35" name="Text Box 15">
          <a:extLst>
            <a:ext uri="{FF2B5EF4-FFF2-40B4-BE49-F238E27FC236}">
              <a16:creationId xmlns:a16="http://schemas.microsoft.com/office/drawing/2014/main" id="{C296F530-BF7B-4381-819A-F681D489561E}"/>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36" name="Text Box 15">
          <a:extLst>
            <a:ext uri="{FF2B5EF4-FFF2-40B4-BE49-F238E27FC236}">
              <a16:creationId xmlns:a16="http://schemas.microsoft.com/office/drawing/2014/main" id="{6AFC347C-1524-49B0-9184-BFFD9CB3512D}"/>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37" name="Text Box 15">
          <a:extLst>
            <a:ext uri="{FF2B5EF4-FFF2-40B4-BE49-F238E27FC236}">
              <a16:creationId xmlns:a16="http://schemas.microsoft.com/office/drawing/2014/main" id="{EB24F20D-2758-4221-B97A-9568A6DC64A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38" name="Text Box 15">
          <a:extLst>
            <a:ext uri="{FF2B5EF4-FFF2-40B4-BE49-F238E27FC236}">
              <a16:creationId xmlns:a16="http://schemas.microsoft.com/office/drawing/2014/main" id="{022AF7DB-8B9B-40CD-95F6-B770015339EA}"/>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39" name="Text Box 15">
          <a:extLst>
            <a:ext uri="{FF2B5EF4-FFF2-40B4-BE49-F238E27FC236}">
              <a16:creationId xmlns:a16="http://schemas.microsoft.com/office/drawing/2014/main" id="{10C67EDF-313D-48A7-AE79-1EABC663F80A}"/>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40" name="Text Box 15">
          <a:extLst>
            <a:ext uri="{FF2B5EF4-FFF2-40B4-BE49-F238E27FC236}">
              <a16:creationId xmlns:a16="http://schemas.microsoft.com/office/drawing/2014/main" id="{201FC191-E615-4FBC-AF4E-DFF65ABE0D2B}"/>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41" name="Text Box 15">
          <a:extLst>
            <a:ext uri="{FF2B5EF4-FFF2-40B4-BE49-F238E27FC236}">
              <a16:creationId xmlns:a16="http://schemas.microsoft.com/office/drawing/2014/main" id="{49BCDB19-2EE2-4EE5-A2BD-F7BD135296CE}"/>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42" name="Text Box 15">
          <a:extLst>
            <a:ext uri="{FF2B5EF4-FFF2-40B4-BE49-F238E27FC236}">
              <a16:creationId xmlns:a16="http://schemas.microsoft.com/office/drawing/2014/main" id="{4D32D764-9749-4994-B1AA-CC61E96531FF}"/>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43" name="Text Box 15">
          <a:extLst>
            <a:ext uri="{FF2B5EF4-FFF2-40B4-BE49-F238E27FC236}">
              <a16:creationId xmlns:a16="http://schemas.microsoft.com/office/drawing/2014/main" id="{4DF176EE-4D23-4E01-971B-CE0452B548A5}"/>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44" name="Text Box 15">
          <a:extLst>
            <a:ext uri="{FF2B5EF4-FFF2-40B4-BE49-F238E27FC236}">
              <a16:creationId xmlns:a16="http://schemas.microsoft.com/office/drawing/2014/main" id="{F0949441-2F3E-40BD-A5C1-D52D3F820A0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45" name="Text Box 15">
          <a:extLst>
            <a:ext uri="{FF2B5EF4-FFF2-40B4-BE49-F238E27FC236}">
              <a16:creationId xmlns:a16="http://schemas.microsoft.com/office/drawing/2014/main" id="{9DED636A-E1B1-4932-B28F-D46FAEBD104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46" name="Text Box 15">
          <a:extLst>
            <a:ext uri="{FF2B5EF4-FFF2-40B4-BE49-F238E27FC236}">
              <a16:creationId xmlns:a16="http://schemas.microsoft.com/office/drawing/2014/main" id="{5BD242BF-8651-4E63-8BCC-8DAC62BC520C}"/>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47" name="Text Box 15">
          <a:extLst>
            <a:ext uri="{FF2B5EF4-FFF2-40B4-BE49-F238E27FC236}">
              <a16:creationId xmlns:a16="http://schemas.microsoft.com/office/drawing/2014/main" id="{6CC2CF70-1866-4ADC-B84A-62E8287DDEB1}"/>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48" name="Text Box 15">
          <a:extLst>
            <a:ext uri="{FF2B5EF4-FFF2-40B4-BE49-F238E27FC236}">
              <a16:creationId xmlns:a16="http://schemas.microsoft.com/office/drawing/2014/main" id="{26F112C4-2EB9-49CA-9D1D-80139022834B}"/>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49" name="Text Box 15">
          <a:extLst>
            <a:ext uri="{FF2B5EF4-FFF2-40B4-BE49-F238E27FC236}">
              <a16:creationId xmlns:a16="http://schemas.microsoft.com/office/drawing/2014/main" id="{55567CDC-E4A8-43FA-9626-DA84EF2C0003}"/>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50" name="Text Box 15">
          <a:extLst>
            <a:ext uri="{FF2B5EF4-FFF2-40B4-BE49-F238E27FC236}">
              <a16:creationId xmlns:a16="http://schemas.microsoft.com/office/drawing/2014/main" id="{69DA503C-F5D5-4AE2-877E-72F3AB4156AB}"/>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51" name="Text Box 15">
          <a:extLst>
            <a:ext uri="{FF2B5EF4-FFF2-40B4-BE49-F238E27FC236}">
              <a16:creationId xmlns:a16="http://schemas.microsoft.com/office/drawing/2014/main" id="{2607661E-3341-4EC2-9526-5B8025EDF71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52" name="Text Box 15">
          <a:extLst>
            <a:ext uri="{FF2B5EF4-FFF2-40B4-BE49-F238E27FC236}">
              <a16:creationId xmlns:a16="http://schemas.microsoft.com/office/drawing/2014/main" id="{076E1182-B044-481B-98BC-0C824D8B0FB2}"/>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53" name="Text Box 15">
          <a:extLst>
            <a:ext uri="{FF2B5EF4-FFF2-40B4-BE49-F238E27FC236}">
              <a16:creationId xmlns:a16="http://schemas.microsoft.com/office/drawing/2014/main" id="{441D6B83-5D8B-496D-9E72-C3D76BA233EE}"/>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54" name="Text Box 15">
          <a:extLst>
            <a:ext uri="{FF2B5EF4-FFF2-40B4-BE49-F238E27FC236}">
              <a16:creationId xmlns:a16="http://schemas.microsoft.com/office/drawing/2014/main" id="{3854174E-2118-4D6F-B83B-96F55C289B87}"/>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55" name="Text Box 15">
          <a:extLst>
            <a:ext uri="{FF2B5EF4-FFF2-40B4-BE49-F238E27FC236}">
              <a16:creationId xmlns:a16="http://schemas.microsoft.com/office/drawing/2014/main" id="{F3E0BB1E-08C9-4213-A466-00D84FE8E317}"/>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56" name="Text Box 15">
          <a:extLst>
            <a:ext uri="{FF2B5EF4-FFF2-40B4-BE49-F238E27FC236}">
              <a16:creationId xmlns:a16="http://schemas.microsoft.com/office/drawing/2014/main" id="{F3B34A5F-202C-429E-9949-BCFD13778E3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57" name="Text Box 15">
          <a:extLst>
            <a:ext uri="{FF2B5EF4-FFF2-40B4-BE49-F238E27FC236}">
              <a16:creationId xmlns:a16="http://schemas.microsoft.com/office/drawing/2014/main" id="{A0CE4720-54B1-464B-8C83-A166E529BB3F}"/>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58" name="Text Box 15">
          <a:extLst>
            <a:ext uri="{FF2B5EF4-FFF2-40B4-BE49-F238E27FC236}">
              <a16:creationId xmlns:a16="http://schemas.microsoft.com/office/drawing/2014/main" id="{2501CF50-AFC5-47E2-8C9A-915F366EC6D8}"/>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59" name="Text Box 15">
          <a:extLst>
            <a:ext uri="{FF2B5EF4-FFF2-40B4-BE49-F238E27FC236}">
              <a16:creationId xmlns:a16="http://schemas.microsoft.com/office/drawing/2014/main" id="{9AC409DC-5821-45A9-BFD6-EE8B1CC8D8C5}"/>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60" name="Text Box 15">
          <a:extLst>
            <a:ext uri="{FF2B5EF4-FFF2-40B4-BE49-F238E27FC236}">
              <a16:creationId xmlns:a16="http://schemas.microsoft.com/office/drawing/2014/main" id="{B54328D9-8943-4C26-87FE-6A41739AA803}"/>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61" name="Text Box 15">
          <a:extLst>
            <a:ext uri="{FF2B5EF4-FFF2-40B4-BE49-F238E27FC236}">
              <a16:creationId xmlns:a16="http://schemas.microsoft.com/office/drawing/2014/main" id="{226B7A94-CF98-4D8A-A9F2-432B2E3B0326}"/>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62" name="Text Box 15">
          <a:extLst>
            <a:ext uri="{FF2B5EF4-FFF2-40B4-BE49-F238E27FC236}">
              <a16:creationId xmlns:a16="http://schemas.microsoft.com/office/drawing/2014/main" id="{1BD2B0CC-75B9-43C3-8696-96EECDAA339A}"/>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63" name="Text Box 15">
          <a:extLst>
            <a:ext uri="{FF2B5EF4-FFF2-40B4-BE49-F238E27FC236}">
              <a16:creationId xmlns:a16="http://schemas.microsoft.com/office/drawing/2014/main" id="{BB5B70C6-7143-4BB2-8322-6B217CF26443}"/>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64" name="Text Box 15">
          <a:extLst>
            <a:ext uri="{FF2B5EF4-FFF2-40B4-BE49-F238E27FC236}">
              <a16:creationId xmlns:a16="http://schemas.microsoft.com/office/drawing/2014/main" id="{46CAD476-AF71-498C-95B7-8B31902D497D}"/>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65" name="Text Box 15">
          <a:extLst>
            <a:ext uri="{FF2B5EF4-FFF2-40B4-BE49-F238E27FC236}">
              <a16:creationId xmlns:a16="http://schemas.microsoft.com/office/drawing/2014/main" id="{22F312E9-2032-4D57-A921-81335F3DA43A}"/>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66" name="Text Box 15">
          <a:extLst>
            <a:ext uri="{FF2B5EF4-FFF2-40B4-BE49-F238E27FC236}">
              <a16:creationId xmlns:a16="http://schemas.microsoft.com/office/drawing/2014/main" id="{BB83218B-BC03-4C59-B21D-5450D3F397D3}"/>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67" name="Text Box 15">
          <a:extLst>
            <a:ext uri="{FF2B5EF4-FFF2-40B4-BE49-F238E27FC236}">
              <a16:creationId xmlns:a16="http://schemas.microsoft.com/office/drawing/2014/main" id="{885CA3BC-6947-4B57-8893-7CD805F631A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68" name="Text Box 15">
          <a:extLst>
            <a:ext uri="{FF2B5EF4-FFF2-40B4-BE49-F238E27FC236}">
              <a16:creationId xmlns:a16="http://schemas.microsoft.com/office/drawing/2014/main" id="{92BAA38B-363A-461A-9A22-D728FD759DB4}"/>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69" name="Text Box 15">
          <a:extLst>
            <a:ext uri="{FF2B5EF4-FFF2-40B4-BE49-F238E27FC236}">
              <a16:creationId xmlns:a16="http://schemas.microsoft.com/office/drawing/2014/main" id="{D22202D8-2314-4E4F-B0B6-25F7BF583852}"/>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70" name="Text Box 15">
          <a:extLst>
            <a:ext uri="{FF2B5EF4-FFF2-40B4-BE49-F238E27FC236}">
              <a16:creationId xmlns:a16="http://schemas.microsoft.com/office/drawing/2014/main" id="{12EBC134-692D-4B2B-9FBB-50E6B72C1803}"/>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71" name="Text Box 15">
          <a:extLst>
            <a:ext uri="{FF2B5EF4-FFF2-40B4-BE49-F238E27FC236}">
              <a16:creationId xmlns:a16="http://schemas.microsoft.com/office/drawing/2014/main" id="{3E9E9A4A-351C-4E4A-9777-E3A94EB6EA8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72" name="Text Box 15">
          <a:extLst>
            <a:ext uri="{FF2B5EF4-FFF2-40B4-BE49-F238E27FC236}">
              <a16:creationId xmlns:a16="http://schemas.microsoft.com/office/drawing/2014/main" id="{7CF6CC77-9071-418A-AC98-940F134CD294}"/>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73" name="Text Box 15">
          <a:extLst>
            <a:ext uri="{FF2B5EF4-FFF2-40B4-BE49-F238E27FC236}">
              <a16:creationId xmlns:a16="http://schemas.microsoft.com/office/drawing/2014/main" id="{C6757856-07E1-4A81-8C77-44C642054C7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74" name="Text Box 15">
          <a:extLst>
            <a:ext uri="{FF2B5EF4-FFF2-40B4-BE49-F238E27FC236}">
              <a16:creationId xmlns:a16="http://schemas.microsoft.com/office/drawing/2014/main" id="{23079789-17E4-46DE-9B0C-1BA880FCF718}"/>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75" name="Text Box 15">
          <a:extLst>
            <a:ext uri="{FF2B5EF4-FFF2-40B4-BE49-F238E27FC236}">
              <a16:creationId xmlns:a16="http://schemas.microsoft.com/office/drawing/2014/main" id="{60065BC6-466A-48B8-A21F-80D6CF45DAC5}"/>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76" name="Text Box 15">
          <a:extLst>
            <a:ext uri="{FF2B5EF4-FFF2-40B4-BE49-F238E27FC236}">
              <a16:creationId xmlns:a16="http://schemas.microsoft.com/office/drawing/2014/main" id="{B4A4E48F-F96B-44A3-A544-89B5B764F0E6}"/>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77" name="Text Box 15">
          <a:extLst>
            <a:ext uri="{FF2B5EF4-FFF2-40B4-BE49-F238E27FC236}">
              <a16:creationId xmlns:a16="http://schemas.microsoft.com/office/drawing/2014/main" id="{DB286A94-F959-49BB-BFB6-C043F3E57B94}"/>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78" name="Text Box 15">
          <a:extLst>
            <a:ext uri="{FF2B5EF4-FFF2-40B4-BE49-F238E27FC236}">
              <a16:creationId xmlns:a16="http://schemas.microsoft.com/office/drawing/2014/main" id="{9A50D3BD-D8CC-4903-B447-C13F91C83B4F}"/>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79" name="Text Box 15">
          <a:extLst>
            <a:ext uri="{FF2B5EF4-FFF2-40B4-BE49-F238E27FC236}">
              <a16:creationId xmlns:a16="http://schemas.microsoft.com/office/drawing/2014/main" id="{974485DD-B951-4D91-8725-E6811B08323A}"/>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80" name="Text Box 15">
          <a:extLst>
            <a:ext uri="{FF2B5EF4-FFF2-40B4-BE49-F238E27FC236}">
              <a16:creationId xmlns:a16="http://schemas.microsoft.com/office/drawing/2014/main" id="{B651E64E-74E7-427F-A9AF-1AFD176B5F4D}"/>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81" name="Text Box 15">
          <a:extLst>
            <a:ext uri="{FF2B5EF4-FFF2-40B4-BE49-F238E27FC236}">
              <a16:creationId xmlns:a16="http://schemas.microsoft.com/office/drawing/2014/main" id="{C5E336D0-946A-4F0D-8C52-7DCB64F57D4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82" name="Text Box 15">
          <a:extLst>
            <a:ext uri="{FF2B5EF4-FFF2-40B4-BE49-F238E27FC236}">
              <a16:creationId xmlns:a16="http://schemas.microsoft.com/office/drawing/2014/main" id="{4143BA76-C8EF-4F83-BD54-EF7640DBEBF4}"/>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83" name="Text Box 15">
          <a:extLst>
            <a:ext uri="{FF2B5EF4-FFF2-40B4-BE49-F238E27FC236}">
              <a16:creationId xmlns:a16="http://schemas.microsoft.com/office/drawing/2014/main" id="{B34D7D20-464F-4857-91C1-F9DF68E7C445}"/>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84" name="Text Box 15">
          <a:extLst>
            <a:ext uri="{FF2B5EF4-FFF2-40B4-BE49-F238E27FC236}">
              <a16:creationId xmlns:a16="http://schemas.microsoft.com/office/drawing/2014/main" id="{91F2EDEC-58E6-402F-A355-B915E05FBE04}"/>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85" name="Text Box 15">
          <a:extLst>
            <a:ext uri="{FF2B5EF4-FFF2-40B4-BE49-F238E27FC236}">
              <a16:creationId xmlns:a16="http://schemas.microsoft.com/office/drawing/2014/main" id="{2DAF6119-1F78-414C-8947-38FC92C031F2}"/>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86" name="Text Box 15">
          <a:extLst>
            <a:ext uri="{FF2B5EF4-FFF2-40B4-BE49-F238E27FC236}">
              <a16:creationId xmlns:a16="http://schemas.microsoft.com/office/drawing/2014/main" id="{3C854803-CCEA-4CA9-971F-56749E7470E1}"/>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87" name="Text Box 15">
          <a:extLst>
            <a:ext uri="{FF2B5EF4-FFF2-40B4-BE49-F238E27FC236}">
              <a16:creationId xmlns:a16="http://schemas.microsoft.com/office/drawing/2014/main" id="{0162B5A7-E11D-4C12-A501-95558214F271}"/>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88" name="Text Box 15">
          <a:extLst>
            <a:ext uri="{FF2B5EF4-FFF2-40B4-BE49-F238E27FC236}">
              <a16:creationId xmlns:a16="http://schemas.microsoft.com/office/drawing/2014/main" id="{A998CB47-7715-4C2F-9772-8FAE362504E2}"/>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89" name="Text Box 15">
          <a:extLst>
            <a:ext uri="{FF2B5EF4-FFF2-40B4-BE49-F238E27FC236}">
              <a16:creationId xmlns:a16="http://schemas.microsoft.com/office/drawing/2014/main" id="{F1FD1EBA-2A27-4160-A026-7F4356D65F2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90" name="Text Box 15">
          <a:extLst>
            <a:ext uri="{FF2B5EF4-FFF2-40B4-BE49-F238E27FC236}">
              <a16:creationId xmlns:a16="http://schemas.microsoft.com/office/drawing/2014/main" id="{64B11CDD-8AA6-43BA-B8D1-014FB05179D7}"/>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91" name="Text Box 15">
          <a:extLst>
            <a:ext uri="{FF2B5EF4-FFF2-40B4-BE49-F238E27FC236}">
              <a16:creationId xmlns:a16="http://schemas.microsoft.com/office/drawing/2014/main" id="{BC205AA8-F372-4C7D-8492-D8F779E148F4}"/>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92" name="Text Box 15">
          <a:extLst>
            <a:ext uri="{FF2B5EF4-FFF2-40B4-BE49-F238E27FC236}">
              <a16:creationId xmlns:a16="http://schemas.microsoft.com/office/drawing/2014/main" id="{878DE710-3E36-431E-8915-A83B5208104A}"/>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93" name="Text Box 15">
          <a:extLst>
            <a:ext uri="{FF2B5EF4-FFF2-40B4-BE49-F238E27FC236}">
              <a16:creationId xmlns:a16="http://schemas.microsoft.com/office/drawing/2014/main" id="{FFFEF950-3BDC-4942-8D0D-D4C21D487F8E}"/>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94" name="Text Box 15">
          <a:extLst>
            <a:ext uri="{FF2B5EF4-FFF2-40B4-BE49-F238E27FC236}">
              <a16:creationId xmlns:a16="http://schemas.microsoft.com/office/drawing/2014/main" id="{6D9C077F-096A-4179-8B81-F129F62B2B2F}"/>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95" name="Text Box 15">
          <a:extLst>
            <a:ext uri="{FF2B5EF4-FFF2-40B4-BE49-F238E27FC236}">
              <a16:creationId xmlns:a16="http://schemas.microsoft.com/office/drawing/2014/main" id="{0F7A19BF-FF07-4759-AD49-4DED30630CA4}"/>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96" name="Text Box 15">
          <a:extLst>
            <a:ext uri="{FF2B5EF4-FFF2-40B4-BE49-F238E27FC236}">
              <a16:creationId xmlns:a16="http://schemas.microsoft.com/office/drawing/2014/main" id="{E444DB3B-11AB-4CD5-AF49-38800DFBF705}"/>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97" name="Text Box 15">
          <a:extLst>
            <a:ext uri="{FF2B5EF4-FFF2-40B4-BE49-F238E27FC236}">
              <a16:creationId xmlns:a16="http://schemas.microsoft.com/office/drawing/2014/main" id="{0F4CD493-AF6B-4808-95FA-54CE9503E925}"/>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98" name="Text Box 15">
          <a:extLst>
            <a:ext uri="{FF2B5EF4-FFF2-40B4-BE49-F238E27FC236}">
              <a16:creationId xmlns:a16="http://schemas.microsoft.com/office/drawing/2014/main" id="{0D750E34-F9B4-419F-B338-10CE2B0809A7}"/>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099" name="Text Box 15">
          <a:extLst>
            <a:ext uri="{FF2B5EF4-FFF2-40B4-BE49-F238E27FC236}">
              <a16:creationId xmlns:a16="http://schemas.microsoft.com/office/drawing/2014/main" id="{64BBCFBF-4260-49C8-9146-C1CA48FDC06F}"/>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00" name="Text Box 15">
          <a:extLst>
            <a:ext uri="{FF2B5EF4-FFF2-40B4-BE49-F238E27FC236}">
              <a16:creationId xmlns:a16="http://schemas.microsoft.com/office/drawing/2014/main" id="{30D1FCEB-2C57-47A1-A9D9-7F97E9260C8F}"/>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01" name="Text Box 15">
          <a:extLst>
            <a:ext uri="{FF2B5EF4-FFF2-40B4-BE49-F238E27FC236}">
              <a16:creationId xmlns:a16="http://schemas.microsoft.com/office/drawing/2014/main" id="{C2733BC3-4120-4936-95B3-9F7C4F451B47}"/>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02" name="Text Box 15">
          <a:extLst>
            <a:ext uri="{FF2B5EF4-FFF2-40B4-BE49-F238E27FC236}">
              <a16:creationId xmlns:a16="http://schemas.microsoft.com/office/drawing/2014/main" id="{7700A47A-FCD5-4346-80E2-807E79FBE4EA}"/>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03" name="Text Box 15">
          <a:extLst>
            <a:ext uri="{FF2B5EF4-FFF2-40B4-BE49-F238E27FC236}">
              <a16:creationId xmlns:a16="http://schemas.microsoft.com/office/drawing/2014/main" id="{11769697-5EF6-470B-84C2-CAE8D9758C13}"/>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04" name="Text Box 15">
          <a:extLst>
            <a:ext uri="{FF2B5EF4-FFF2-40B4-BE49-F238E27FC236}">
              <a16:creationId xmlns:a16="http://schemas.microsoft.com/office/drawing/2014/main" id="{E9BD8169-3604-440F-AA2A-5257E57457A4}"/>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05" name="Text Box 15">
          <a:extLst>
            <a:ext uri="{FF2B5EF4-FFF2-40B4-BE49-F238E27FC236}">
              <a16:creationId xmlns:a16="http://schemas.microsoft.com/office/drawing/2014/main" id="{68F16086-D96A-476A-AED0-B57A3E052A62}"/>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06" name="Text Box 15">
          <a:extLst>
            <a:ext uri="{FF2B5EF4-FFF2-40B4-BE49-F238E27FC236}">
              <a16:creationId xmlns:a16="http://schemas.microsoft.com/office/drawing/2014/main" id="{2D8A5B77-5A7E-4436-B160-B6509C84CE57}"/>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07" name="Text Box 15">
          <a:extLst>
            <a:ext uri="{FF2B5EF4-FFF2-40B4-BE49-F238E27FC236}">
              <a16:creationId xmlns:a16="http://schemas.microsoft.com/office/drawing/2014/main" id="{2403E6A3-13FF-4980-818B-03850F4A7B31}"/>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08" name="Text Box 15">
          <a:extLst>
            <a:ext uri="{FF2B5EF4-FFF2-40B4-BE49-F238E27FC236}">
              <a16:creationId xmlns:a16="http://schemas.microsoft.com/office/drawing/2014/main" id="{A7A44986-A395-41DA-9848-771AB73966F3}"/>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09" name="Text Box 15">
          <a:extLst>
            <a:ext uri="{FF2B5EF4-FFF2-40B4-BE49-F238E27FC236}">
              <a16:creationId xmlns:a16="http://schemas.microsoft.com/office/drawing/2014/main" id="{7E1CF659-FCCE-4FAA-BBEC-5D1AF5F90057}"/>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10" name="Text Box 15">
          <a:extLst>
            <a:ext uri="{FF2B5EF4-FFF2-40B4-BE49-F238E27FC236}">
              <a16:creationId xmlns:a16="http://schemas.microsoft.com/office/drawing/2014/main" id="{2EFB50EC-C252-415A-9A2C-291E11A8D818}"/>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11" name="Text Box 15">
          <a:extLst>
            <a:ext uri="{FF2B5EF4-FFF2-40B4-BE49-F238E27FC236}">
              <a16:creationId xmlns:a16="http://schemas.microsoft.com/office/drawing/2014/main" id="{1F897697-3331-4F74-B1FD-B8E3A11B9257}"/>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12" name="Text Box 15">
          <a:extLst>
            <a:ext uri="{FF2B5EF4-FFF2-40B4-BE49-F238E27FC236}">
              <a16:creationId xmlns:a16="http://schemas.microsoft.com/office/drawing/2014/main" id="{6D3CA386-F9D3-44DC-9AD7-18C4E881948B}"/>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13" name="Text Box 15">
          <a:extLst>
            <a:ext uri="{FF2B5EF4-FFF2-40B4-BE49-F238E27FC236}">
              <a16:creationId xmlns:a16="http://schemas.microsoft.com/office/drawing/2014/main" id="{68470E01-916D-4874-BB82-9E9CFD7E125B}"/>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14" name="Text Box 15">
          <a:extLst>
            <a:ext uri="{FF2B5EF4-FFF2-40B4-BE49-F238E27FC236}">
              <a16:creationId xmlns:a16="http://schemas.microsoft.com/office/drawing/2014/main" id="{91E9D2A6-191F-4ACE-8CEC-F20F4839896C}"/>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15" name="Text Box 15">
          <a:extLst>
            <a:ext uri="{FF2B5EF4-FFF2-40B4-BE49-F238E27FC236}">
              <a16:creationId xmlns:a16="http://schemas.microsoft.com/office/drawing/2014/main" id="{1475C8A0-3B9F-4D40-8B3B-9AF4BC370ADB}"/>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16" name="Text Box 15">
          <a:extLst>
            <a:ext uri="{FF2B5EF4-FFF2-40B4-BE49-F238E27FC236}">
              <a16:creationId xmlns:a16="http://schemas.microsoft.com/office/drawing/2014/main" id="{CBA91804-4968-4982-8726-AF8411655CF5}"/>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17" name="Text Box 15">
          <a:extLst>
            <a:ext uri="{FF2B5EF4-FFF2-40B4-BE49-F238E27FC236}">
              <a16:creationId xmlns:a16="http://schemas.microsoft.com/office/drawing/2014/main" id="{0E33DE09-87D3-4815-AFF5-A995168AD667}"/>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18" name="Text Box 15">
          <a:extLst>
            <a:ext uri="{FF2B5EF4-FFF2-40B4-BE49-F238E27FC236}">
              <a16:creationId xmlns:a16="http://schemas.microsoft.com/office/drawing/2014/main" id="{9E08C3DF-7294-4C9A-AC28-933C7323EC07}"/>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19" name="Text Box 15">
          <a:extLst>
            <a:ext uri="{FF2B5EF4-FFF2-40B4-BE49-F238E27FC236}">
              <a16:creationId xmlns:a16="http://schemas.microsoft.com/office/drawing/2014/main" id="{F1F2AB81-421C-4998-960D-85A2883CF32C}"/>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20" name="Text Box 15">
          <a:extLst>
            <a:ext uri="{FF2B5EF4-FFF2-40B4-BE49-F238E27FC236}">
              <a16:creationId xmlns:a16="http://schemas.microsoft.com/office/drawing/2014/main" id="{1EEB5BC0-EC24-4F64-9067-1014B26D5B3D}"/>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21" name="Text Box 15">
          <a:extLst>
            <a:ext uri="{FF2B5EF4-FFF2-40B4-BE49-F238E27FC236}">
              <a16:creationId xmlns:a16="http://schemas.microsoft.com/office/drawing/2014/main" id="{BF8142D8-CF69-4029-B3AE-CACD4C7D3C3F}"/>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22" name="Text Box 15">
          <a:extLst>
            <a:ext uri="{FF2B5EF4-FFF2-40B4-BE49-F238E27FC236}">
              <a16:creationId xmlns:a16="http://schemas.microsoft.com/office/drawing/2014/main" id="{CC347AD3-359F-40D2-B847-E9DBB7E0BBB4}"/>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23" name="Text Box 15">
          <a:extLst>
            <a:ext uri="{FF2B5EF4-FFF2-40B4-BE49-F238E27FC236}">
              <a16:creationId xmlns:a16="http://schemas.microsoft.com/office/drawing/2014/main" id="{F0A31125-A520-4829-A82F-23BAE3EA2C9F}"/>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24" name="Text Box 15">
          <a:extLst>
            <a:ext uri="{FF2B5EF4-FFF2-40B4-BE49-F238E27FC236}">
              <a16:creationId xmlns:a16="http://schemas.microsoft.com/office/drawing/2014/main" id="{B048F785-94BB-49C0-9495-B14EEB57F6A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25" name="Text Box 15">
          <a:extLst>
            <a:ext uri="{FF2B5EF4-FFF2-40B4-BE49-F238E27FC236}">
              <a16:creationId xmlns:a16="http://schemas.microsoft.com/office/drawing/2014/main" id="{8DF9FEBE-0792-4078-B3F5-DF0010A46EE8}"/>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26" name="Text Box 15">
          <a:extLst>
            <a:ext uri="{FF2B5EF4-FFF2-40B4-BE49-F238E27FC236}">
              <a16:creationId xmlns:a16="http://schemas.microsoft.com/office/drawing/2014/main" id="{6F46A3DC-A5F4-45CF-8BEB-518D545113B4}"/>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27" name="Text Box 15">
          <a:extLst>
            <a:ext uri="{FF2B5EF4-FFF2-40B4-BE49-F238E27FC236}">
              <a16:creationId xmlns:a16="http://schemas.microsoft.com/office/drawing/2014/main" id="{ACC001EA-664A-4D9F-8924-DF227966744C}"/>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28" name="Text Box 15">
          <a:extLst>
            <a:ext uri="{FF2B5EF4-FFF2-40B4-BE49-F238E27FC236}">
              <a16:creationId xmlns:a16="http://schemas.microsoft.com/office/drawing/2014/main" id="{CDF37E6D-3A88-4CCF-AB9B-9E5FF8B6FEFB}"/>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29" name="Text Box 15">
          <a:extLst>
            <a:ext uri="{FF2B5EF4-FFF2-40B4-BE49-F238E27FC236}">
              <a16:creationId xmlns:a16="http://schemas.microsoft.com/office/drawing/2014/main" id="{EBDF6B3A-E4DA-486C-B52E-5E5164B6FBC8}"/>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30" name="Text Box 15">
          <a:extLst>
            <a:ext uri="{FF2B5EF4-FFF2-40B4-BE49-F238E27FC236}">
              <a16:creationId xmlns:a16="http://schemas.microsoft.com/office/drawing/2014/main" id="{54921AFD-6E64-4974-9D91-BF938B8FB09D}"/>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31" name="Text Box 15">
          <a:extLst>
            <a:ext uri="{FF2B5EF4-FFF2-40B4-BE49-F238E27FC236}">
              <a16:creationId xmlns:a16="http://schemas.microsoft.com/office/drawing/2014/main" id="{DE9A8FBE-B884-42AE-9B64-A4DCC55498D2}"/>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32" name="Text Box 15">
          <a:extLst>
            <a:ext uri="{FF2B5EF4-FFF2-40B4-BE49-F238E27FC236}">
              <a16:creationId xmlns:a16="http://schemas.microsoft.com/office/drawing/2014/main" id="{2214BD36-5170-40C1-BF87-1782E98939B2}"/>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33" name="Text Box 15">
          <a:extLst>
            <a:ext uri="{FF2B5EF4-FFF2-40B4-BE49-F238E27FC236}">
              <a16:creationId xmlns:a16="http://schemas.microsoft.com/office/drawing/2014/main" id="{A2A3AD60-1D81-412E-8B08-F9B313493ED4}"/>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34" name="Text Box 15">
          <a:extLst>
            <a:ext uri="{FF2B5EF4-FFF2-40B4-BE49-F238E27FC236}">
              <a16:creationId xmlns:a16="http://schemas.microsoft.com/office/drawing/2014/main" id="{7178BD56-9A8F-4655-83E1-638C7A071CB5}"/>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35" name="Text Box 15">
          <a:extLst>
            <a:ext uri="{FF2B5EF4-FFF2-40B4-BE49-F238E27FC236}">
              <a16:creationId xmlns:a16="http://schemas.microsoft.com/office/drawing/2014/main" id="{D2B92741-C8A8-448F-BF66-AF3992FEDD2A}"/>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36" name="Text Box 15">
          <a:extLst>
            <a:ext uri="{FF2B5EF4-FFF2-40B4-BE49-F238E27FC236}">
              <a16:creationId xmlns:a16="http://schemas.microsoft.com/office/drawing/2014/main" id="{4B46A866-816D-4A59-A471-4D37DC8B3AAF}"/>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37" name="Text Box 15">
          <a:extLst>
            <a:ext uri="{FF2B5EF4-FFF2-40B4-BE49-F238E27FC236}">
              <a16:creationId xmlns:a16="http://schemas.microsoft.com/office/drawing/2014/main" id="{16EFC90B-58B2-4D79-B0AB-A6F70C82E341}"/>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38" name="Text Box 15">
          <a:extLst>
            <a:ext uri="{FF2B5EF4-FFF2-40B4-BE49-F238E27FC236}">
              <a16:creationId xmlns:a16="http://schemas.microsoft.com/office/drawing/2014/main" id="{B23EA147-E7FD-48B5-8B57-F8AB5E1B17A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39" name="Text Box 15">
          <a:extLst>
            <a:ext uri="{FF2B5EF4-FFF2-40B4-BE49-F238E27FC236}">
              <a16:creationId xmlns:a16="http://schemas.microsoft.com/office/drawing/2014/main" id="{645C6D99-E1F5-4BEE-A3A6-AF745E8019AF}"/>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40" name="Text Box 15">
          <a:extLst>
            <a:ext uri="{FF2B5EF4-FFF2-40B4-BE49-F238E27FC236}">
              <a16:creationId xmlns:a16="http://schemas.microsoft.com/office/drawing/2014/main" id="{0799DFE0-76DB-4F65-AAC4-15E01E17A60B}"/>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41" name="Text Box 15">
          <a:extLst>
            <a:ext uri="{FF2B5EF4-FFF2-40B4-BE49-F238E27FC236}">
              <a16:creationId xmlns:a16="http://schemas.microsoft.com/office/drawing/2014/main" id="{58F1E652-7297-403E-BEB0-E35874EA4FA8}"/>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42" name="Text Box 15">
          <a:extLst>
            <a:ext uri="{FF2B5EF4-FFF2-40B4-BE49-F238E27FC236}">
              <a16:creationId xmlns:a16="http://schemas.microsoft.com/office/drawing/2014/main" id="{FD032BF4-0444-43C9-992C-928EDBE4A8BE}"/>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43" name="Text Box 15">
          <a:extLst>
            <a:ext uri="{FF2B5EF4-FFF2-40B4-BE49-F238E27FC236}">
              <a16:creationId xmlns:a16="http://schemas.microsoft.com/office/drawing/2014/main" id="{BF8FF216-8AA3-4DA5-8120-904058FF7B2E}"/>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44" name="Text Box 15">
          <a:extLst>
            <a:ext uri="{FF2B5EF4-FFF2-40B4-BE49-F238E27FC236}">
              <a16:creationId xmlns:a16="http://schemas.microsoft.com/office/drawing/2014/main" id="{ECCA2BB7-70AF-4CF4-9276-D0531E6685C1}"/>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45" name="Text Box 15">
          <a:extLst>
            <a:ext uri="{FF2B5EF4-FFF2-40B4-BE49-F238E27FC236}">
              <a16:creationId xmlns:a16="http://schemas.microsoft.com/office/drawing/2014/main" id="{5585B11B-E37C-44FB-92ED-E8DFF83D4846}"/>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46" name="Text Box 15">
          <a:extLst>
            <a:ext uri="{FF2B5EF4-FFF2-40B4-BE49-F238E27FC236}">
              <a16:creationId xmlns:a16="http://schemas.microsoft.com/office/drawing/2014/main" id="{B9FF6B86-79AF-47ED-BF6A-54C5DC17E7F2}"/>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47" name="Text Box 15">
          <a:extLst>
            <a:ext uri="{FF2B5EF4-FFF2-40B4-BE49-F238E27FC236}">
              <a16:creationId xmlns:a16="http://schemas.microsoft.com/office/drawing/2014/main" id="{D9177D5C-9359-4C86-BB71-4BA628BC63D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48" name="Text Box 15">
          <a:extLst>
            <a:ext uri="{FF2B5EF4-FFF2-40B4-BE49-F238E27FC236}">
              <a16:creationId xmlns:a16="http://schemas.microsoft.com/office/drawing/2014/main" id="{E12306E7-3B00-44EF-90E2-80A9913F729F}"/>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49" name="Text Box 15">
          <a:extLst>
            <a:ext uri="{FF2B5EF4-FFF2-40B4-BE49-F238E27FC236}">
              <a16:creationId xmlns:a16="http://schemas.microsoft.com/office/drawing/2014/main" id="{5822CBA8-FB3C-469D-9FF5-A4D2D717426E}"/>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50" name="Text Box 15">
          <a:extLst>
            <a:ext uri="{FF2B5EF4-FFF2-40B4-BE49-F238E27FC236}">
              <a16:creationId xmlns:a16="http://schemas.microsoft.com/office/drawing/2014/main" id="{2E5BACEF-49A2-4921-9DAC-EEAD3BCF35EE}"/>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51" name="Text Box 15">
          <a:extLst>
            <a:ext uri="{FF2B5EF4-FFF2-40B4-BE49-F238E27FC236}">
              <a16:creationId xmlns:a16="http://schemas.microsoft.com/office/drawing/2014/main" id="{14E60BB1-7CD8-4BFA-A963-33B572582277}"/>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52" name="Text Box 15">
          <a:extLst>
            <a:ext uri="{FF2B5EF4-FFF2-40B4-BE49-F238E27FC236}">
              <a16:creationId xmlns:a16="http://schemas.microsoft.com/office/drawing/2014/main" id="{19E34E6C-96EF-43D8-958F-BDCC4F8CFFBE}"/>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53" name="Text Box 15">
          <a:extLst>
            <a:ext uri="{FF2B5EF4-FFF2-40B4-BE49-F238E27FC236}">
              <a16:creationId xmlns:a16="http://schemas.microsoft.com/office/drawing/2014/main" id="{D5CF68C7-82DF-4502-82D3-3F06BA20664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54" name="Text Box 15">
          <a:extLst>
            <a:ext uri="{FF2B5EF4-FFF2-40B4-BE49-F238E27FC236}">
              <a16:creationId xmlns:a16="http://schemas.microsoft.com/office/drawing/2014/main" id="{15539B4D-0CC4-4681-97B7-BA8A3A0370A7}"/>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55" name="Text Box 15">
          <a:extLst>
            <a:ext uri="{FF2B5EF4-FFF2-40B4-BE49-F238E27FC236}">
              <a16:creationId xmlns:a16="http://schemas.microsoft.com/office/drawing/2014/main" id="{978595C7-26C4-4B99-9D23-F07138556D39}"/>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56" name="Text Box 15">
          <a:extLst>
            <a:ext uri="{FF2B5EF4-FFF2-40B4-BE49-F238E27FC236}">
              <a16:creationId xmlns:a16="http://schemas.microsoft.com/office/drawing/2014/main" id="{1CC5EBA5-E798-4321-9AC8-7FBEBD88AF44}"/>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57" name="Text Box 15">
          <a:extLst>
            <a:ext uri="{FF2B5EF4-FFF2-40B4-BE49-F238E27FC236}">
              <a16:creationId xmlns:a16="http://schemas.microsoft.com/office/drawing/2014/main" id="{62269880-C75C-4E05-8C43-427BD7E35D73}"/>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58" name="Text Box 15">
          <a:extLst>
            <a:ext uri="{FF2B5EF4-FFF2-40B4-BE49-F238E27FC236}">
              <a16:creationId xmlns:a16="http://schemas.microsoft.com/office/drawing/2014/main" id="{BF04E7E8-3201-4C0B-A192-358F45FA015B}"/>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59" name="Text Box 15">
          <a:extLst>
            <a:ext uri="{FF2B5EF4-FFF2-40B4-BE49-F238E27FC236}">
              <a16:creationId xmlns:a16="http://schemas.microsoft.com/office/drawing/2014/main" id="{7131E7F9-FE33-4069-A934-C661582ECDC7}"/>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60" name="Text Box 15">
          <a:extLst>
            <a:ext uri="{FF2B5EF4-FFF2-40B4-BE49-F238E27FC236}">
              <a16:creationId xmlns:a16="http://schemas.microsoft.com/office/drawing/2014/main" id="{D150579F-F400-460D-ACD8-B0C602024CCE}"/>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61" name="Text Box 15">
          <a:extLst>
            <a:ext uri="{FF2B5EF4-FFF2-40B4-BE49-F238E27FC236}">
              <a16:creationId xmlns:a16="http://schemas.microsoft.com/office/drawing/2014/main" id="{A9ADEF7B-2E47-4BCF-8B4C-D638FA15C237}"/>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62" name="Text Box 15">
          <a:extLst>
            <a:ext uri="{FF2B5EF4-FFF2-40B4-BE49-F238E27FC236}">
              <a16:creationId xmlns:a16="http://schemas.microsoft.com/office/drawing/2014/main" id="{A5FD03B3-EBFA-412E-A2E9-D353449332C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63" name="Text Box 15">
          <a:extLst>
            <a:ext uri="{FF2B5EF4-FFF2-40B4-BE49-F238E27FC236}">
              <a16:creationId xmlns:a16="http://schemas.microsoft.com/office/drawing/2014/main" id="{17C7A022-25EC-47F2-AA70-957710E232E5}"/>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65" name="Text Box 15">
          <a:extLst>
            <a:ext uri="{FF2B5EF4-FFF2-40B4-BE49-F238E27FC236}">
              <a16:creationId xmlns:a16="http://schemas.microsoft.com/office/drawing/2014/main" id="{C4ECBE14-3252-4FE0-91AD-DC7D36852229}"/>
            </a:ext>
          </a:extLst>
        </xdr:cNvPr>
        <xdr:cNvSpPr txBox="1">
          <a:spLocks noChangeArrowheads="1"/>
        </xdr:cNvSpPr>
      </xdr:nvSpPr>
      <xdr:spPr bwMode="auto">
        <a:xfrm>
          <a:off x="6655254" y="481375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66" name="Text Box 15">
          <a:extLst>
            <a:ext uri="{FF2B5EF4-FFF2-40B4-BE49-F238E27FC236}">
              <a16:creationId xmlns:a16="http://schemas.microsoft.com/office/drawing/2014/main" id="{30FAA4B3-B0BB-41A0-9971-4D91EDA44B3E}"/>
            </a:ext>
          </a:extLst>
        </xdr:cNvPr>
        <xdr:cNvSpPr txBox="1">
          <a:spLocks noChangeArrowheads="1"/>
        </xdr:cNvSpPr>
      </xdr:nvSpPr>
      <xdr:spPr bwMode="auto">
        <a:xfrm>
          <a:off x="6655254" y="5031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67" name="Text Box 15">
          <a:extLst>
            <a:ext uri="{FF2B5EF4-FFF2-40B4-BE49-F238E27FC236}">
              <a16:creationId xmlns:a16="http://schemas.microsoft.com/office/drawing/2014/main" id="{DD9EDE6F-25CC-40CC-9849-1816B37A3F6D}"/>
            </a:ext>
          </a:extLst>
        </xdr:cNvPr>
        <xdr:cNvSpPr txBox="1">
          <a:spLocks noChangeArrowheads="1"/>
        </xdr:cNvSpPr>
      </xdr:nvSpPr>
      <xdr:spPr bwMode="auto">
        <a:xfrm>
          <a:off x="6655254" y="5031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68" name="Text Box 15">
          <a:extLst>
            <a:ext uri="{FF2B5EF4-FFF2-40B4-BE49-F238E27FC236}">
              <a16:creationId xmlns:a16="http://schemas.microsoft.com/office/drawing/2014/main" id="{4A86288D-7745-45D1-99B0-B347994F82CB}"/>
            </a:ext>
          </a:extLst>
        </xdr:cNvPr>
        <xdr:cNvSpPr txBox="1">
          <a:spLocks noChangeArrowheads="1"/>
        </xdr:cNvSpPr>
      </xdr:nvSpPr>
      <xdr:spPr bwMode="auto">
        <a:xfrm>
          <a:off x="6655254" y="5221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69" name="Text Box 15">
          <a:extLst>
            <a:ext uri="{FF2B5EF4-FFF2-40B4-BE49-F238E27FC236}">
              <a16:creationId xmlns:a16="http://schemas.microsoft.com/office/drawing/2014/main" id="{1D36214F-E25A-4DB0-9B35-7CD4081E5FED}"/>
            </a:ext>
          </a:extLst>
        </xdr:cNvPr>
        <xdr:cNvSpPr txBox="1">
          <a:spLocks noChangeArrowheads="1"/>
        </xdr:cNvSpPr>
      </xdr:nvSpPr>
      <xdr:spPr bwMode="auto">
        <a:xfrm>
          <a:off x="6655254" y="5221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70" name="Text Box 15">
          <a:extLst>
            <a:ext uri="{FF2B5EF4-FFF2-40B4-BE49-F238E27FC236}">
              <a16:creationId xmlns:a16="http://schemas.microsoft.com/office/drawing/2014/main" id="{8BA7B960-170D-4799-8F8B-AA5CF3831028}"/>
            </a:ext>
          </a:extLst>
        </xdr:cNvPr>
        <xdr:cNvSpPr txBox="1">
          <a:spLocks noChangeArrowheads="1"/>
        </xdr:cNvSpPr>
      </xdr:nvSpPr>
      <xdr:spPr bwMode="auto">
        <a:xfrm>
          <a:off x="6655254" y="5412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71" name="Text Box 15">
          <a:extLst>
            <a:ext uri="{FF2B5EF4-FFF2-40B4-BE49-F238E27FC236}">
              <a16:creationId xmlns:a16="http://schemas.microsoft.com/office/drawing/2014/main" id="{D2473497-3D6E-462D-9FF8-7045A9C24690}"/>
            </a:ext>
          </a:extLst>
        </xdr:cNvPr>
        <xdr:cNvSpPr txBox="1">
          <a:spLocks noChangeArrowheads="1"/>
        </xdr:cNvSpPr>
      </xdr:nvSpPr>
      <xdr:spPr bwMode="auto">
        <a:xfrm>
          <a:off x="6655254" y="5412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72" name="Text Box 15">
          <a:extLst>
            <a:ext uri="{FF2B5EF4-FFF2-40B4-BE49-F238E27FC236}">
              <a16:creationId xmlns:a16="http://schemas.microsoft.com/office/drawing/2014/main" id="{EF40D65A-B4E6-4C75-A5B1-B477DD55C162}"/>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73" name="Text Box 15">
          <a:extLst>
            <a:ext uri="{FF2B5EF4-FFF2-40B4-BE49-F238E27FC236}">
              <a16:creationId xmlns:a16="http://schemas.microsoft.com/office/drawing/2014/main" id="{32CC90D1-1C06-4063-AFC1-34734D88507F}"/>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74" name="Text Box 15">
          <a:extLst>
            <a:ext uri="{FF2B5EF4-FFF2-40B4-BE49-F238E27FC236}">
              <a16:creationId xmlns:a16="http://schemas.microsoft.com/office/drawing/2014/main" id="{95FC5DD0-5B92-40CC-93C9-2CD1B599EE87}"/>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75" name="Text Box 15">
          <a:extLst>
            <a:ext uri="{FF2B5EF4-FFF2-40B4-BE49-F238E27FC236}">
              <a16:creationId xmlns:a16="http://schemas.microsoft.com/office/drawing/2014/main" id="{E9EAB800-9248-4783-989F-6B9F4B6FF762}"/>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76" name="Text Box 15">
          <a:extLst>
            <a:ext uri="{FF2B5EF4-FFF2-40B4-BE49-F238E27FC236}">
              <a16:creationId xmlns:a16="http://schemas.microsoft.com/office/drawing/2014/main" id="{D4238DE7-35E5-4807-97C5-13995576DC9E}"/>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77" name="Text Box 15">
          <a:extLst>
            <a:ext uri="{FF2B5EF4-FFF2-40B4-BE49-F238E27FC236}">
              <a16:creationId xmlns:a16="http://schemas.microsoft.com/office/drawing/2014/main" id="{31785EB6-E867-438B-9ED9-72A41022ECC5}"/>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78" name="Text Box 15">
          <a:extLst>
            <a:ext uri="{FF2B5EF4-FFF2-40B4-BE49-F238E27FC236}">
              <a16:creationId xmlns:a16="http://schemas.microsoft.com/office/drawing/2014/main" id="{F520EFF3-6732-4F06-B383-2387CF492352}"/>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15</xdr:row>
      <xdr:rowOff>0</xdr:rowOff>
    </xdr:from>
    <xdr:ext cx="95250" cy="171450"/>
    <xdr:sp macro="" textlink="">
      <xdr:nvSpPr>
        <xdr:cNvPr id="1179" name="Text Box 16">
          <a:extLst>
            <a:ext uri="{FF2B5EF4-FFF2-40B4-BE49-F238E27FC236}">
              <a16:creationId xmlns:a16="http://schemas.microsoft.com/office/drawing/2014/main" id="{EF0DFD27-4584-4B48-ABB5-34E5BD5CF377}"/>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184" name="Text Box 16">
          <a:extLst>
            <a:ext uri="{FF2B5EF4-FFF2-40B4-BE49-F238E27FC236}">
              <a16:creationId xmlns:a16="http://schemas.microsoft.com/office/drawing/2014/main" id="{9FA899A6-F63B-41AE-9416-7C6E4AFAC352}"/>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185" name="Text Box 17">
          <a:extLst>
            <a:ext uri="{FF2B5EF4-FFF2-40B4-BE49-F238E27FC236}">
              <a16:creationId xmlns:a16="http://schemas.microsoft.com/office/drawing/2014/main" id="{8CC6A846-1350-4112-A777-0F72321BF297}"/>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186" name="Text Box 18">
          <a:extLst>
            <a:ext uri="{FF2B5EF4-FFF2-40B4-BE49-F238E27FC236}">
              <a16:creationId xmlns:a16="http://schemas.microsoft.com/office/drawing/2014/main" id="{3EB8EFF2-39AF-40F9-BB94-8152C605CC41}"/>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187" name="Text Box 19">
          <a:extLst>
            <a:ext uri="{FF2B5EF4-FFF2-40B4-BE49-F238E27FC236}">
              <a16:creationId xmlns:a16="http://schemas.microsoft.com/office/drawing/2014/main" id="{8958E14D-51EA-4C0E-BA9E-84B47A541567}"/>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88" name="Text Box 15">
          <a:extLst>
            <a:ext uri="{FF2B5EF4-FFF2-40B4-BE49-F238E27FC236}">
              <a16:creationId xmlns:a16="http://schemas.microsoft.com/office/drawing/2014/main" id="{B5097039-8BBF-4775-B84B-3B006A724615}"/>
            </a:ext>
          </a:extLst>
        </xdr:cNvPr>
        <xdr:cNvSpPr txBox="1">
          <a:spLocks noChangeArrowheads="1"/>
        </xdr:cNvSpPr>
      </xdr:nvSpPr>
      <xdr:spPr bwMode="auto">
        <a:xfrm>
          <a:off x="6655254" y="481375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189" name="Text Box 15">
          <a:extLst>
            <a:ext uri="{FF2B5EF4-FFF2-40B4-BE49-F238E27FC236}">
              <a16:creationId xmlns:a16="http://schemas.microsoft.com/office/drawing/2014/main" id="{7D2D6551-8F95-43A4-998B-760264B83A46}"/>
            </a:ext>
          </a:extLst>
        </xdr:cNvPr>
        <xdr:cNvSpPr txBox="1">
          <a:spLocks noChangeArrowheads="1"/>
        </xdr:cNvSpPr>
      </xdr:nvSpPr>
      <xdr:spPr bwMode="auto">
        <a:xfrm>
          <a:off x="6655254" y="5602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191" name="Text Box 16">
          <a:extLst>
            <a:ext uri="{FF2B5EF4-FFF2-40B4-BE49-F238E27FC236}">
              <a16:creationId xmlns:a16="http://schemas.microsoft.com/office/drawing/2014/main" id="{F5E015B6-2685-4659-BBC7-CD11DADD7CB7}"/>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192" name="Text Box 17">
          <a:extLst>
            <a:ext uri="{FF2B5EF4-FFF2-40B4-BE49-F238E27FC236}">
              <a16:creationId xmlns:a16="http://schemas.microsoft.com/office/drawing/2014/main" id="{BA07460D-6677-4500-81AE-49833B66D961}"/>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193" name="Text Box 18">
          <a:extLst>
            <a:ext uri="{FF2B5EF4-FFF2-40B4-BE49-F238E27FC236}">
              <a16:creationId xmlns:a16="http://schemas.microsoft.com/office/drawing/2014/main" id="{8701CAA4-9777-459F-A885-808F70E83C2D}"/>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194" name="Text Box 19">
          <a:extLst>
            <a:ext uri="{FF2B5EF4-FFF2-40B4-BE49-F238E27FC236}">
              <a16:creationId xmlns:a16="http://schemas.microsoft.com/office/drawing/2014/main" id="{B5F8E599-4DD0-447C-888F-29E8A2A813C1}"/>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435713"/>
    <xdr:sp macro="" textlink="">
      <xdr:nvSpPr>
        <xdr:cNvPr id="1195" name="Text Box 15">
          <a:extLst>
            <a:ext uri="{FF2B5EF4-FFF2-40B4-BE49-F238E27FC236}">
              <a16:creationId xmlns:a16="http://schemas.microsoft.com/office/drawing/2014/main" id="{F210B150-3403-40FD-92D9-0F6559C580E3}"/>
            </a:ext>
          </a:extLst>
        </xdr:cNvPr>
        <xdr:cNvSpPr txBox="1">
          <a:spLocks noChangeArrowheads="1"/>
        </xdr:cNvSpPr>
      </xdr:nvSpPr>
      <xdr:spPr bwMode="auto">
        <a:xfrm>
          <a:off x="3079750" y="4479925"/>
          <a:ext cx="95250" cy="4357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196" name="Text Box 16">
          <a:extLst>
            <a:ext uri="{FF2B5EF4-FFF2-40B4-BE49-F238E27FC236}">
              <a16:creationId xmlns:a16="http://schemas.microsoft.com/office/drawing/2014/main" id="{810632F6-DE25-4FB3-9B92-0B873C71C50F}"/>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197" name="Text Box 17">
          <a:extLst>
            <a:ext uri="{FF2B5EF4-FFF2-40B4-BE49-F238E27FC236}">
              <a16:creationId xmlns:a16="http://schemas.microsoft.com/office/drawing/2014/main" id="{2B51B03E-5B1C-40CB-BDF9-2B73EB40AA11}"/>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198" name="Text Box 18">
          <a:extLst>
            <a:ext uri="{FF2B5EF4-FFF2-40B4-BE49-F238E27FC236}">
              <a16:creationId xmlns:a16="http://schemas.microsoft.com/office/drawing/2014/main" id="{F51F4477-0644-4457-83BA-8B54F1A06483}"/>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199" name="Text Box 19">
          <a:extLst>
            <a:ext uri="{FF2B5EF4-FFF2-40B4-BE49-F238E27FC236}">
              <a16:creationId xmlns:a16="http://schemas.microsoft.com/office/drawing/2014/main" id="{576CE2D9-A4BB-429F-918D-FA013111D68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1034143</xdr:colOff>
      <xdr:row>80</xdr:row>
      <xdr:rowOff>0</xdr:rowOff>
    </xdr:from>
    <xdr:ext cx="95250" cy="213632"/>
    <xdr:sp macro="" textlink="">
      <xdr:nvSpPr>
        <xdr:cNvPr id="1200" name="Text Box 15">
          <a:extLst>
            <a:ext uri="{FF2B5EF4-FFF2-40B4-BE49-F238E27FC236}">
              <a16:creationId xmlns:a16="http://schemas.microsoft.com/office/drawing/2014/main" id="{DC07CB1F-8C75-4E67-840E-C03B87F635F7}"/>
            </a:ext>
          </a:extLst>
        </xdr:cNvPr>
        <xdr:cNvSpPr txBox="1">
          <a:spLocks noChangeArrowheads="1"/>
        </xdr:cNvSpPr>
      </xdr:nvSpPr>
      <xdr:spPr bwMode="auto">
        <a:xfrm>
          <a:off x="3999593" y="48046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01" name="Text Box 16">
          <a:extLst>
            <a:ext uri="{FF2B5EF4-FFF2-40B4-BE49-F238E27FC236}">
              <a16:creationId xmlns:a16="http://schemas.microsoft.com/office/drawing/2014/main" id="{49AD467E-FFDB-46C6-AAEA-C69629B62624}"/>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02" name="Text Box 17">
          <a:extLst>
            <a:ext uri="{FF2B5EF4-FFF2-40B4-BE49-F238E27FC236}">
              <a16:creationId xmlns:a16="http://schemas.microsoft.com/office/drawing/2014/main" id="{5580BFD5-EF7B-4D57-8C09-E96545D3BB17}"/>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03" name="Text Box 18">
          <a:extLst>
            <a:ext uri="{FF2B5EF4-FFF2-40B4-BE49-F238E27FC236}">
              <a16:creationId xmlns:a16="http://schemas.microsoft.com/office/drawing/2014/main" id="{FF57D588-3408-441A-939E-CFAD6B57EC4E}"/>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04" name="Text Box 19">
          <a:extLst>
            <a:ext uri="{FF2B5EF4-FFF2-40B4-BE49-F238E27FC236}">
              <a16:creationId xmlns:a16="http://schemas.microsoft.com/office/drawing/2014/main" id="{CDDDD99A-D610-4238-98E0-2481A568596B}"/>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05" name="Text Box 16">
          <a:extLst>
            <a:ext uri="{FF2B5EF4-FFF2-40B4-BE49-F238E27FC236}">
              <a16:creationId xmlns:a16="http://schemas.microsoft.com/office/drawing/2014/main" id="{DA404171-279E-41AA-8B69-45953FD50D9F}"/>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06" name="Text Box 17">
          <a:extLst>
            <a:ext uri="{FF2B5EF4-FFF2-40B4-BE49-F238E27FC236}">
              <a16:creationId xmlns:a16="http://schemas.microsoft.com/office/drawing/2014/main" id="{BD8EA4B0-19B9-4067-9769-CA842CAD4588}"/>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07" name="Text Box 18">
          <a:extLst>
            <a:ext uri="{FF2B5EF4-FFF2-40B4-BE49-F238E27FC236}">
              <a16:creationId xmlns:a16="http://schemas.microsoft.com/office/drawing/2014/main" id="{3880985D-91B4-4869-9BEF-AACF0370E5C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08" name="Text Box 19">
          <a:extLst>
            <a:ext uri="{FF2B5EF4-FFF2-40B4-BE49-F238E27FC236}">
              <a16:creationId xmlns:a16="http://schemas.microsoft.com/office/drawing/2014/main" id="{B8E10A15-9196-43D7-BC4D-94D413D0D32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442269"/>
    <xdr:sp macro="" textlink="">
      <xdr:nvSpPr>
        <xdr:cNvPr id="1209" name="Text Box 15">
          <a:extLst>
            <a:ext uri="{FF2B5EF4-FFF2-40B4-BE49-F238E27FC236}">
              <a16:creationId xmlns:a16="http://schemas.microsoft.com/office/drawing/2014/main" id="{126AD24F-DFE8-483E-B704-911259753522}"/>
            </a:ext>
          </a:extLst>
        </xdr:cNvPr>
        <xdr:cNvSpPr txBox="1">
          <a:spLocks noChangeArrowheads="1"/>
        </xdr:cNvSpPr>
      </xdr:nvSpPr>
      <xdr:spPr bwMode="auto">
        <a:xfrm>
          <a:off x="7585075" y="447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10" name="Text Box 16">
          <a:extLst>
            <a:ext uri="{FF2B5EF4-FFF2-40B4-BE49-F238E27FC236}">
              <a16:creationId xmlns:a16="http://schemas.microsoft.com/office/drawing/2014/main" id="{E6B18F7C-932C-42D3-A980-FF323729BAB5}"/>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11" name="Text Box 17">
          <a:extLst>
            <a:ext uri="{FF2B5EF4-FFF2-40B4-BE49-F238E27FC236}">
              <a16:creationId xmlns:a16="http://schemas.microsoft.com/office/drawing/2014/main" id="{E7318D3A-A30F-4C55-861F-265F474DBB8F}"/>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12" name="Text Box 18">
          <a:extLst>
            <a:ext uri="{FF2B5EF4-FFF2-40B4-BE49-F238E27FC236}">
              <a16:creationId xmlns:a16="http://schemas.microsoft.com/office/drawing/2014/main" id="{4B6F9A9E-156D-4410-8AAE-8C36176D98AA}"/>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13" name="Text Box 19">
          <a:extLst>
            <a:ext uri="{FF2B5EF4-FFF2-40B4-BE49-F238E27FC236}">
              <a16:creationId xmlns:a16="http://schemas.microsoft.com/office/drawing/2014/main" id="{FA0C7531-F050-4481-B9E8-3B2F2A38A144}"/>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214" name="Text Box 15">
          <a:extLst>
            <a:ext uri="{FF2B5EF4-FFF2-40B4-BE49-F238E27FC236}">
              <a16:creationId xmlns:a16="http://schemas.microsoft.com/office/drawing/2014/main" id="{3A05A8EE-0767-45A6-92AF-B759BC49C254}"/>
            </a:ext>
          </a:extLst>
        </xdr:cNvPr>
        <xdr:cNvSpPr txBox="1">
          <a:spLocks noChangeArrowheads="1"/>
        </xdr:cNvSpPr>
      </xdr:nvSpPr>
      <xdr:spPr bwMode="auto">
        <a:xfrm>
          <a:off x="7585075"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15" name="Text Box 16">
          <a:extLst>
            <a:ext uri="{FF2B5EF4-FFF2-40B4-BE49-F238E27FC236}">
              <a16:creationId xmlns:a16="http://schemas.microsoft.com/office/drawing/2014/main" id="{0E7369C3-AC1F-4E7C-BCEF-56C1343F2301}"/>
            </a:ext>
          </a:extLst>
        </xdr:cNvPr>
        <xdr:cNvSpPr txBox="1">
          <a:spLocks noChangeArrowheads="1"/>
        </xdr:cNvSpPr>
      </xdr:nvSpPr>
      <xdr:spPr bwMode="auto">
        <a:xfrm>
          <a:off x="7585075"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16" name="Text Box 17">
          <a:extLst>
            <a:ext uri="{FF2B5EF4-FFF2-40B4-BE49-F238E27FC236}">
              <a16:creationId xmlns:a16="http://schemas.microsoft.com/office/drawing/2014/main" id="{2C231655-1730-4C9C-A555-667B4C718DAF}"/>
            </a:ext>
          </a:extLst>
        </xdr:cNvPr>
        <xdr:cNvSpPr txBox="1">
          <a:spLocks noChangeArrowheads="1"/>
        </xdr:cNvSpPr>
      </xdr:nvSpPr>
      <xdr:spPr bwMode="auto">
        <a:xfrm>
          <a:off x="7585075"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17" name="Text Box 18">
          <a:extLst>
            <a:ext uri="{FF2B5EF4-FFF2-40B4-BE49-F238E27FC236}">
              <a16:creationId xmlns:a16="http://schemas.microsoft.com/office/drawing/2014/main" id="{70039FA0-365C-4B03-AE1E-AE26222BF016}"/>
            </a:ext>
          </a:extLst>
        </xdr:cNvPr>
        <xdr:cNvSpPr txBox="1">
          <a:spLocks noChangeArrowheads="1"/>
        </xdr:cNvSpPr>
      </xdr:nvSpPr>
      <xdr:spPr bwMode="auto">
        <a:xfrm>
          <a:off x="7585075"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18" name="Text Box 19">
          <a:extLst>
            <a:ext uri="{FF2B5EF4-FFF2-40B4-BE49-F238E27FC236}">
              <a16:creationId xmlns:a16="http://schemas.microsoft.com/office/drawing/2014/main" id="{278B0159-6FA7-4A6D-A52E-28B42899FFA5}"/>
            </a:ext>
          </a:extLst>
        </xdr:cNvPr>
        <xdr:cNvSpPr txBox="1">
          <a:spLocks noChangeArrowheads="1"/>
        </xdr:cNvSpPr>
      </xdr:nvSpPr>
      <xdr:spPr bwMode="auto">
        <a:xfrm>
          <a:off x="7585075"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219" name="Text Box 16">
          <a:extLst>
            <a:ext uri="{FF2B5EF4-FFF2-40B4-BE49-F238E27FC236}">
              <a16:creationId xmlns:a16="http://schemas.microsoft.com/office/drawing/2014/main" id="{F3082E46-C681-48C8-8FE9-82D599BE1035}"/>
            </a:ext>
          </a:extLst>
        </xdr:cNvPr>
        <xdr:cNvSpPr txBox="1">
          <a:spLocks noChangeArrowheads="1"/>
        </xdr:cNvSpPr>
      </xdr:nvSpPr>
      <xdr:spPr bwMode="auto">
        <a:xfrm>
          <a:off x="4565650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220" name="Text Box 17">
          <a:extLst>
            <a:ext uri="{FF2B5EF4-FFF2-40B4-BE49-F238E27FC236}">
              <a16:creationId xmlns:a16="http://schemas.microsoft.com/office/drawing/2014/main" id="{F317EAF5-EC7B-4FA7-9B9A-F85ABBE8AC08}"/>
            </a:ext>
          </a:extLst>
        </xdr:cNvPr>
        <xdr:cNvSpPr txBox="1">
          <a:spLocks noChangeArrowheads="1"/>
        </xdr:cNvSpPr>
      </xdr:nvSpPr>
      <xdr:spPr bwMode="auto">
        <a:xfrm>
          <a:off x="4565650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221" name="Text Box 18">
          <a:extLst>
            <a:ext uri="{FF2B5EF4-FFF2-40B4-BE49-F238E27FC236}">
              <a16:creationId xmlns:a16="http://schemas.microsoft.com/office/drawing/2014/main" id="{B4C2A483-1CDE-49F1-87A4-9B62BC5EE7FC}"/>
            </a:ext>
          </a:extLst>
        </xdr:cNvPr>
        <xdr:cNvSpPr txBox="1">
          <a:spLocks noChangeArrowheads="1"/>
        </xdr:cNvSpPr>
      </xdr:nvSpPr>
      <xdr:spPr bwMode="auto">
        <a:xfrm>
          <a:off x="4565650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222" name="Text Box 19">
          <a:extLst>
            <a:ext uri="{FF2B5EF4-FFF2-40B4-BE49-F238E27FC236}">
              <a16:creationId xmlns:a16="http://schemas.microsoft.com/office/drawing/2014/main" id="{AA42C23B-5D2A-4EB5-A8ED-BC0FD08BFDFB}"/>
            </a:ext>
          </a:extLst>
        </xdr:cNvPr>
        <xdr:cNvSpPr txBox="1">
          <a:spLocks noChangeArrowheads="1"/>
        </xdr:cNvSpPr>
      </xdr:nvSpPr>
      <xdr:spPr bwMode="auto">
        <a:xfrm>
          <a:off x="4565650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442269"/>
    <xdr:sp macro="" textlink="">
      <xdr:nvSpPr>
        <xdr:cNvPr id="1223" name="Text Box 15">
          <a:extLst>
            <a:ext uri="{FF2B5EF4-FFF2-40B4-BE49-F238E27FC236}">
              <a16:creationId xmlns:a16="http://schemas.microsoft.com/office/drawing/2014/main" id="{EA3325E1-174B-4507-8A4E-3DF09BEF1E3F}"/>
            </a:ext>
          </a:extLst>
        </xdr:cNvPr>
        <xdr:cNvSpPr txBox="1">
          <a:spLocks noChangeArrowheads="1"/>
        </xdr:cNvSpPr>
      </xdr:nvSpPr>
      <xdr:spPr bwMode="auto">
        <a:xfrm>
          <a:off x="45656500" y="447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224" name="Text Box 16">
          <a:extLst>
            <a:ext uri="{FF2B5EF4-FFF2-40B4-BE49-F238E27FC236}">
              <a16:creationId xmlns:a16="http://schemas.microsoft.com/office/drawing/2014/main" id="{65023353-0F6B-4625-857D-C07B93242D9F}"/>
            </a:ext>
          </a:extLst>
        </xdr:cNvPr>
        <xdr:cNvSpPr txBox="1">
          <a:spLocks noChangeArrowheads="1"/>
        </xdr:cNvSpPr>
      </xdr:nvSpPr>
      <xdr:spPr bwMode="auto">
        <a:xfrm>
          <a:off x="4565650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225" name="Text Box 17">
          <a:extLst>
            <a:ext uri="{FF2B5EF4-FFF2-40B4-BE49-F238E27FC236}">
              <a16:creationId xmlns:a16="http://schemas.microsoft.com/office/drawing/2014/main" id="{F6CD3BF1-8EA9-4962-AD01-8CD9C6FD136A}"/>
            </a:ext>
          </a:extLst>
        </xdr:cNvPr>
        <xdr:cNvSpPr txBox="1">
          <a:spLocks noChangeArrowheads="1"/>
        </xdr:cNvSpPr>
      </xdr:nvSpPr>
      <xdr:spPr bwMode="auto">
        <a:xfrm>
          <a:off x="4565650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226" name="Text Box 18">
          <a:extLst>
            <a:ext uri="{FF2B5EF4-FFF2-40B4-BE49-F238E27FC236}">
              <a16:creationId xmlns:a16="http://schemas.microsoft.com/office/drawing/2014/main" id="{C539417E-7403-41B9-9DB5-3CD458A74716}"/>
            </a:ext>
          </a:extLst>
        </xdr:cNvPr>
        <xdr:cNvSpPr txBox="1">
          <a:spLocks noChangeArrowheads="1"/>
        </xdr:cNvSpPr>
      </xdr:nvSpPr>
      <xdr:spPr bwMode="auto">
        <a:xfrm>
          <a:off x="4565650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227" name="Text Box 19">
          <a:extLst>
            <a:ext uri="{FF2B5EF4-FFF2-40B4-BE49-F238E27FC236}">
              <a16:creationId xmlns:a16="http://schemas.microsoft.com/office/drawing/2014/main" id="{A2BE5131-E606-41A8-AAE6-C2B4BFA5676B}"/>
            </a:ext>
          </a:extLst>
        </xdr:cNvPr>
        <xdr:cNvSpPr txBox="1">
          <a:spLocks noChangeArrowheads="1"/>
        </xdr:cNvSpPr>
      </xdr:nvSpPr>
      <xdr:spPr bwMode="auto">
        <a:xfrm>
          <a:off x="4565650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213632"/>
    <xdr:sp macro="" textlink="">
      <xdr:nvSpPr>
        <xdr:cNvPr id="1228" name="Text Box 15">
          <a:extLst>
            <a:ext uri="{FF2B5EF4-FFF2-40B4-BE49-F238E27FC236}">
              <a16:creationId xmlns:a16="http://schemas.microsoft.com/office/drawing/2014/main" id="{A9791EE7-D35C-4193-8CE9-73FDD55080A1}"/>
            </a:ext>
          </a:extLst>
        </xdr:cNvPr>
        <xdr:cNvSpPr txBox="1">
          <a:spLocks noChangeArrowheads="1"/>
        </xdr:cNvSpPr>
      </xdr:nvSpPr>
      <xdr:spPr bwMode="auto">
        <a:xfrm>
          <a:off x="4565650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229" name="Text Box 16">
          <a:extLst>
            <a:ext uri="{FF2B5EF4-FFF2-40B4-BE49-F238E27FC236}">
              <a16:creationId xmlns:a16="http://schemas.microsoft.com/office/drawing/2014/main" id="{42A64549-D733-4CF2-953A-574085B2C501}"/>
            </a:ext>
          </a:extLst>
        </xdr:cNvPr>
        <xdr:cNvSpPr txBox="1">
          <a:spLocks noChangeArrowheads="1"/>
        </xdr:cNvSpPr>
      </xdr:nvSpPr>
      <xdr:spPr bwMode="auto">
        <a:xfrm>
          <a:off x="4565650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230" name="Text Box 17">
          <a:extLst>
            <a:ext uri="{FF2B5EF4-FFF2-40B4-BE49-F238E27FC236}">
              <a16:creationId xmlns:a16="http://schemas.microsoft.com/office/drawing/2014/main" id="{6E7586D1-8E3D-40C5-800D-A1B547010B78}"/>
            </a:ext>
          </a:extLst>
        </xdr:cNvPr>
        <xdr:cNvSpPr txBox="1">
          <a:spLocks noChangeArrowheads="1"/>
        </xdr:cNvSpPr>
      </xdr:nvSpPr>
      <xdr:spPr bwMode="auto">
        <a:xfrm>
          <a:off x="4565650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231" name="Text Box 18">
          <a:extLst>
            <a:ext uri="{FF2B5EF4-FFF2-40B4-BE49-F238E27FC236}">
              <a16:creationId xmlns:a16="http://schemas.microsoft.com/office/drawing/2014/main" id="{6FCA5B08-65FC-45C6-9A25-3635C5C81F60}"/>
            </a:ext>
          </a:extLst>
        </xdr:cNvPr>
        <xdr:cNvSpPr txBox="1">
          <a:spLocks noChangeArrowheads="1"/>
        </xdr:cNvSpPr>
      </xdr:nvSpPr>
      <xdr:spPr bwMode="auto">
        <a:xfrm>
          <a:off x="4565650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232" name="Text Box 19">
          <a:extLst>
            <a:ext uri="{FF2B5EF4-FFF2-40B4-BE49-F238E27FC236}">
              <a16:creationId xmlns:a16="http://schemas.microsoft.com/office/drawing/2014/main" id="{B8763420-5963-4F45-8FC3-51EC764A1FC5}"/>
            </a:ext>
          </a:extLst>
        </xdr:cNvPr>
        <xdr:cNvSpPr txBox="1">
          <a:spLocks noChangeArrowheads="1"/>
        </xdr:cNvSpPr>
      </xdr:nvSpPr>
      <xdr:spPr bwMode="auto">
        <a:xfrm>
          <a:off x="4565650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33" name="Text Box 16">
          <a:extLst>
            <a:ext uri="{FF2B5EF4-FFF2-40B4-BE49-F238E27FC236}">
              <a16:creationId xmlns:a16="http://schemas.microsoft.com/office/drawing/2014/main" id="{6FA41DCB-6030-478C-87FC-6EDF562B20FA}"/>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34" name="Text Box 17">
          <a:extLst>
            <a:ext uri="{FF2B5EF4-FFF2-40B4-BE49-F238E27FC236}">
              <a16:creationId xmlns:a16="http://schemas.microsoft.com/office/drawing/2014/main" id="{1172754F-B34C-4D0A-8CDB-0296231C9B42}"/>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35" name="Text Box 18">
          <a:extLst>
            <a:ext uri="{FF2B5EF4-FFF2-40B4-BE49-F238E27FC236}">
              <a16:creationId xmlns:a16="http://schemas.microsoft.com/office/drawing/2014/main" id="{C4DCA4A0-D0A9-4FAC-B49E-494B57C4E66B}"/>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36" name="Text Box 19">
          <a:extLst>
            <a:ext uri="{FF2B5EF4-FFF2-40B4-BE49-F238E27FC236}">
              <a16:creationId xmlns:a16="http://schemas.microsoft.com/office/drawing/2014/main" id="{56FE16EF-C137-4677-838A-42723799D217}"/>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444014"/>
    <xdr:sp macro="" textlink="">
      <xdr:nvSpPr>
        <xdr:cNvPr id="1237" name="Text Box 15">
          <a:extLst>
            <a:ext uri="{FF2B5EF4-FFF2-40B4-BE49-F238E27FC236}">
              <a16:creationId xmlns:a16="http://schemas.microsoft.com/office/drawing/2014/main" id="{734BFBC8-F5FD-4767-9D38-930E00685F0B}"/>
            </a:ext>
          </a:extLst>
        </xdr:cNvPr>
        <xdr:cNvSpPr txBox="1">
          <a:spLocks noChangeArrowheads="1"/>
        </xdr:cNvSpPr>
      </xdr:nvSpPr>
      <xdr:spPr bwMode="auto">
        <a:xfrm>
          <a:off x="3079750" y="40925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238" name="Text Box 15">
          <a:extLst>
            <a:ext uri="{FF2B5EF4-FFF2-40B4-BE49-F238E27FC236}">
              <a16:creationId xmlns:a16="http://schemas.microsoft.com/office/drawing/2014/main" id="{BFB75829-F1D2-4D2A-BD4A-16DD224B5F83}"/>
            </a:ext>
          </a:extLst>
        </xdr:cNvPr>
        <xdr:cNvSpPr txBox="1">
          <a:spLocks noChangeArrowheads="1"/>
        </xdr:cNvSpPr>
      </xdr:nvSpPr>
      <xdr:spPr bwMode="auto">
        <a:xfrm>
          <a:off x="30797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39" name="Text Box 16">
          <a:extLst>
            <a:ext uri="{FF2B5EF4-FFF2-40B4-BE49-F238E27FC236}">
              <a16:creationId xmlns:a16="http://schemas.microsoft.com/office/drawing/2014/main" id="{5AD8D121-4FE8-42DE-A5A0-485B124C0BCF}"/>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40" name="Text Box 17">
          <a:extLst>
            <a:ext uri="{FF2B5EF4-FFF2-40B4-BE49-F238E27FC236}">
              <a16:creationId xmlns:a16="http://schemas.microsoft.com/office/drawing/2014/main" id="{7488AA3F-B802-4DC8-A7B8-0399B627AF17}"/>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41" name="Text Box 18">
          <a:extLst>
            <a:ext uri="{FF2B5EF4-FFF2-40B4-BE49-F238E27FC236}">
              <a16:creationId xmlns:a16="http://schemas.microsoft.com/office/drawing/2014/main" id="{C2C53C44-C8CD-447E-9D14-50F04B49CF55}"/>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42" name="Text Box 19">
          <a:extLst>
            <a:ext uri="{FF2B5EF4-FFF2-40B4-BE49-F238E27FC236}">
              <a16:creationId xmlns:a16="http://schemas.microsoft.com/office/drawing/2014/main" id="{D3310E10-24A0-4EC3-A450-E9B6142BFE63}"/>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243" name="Text Box 15">
          <a:extLst>
            <a:ext uri="{FF2B5EF4-FFF2-40B4-BE49-F238E27FC236}">
              <a16:creationId xmlns:a16="http://schemas.microsoft.com/office/drawing/2014/main" id="{53289337-8BE4-4705-9D63-3E28304D8D22}"/>
            </a:ext>
          </a:extLst>
        </xdr:cNvPr>
        <xdr:cNvSpPr txBox="1">
          <a:spLocks noChangeArrowheads="1"/>
        </xdr:cNvSpPr>
      </xdr:nvSpPr>
      <xdr:spPr bwMode="auto">
        <a:xfrm>
          <a:off x="3079750" y="4479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44" name="Text Box 16">
          <a:extLst>
            <a:ext uri="{FF2B5EF4-FFF2-40B4-BE49-F238E27FC236}">
              <a16:creationId xmlns:a16="http://schemas.microsoft.com/office/drawing/2014/main" id="{DCC797B9-C816-4A06-A899-4D68FD70A21E}"/>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45" name="Text Box 17">
          <a:extLst>
            <a:ext uri="{FF2B5EF4-FFF2-40B4-BE49-F238E27FC236}">
              <a16:creationId xmlns:a16="http://schemas.microsoft.com/office/drawing/2014/main" id="{8F5005A6-6085-4DDD-B7AE-4E21AD74965B}"/>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46" name="Text Box 18">
          <a:extLst>
            <a:ext uri="{FF2B5EF4-FFF2-40B4-BE49-F238E27FC236}">
              <a16:creationId xmlns:a16="http://schemas.microsoft.com/office/drawing/2014/main" id="{15B0617D-6B67-4090-BBCF-71577C834D1F}"/>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47" name="Text Box 19">
          <a:extLst>
            <a:ext uri="{FF2B5EF4-FFF2-40B4-BE49-F238E27FC236}">
              <a16:creationId xmlns:a16="http://schemas.microsoft.com/office/drawing/2014/main" id="{803A5808-2CCE-429A-BA81-B200669827D5}"/>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248" name="Text Box 15">
          <a:extLst>
            <a:ext uri="{FF2B5EF4-FFF2-40B4-BE49-F238E27FC236}">
              <a16:creationId xmlns:a16="http://schemas.microsoft.com/office/drawing/2014/main" id="{BB8830E8-3E1A-46BB-87FF-164E78207860}"/>
            </a:ext>
          </a:extLst>
        </xdr:cNvPr>
        <xdr:cNvSpPr txBox="1">
          <a:spLocks noChangeArrowheads="1"/>
        </xdr:cNvSpPr>
      </xdr:nvSpPr>
      <xdr:spPr bwMode="auto">
        <a:xfrm>
          <a:off x="30797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444331"/>
    <xdr:sp macro="" textlink="">
      <xdr:nvSpPr>
        <xdr:cNvPr id="1249" name="Text Box 15">
          <a:extLst>
            <a:ext uri="{FF2B5EF4-FFF2-40B4-BE49-F238E27FC236}">
              <a16:creationId xmlns:a16="http://schemas.microsoft.com/office/drawing/2014/main" id="{867B859D-C5F7-4F00-B6DC-03A458031318}"/>
            </a:ext>
          </a:extLst>
        </xdr:cNvPr>
        <xdr:cNvSpPr txBox="1">
          <a:spLocks noChangeArrowheads="1"/>
        </xdr:cNvSpPr>
      </xdr:nvSpPr>
      <xdr:spPr bwMode="auto">
        <a:xfrm>
          <a:off x="3079750" y="4479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50" name="Text Box 16">
          <a:extLst>
            <a:ext uri="{FF2B5EF4-FFF2-40B4-BE49-F238E27FC236}">
              <a16:creationId xmlns:a16="http://schemas.microsoft.com/office/drawing/2014/main" id="{239E392F-8C5C-471C-BB5F-1DCE5484AF8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51" name="Text Box 17">
          <a:extLst>
            <a:ext uri="{FF2B5EF4-FFF2-40B4-BE49-F238E27FC236}">
              <a16:creationId xmlns:a16="http://schemas.microsoft.com/office/drawing/2014/main" id="{53CDDF5E-74F6-47AF-AD07-B49121659BE9}"/>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52" name="Text Box 18">
          <a:extLst>
            <a:ext uri="{FF2B5EF4-FFF2-40B4-BE49-F238E27FC236}">
              <a16:creationId xmlns:a16="http://schemas.microsoft.com/office/drawing/2014/main" id="{A6CB809D-6D10-4042-8825-6C298E1CA914}"/>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53" name="Text Box 19">
          <a:extLst>
            <a:ext uri="{FF2B5EF4-FFF2-40B4-BE49-F238E27FC236}">
              <a16:creationId xmlns:a16="http://schemas.microsoft.com/office/drawing/2014/main" id="{230C34B9-0B46-4056-B287-F7055A435136}"/>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254" name="Text Box 15">
          <a:extLst>
            <a:ext uri="{FF2B5EF4-FFF2-40B4-BE49-F238E27FC236}">
              <a16:creationId xmlns:a16="http://schemas.microsoft.com/office/drawing/2014/main" id="{0CA768F3-7D8E-4028-8172-6BDA95550353}"/>
            </a:ext>
          </a:extLst>
        </xdr:cNvPr>
        <xdr:cNvSpPr txBox="1">
          <a:spLocks noChangeArrowheads="1"/>
        </xdr:cNvSpPr>
      </xdr:nvSpPr>
      <xdr:spPr bwMode="auto">
        <a:xfrm>
          <a:off x="30797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442269"/>
    <xdr:sp macro="" textlink="">
      <xdr:nvSpPr>
        <xdr:cNvPr id="1255" name="Text Box 15">
          <a:extLst>
            <a:ext uri="{FF2B5EF4-FFF2-40B4-BE49-F238E27FC236}">
              <a16:creationId xmlns:a16="http://schemas.microsoft.com/office/drawing/2014/main" id="{1AF1441C-90EA-41BC-80CB-41C8AFAB156E}"/>
            </a:ext>
          </a:extLst>
        </xdr:cNvPr>
        <xdr:cNvSpPr txBox="1">
          <a:spLocks noChangeArrowheads="1"/>
        </xdr:cNvSpPr>
      </xdr:nvSpPr>
      <xdr:spPr bwMode="auto">
        <a:xfrm>
          <a:off x="7585075" y="40925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256" name="Text Box 15">
          <a:extLst>
            <a:ext uri="{FF2B5EF4-FFF2-40B4-BE49-F238E27FC236}">
              <a16:creationId xmlns:a16="http://schemas.microsoft.com/office/drawing/2014/main" id="{7B1AA8D5-B5D2-4C9E-8AA7-D31BF83795D8}"/>
            </a:ext>
          </a:extLst>
        </xdr:cNvPr>
        <xdr:cNvSpPr txBox="1">
          <a:spLocks noChangeArrowheads="1"/>
        </xdr:cNvSpPr>
      </xdr:nvSpPr>
      <xdr:spPr bwMode="auto">
        <a:xfrm>
          <a:off x="7585075"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57" name="Text Box 16">
          <a:extLst>
            <a:ext uri="{FF2B5EF4-FFF2-40B4-BE49-F238E27FC236}">
              <a16:creationId xmlns:a16="http://schemas.microsoft.com/office/drawing/2014/main" id="{C6CDA11A-1F3F-43C8-BC8C-A3533DE17EBF}"/>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58" name="Text Box 17">
          <a:extLst>
            <a:ext uri="{FF2B5EF4-FFF2-40B4-BE49-F238E27FC236}">
              <a16:creationId xmlns:a16="http://schemas.microsoft.com/office/drawing/2014/main" id="{3860909B-CE95-4E20-9F72-48B4E64577F9}"/>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59" name="Text Box 18">
          <a:extLst>
            <a:ext uri="{FF2B5EF4-FFF2-40B4-BE49-F238E27FC236}">
              <a16:creationId xmlns:a16="http://schemas.microsoft.com/office/drawing/2014/main" id="{D6283346-D56D-4545-BF13-1EFE9AAFE674}"/>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60" name="Text Box 19">
          <a:extLst>
            <a:ext uri="{FF2B5EF4-FFF2-40B4-BE49-F238E27FC236}">
              <a16:creationId xmlns:a16="http://schemas.microsoft.com/office/drawing/2014/main" id="{373E37DF-E4C8-46B1-9388-4E3561848F18}"/>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261" name="Text Box 15">
          <a:extLst>
            <a:ext uri="{FF2B5EF4-FFF2-40B4-BE49-F238E27FC236}">
              <a16:creationId xmlns:a16="http://schemas.microsoft.com/office/drawing/2014/main" id="{A04F853F-1ED4-4180-9919-215A8C103A07}"/>
            </a:ext>
          </a:extLst>
        </xdr:cNvPr>
        <xdr:cNvSpPr txBox="1">
          <a:spLocks noChangeArrowheads="1"/>
        </xdr:cNvSpPr>
      </xdr:nvSpPr>
      <xdr:spPr bwMode="auto">
        <a:xfrm>
          <a:off x="7585075" y="4479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62" name="Text Box 16">
          <a:extLst>
            <a:ext uri="{FF2B5EF4-FFF2-40B4-BE49-F238E27FC236}">
              <a16:creationId xmlns:a16="http://schemas.microsoft.com/office/drawing/2014/main" id="{AE8F85D8-4A2B-4888-8237-3E5C015BB34D}"/>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63" name="Text Box 17">
          <a:extLst>
            <a:ext uri="{FF2B5EF4-FFF2-40B4-BE49-F238E27FC236}">
              <a16:creationId xmlns:a16="http://schemas.microsoft.com/office/drawing/2014/main" id="{5E1BAE08-322C-4FD0-BF0E-60B84D75117C}"/>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64" name="Text Box 18">
          <a:extLst>
            <a:ext uri="{FF2B5EF4-FFF2-40B4-BE49-F238E27FC236}">
              <a16:creationId xmlns:a16="http://schemas.microsoft.com/office/drawing/2014/main" id="{399DEAE2-6480-4667-98BE-F9CF04B4048B}"/>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65" name="Text Box 19">
          <a:extLst>
            <a:ext uri="{FF2B5EF4-FFF2-40B4-BE49-F238E27FC236}">
              <a16:creationId xmlns:a16="http://schemas.microsoft.com/office/drawing/2014/main" id="{4471400B-B898-4881-8E80-18BE8BC23CF4}"/>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266" name="Text Box 15">
          <a:extLst>
            <a:ext uri="{FF2B5EF4-FFF2-40B4-BE49-F238E27FC236}">
              <a16:creationId xmlns:a16="http://schemas.microsoft.com/office/drawing/2014/main" id="{BB8696B6-8D8F-4B87-91CF-566A3BFC5D5E}"/>
            </a:ext>
          </a:extLst>
        </xdr:cNvPr>
        <xdr:cNvSpPr txBox="1">
          <a:spLocks noChangeArrowheads="1"/>
        </xdr:cNvSpPr>
      </xdr:nvSpPr>
      <xdr:spPr bwMode="auto">
        <a:xfrm>
          <a:off x="7585075"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67" name="Text Box 16">
          <a:extLst>
            <a:ext uri="{FF2B5EF4-FFF2-40B4-BE49-F238E27FC236}">
              <a16:creationId xmlns:a16="http://schemas.microsoft.com/office/drawing/2014/main" id="{D68D6FB1-0245-4C5B-8D0A-55AAE2FC481B}"/>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68" name="Text Box 17">
          <a:extLst>
            <a:ext uri="{FF2B5EF4-FFF2-40B4-BE49-F238E27FC236}">
              <a16:creationId xmlns:a16="http://schemas.microsoft.com/office/drawing/2014/main" id="{B33BFEC3-FEE8-4B95-9CC2-D41DF13E9822}"/>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69" name="Text Box 18">
          <a:extLst>
            <a:ext uri="{FF2B5EF4-FFF2-40B4-BE49-F238E27FC236}">
              <a16:creationId xmlns:a16="http://schemas.microsoft.com/office/drawing/2014/main" id="{EB477292-328F-4235-AEE9-D2577508F2D9}"/>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70" name="Text Box 19">
          <a:extLst>
            <a:ext uri="{FF2B5EF4-FFF2-40B4-BE49-F238E27FC236}">
              <a16:creationId xmlns:a16="http://schemas.microsoft.com/office/drawing/2014/main" id="{E8C34C1D-5008-4C44-8D5C-24F7E6D845FA}"/>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442269"/>
    <xdr:sp macro="" textlink="">
      <xdr:nvSpPr>
        <xdr:cNvPr id="1271" name="Text Box 15">
          <a:extLst>
            <a:ext uri="{FF2B5EF4-FFF2-40B4-BE49-F238E27FC236}">
              <a16:creationId xmlns:a16="http://schemas.microsoft.com/office/drawing/2014/main" id="{3E8A77EB-FF6C-47A1-A6E2-41A43294FD90}"/>
            </a:ext>
          </a:extLst>
        </xdr:cNvPr>
        <xdr:cNvSpPr txBox="1">
          <a:spLocks noChangeArrowheads="1"/>
        </xdr:cNvSpPr>
      </xdr:nvSpPr>
      <xdr:spPr bwMode="auto">
        <a:xfrm>
          <a:off x="9582150" y="447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72" name="Text Box 16">
          <a:extLst>
            <a:ext uri="{FF2B5EF4-FFF2-40B4-BE49-F238E27FC236}">
              <a16:creationId xmlns:a16="http://schemas.microsoft.com/office/drawing/2014/main" id="{DBFAC26D-7CDF-4544-BD36-295527608273}"/>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73" name="Text Box 17">
          <a:extLst>
            <a:ext uri="{FF2B5EF4-FFF2-40B4-BE49-F238E27FC236}">
              <a16:creationId xmlns:a16="http://schemas.microsoft.com/office/drawing/2014/main" id="{14663F2B-0780-4227-80EE-A651DF96FB31}"/>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74" name="Text Box 18">
          <a:extLst>
            <a:ext uri="{FF2B5EF4-FFF2-40B4-BE49-F238E27FC236}">
              <a16:creationId xmlns:a16="http://schemas.microsoft.com/office/drawing/2014/main" id="{419CE2EA-5C9B-4FD3-99C1-798CED248E43}"/>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75" name="Text Box 19">
          <a:extLst>
            <a:ext uri="{FF2B5EF4-FFF2-40B4-BE49-F238E27FC236}">
              <a16:creationId xmlns:a16="http://schemas.microsoft.com/office/drawing/2014/main" id="{60715028-13D6-4E6F-BB83-B534E3C63841}"/>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276" name="Text Box 15">
          <a:extLst>
            <a:ext uri="{FF2B5EF4-FFF2-40B4-BE49-F238E27FC236}">
              <a16:creationId xmlns:a16="http://schemas.microsoft.com/office/drawing/2014/main" id="{0E2FBC3C-8C19-4B79-9C3B-96120F1E2502}"/>
            </a:ext>
          </a:extLst>
        </xdr:cNvPr>
        <xdr:cNvSpPr txBox="1">
          <a:spLocks noChangeArrowheads="1"/>
        </xdr:cNvSpPr>
      </xdr:nvSpPr>
      <xdr:spPr bwMode="auto">
        <a:xfrm>
          <a:off x="95821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77" name="Text Box 16">
          <a:extLst>
            <a:ext uri="{FF2B5EF4-FFF2-40B4-BE49-F238E27FC236}">
              <a16:creationId xmlns:a16="http://schemas.microsoft.com/office/drawing/2014/main" id="{AE83428C-7F7C-4A5B-9488-270B28778DDF}"/>
            </a:ext>
          </a:extLst>
        </xdr:cNvPr>
        <xdr:cNvSpPr txBox="1">
          <a:spLocks noChangeArrowheads="1"/>
        </xdr:cNvSpPr>
      </xdr:nvSpPr>
      <xdr:spPr bwMode="auto">
        <a:xfrm>
          <a:off x="95821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78" name="Text Box 17">
          <a:extLst>
            <a:ext uri="{FF2B5EF4-FFF2-40B4-BE49-F238E27FC236}">
              <a16:creationId xmlns:a16="http://schemas.microsoft.com/office/drawing/2014/main" id="{425F0BD3-2EBA-41A0-88D1-D6F23221C44B}"/>
            </a:ext>
          </a:extLst>
        </xdr:cNvPr>
        <xdr:cNvSpPr txBox="1">
          <a:spLocks noChangeArrowheads="1"/>
        </xdr:cNvSpPr>
      </xdr:nvSpPr>
      <xdr:spPr bwMode="auto">
        <a:xfrm>
          <a:off x="95821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79" name="Text Box 18">
          <a:extLst>
            <a:ext uri="{FF2B5EF4-FFF2-40B4-BE49-F238E27FC236}">
              <a16:creationId xmlns:a16="http://schemas.microsoft.com/office/drawing/2014/main" id="{9E693517-43DE-4889-8D90-86E33BE03367}"/>
            </a:ext>
          </a:extLst>
        </xdr:cNvPr>
        <xdr:cNvSpPr txBox="1">
          <a:spLocks noChangeArrowheads="1"/>
        </xdr:cNvSpPr>
      </xdr:nvSpPr>
      <xdr:spPr bwMode="auto">
        <a:xfrm>
          <a:off x="95821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80" name="Text Box 19">
          <a:extLst>
            <a:ext uri="{FF2B5EF4-FFF2-40B4-BE49-F238E27FC236}">
              <a16:creationId xmlns:a16="http://schemas.microsoft.com/office/drawing/2014/main" id="{CA87DD49-F942-45BD-A7B0-36A4C9E954CB}"/>
            </a:ext>
          </a:extLst>
        </xdr:cNvPr>
        <xdr:cNvSpPr txBox="1">
          <a:spLocks noChangeArrowheads="1"/>
        </xdr:cNvSpPr>
      </xdr:nvSpPr>
      <xdr:spPr bwMode="auto">
        <a:xfrm>
          <a:off x="95821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442269"/>
    <xdr:sp macro="" textlink="">
      <xdr:nvSpPr>
        <xdr:cNvPr id="1281" name="Text Box 15">
          <a:extLst>
            <a:ext uri="{FF2B5EF4-FFF2-40B4-BE49-F238E27FC236}">
              <a16:creationId xmlns:a16="http://schemas.microsoft.com/office/drawing/2014/main" id="{52121C95-1A93-4480-B9DE-BA4838C8B6FC}"/>
            </a:ext>
          </a:extLst>
        </xdr:cNvPr>
        <xdr:cNvSpPr txBox="1">
          <a:spLocks noChangeArrowheads="1"/>
        </xdr:cNvSpPr>
      </xdr:nvSpPr>
      <xdr:spPr bwMode="auto">
        <a:xfrm>
          <a:off x="9582150" y="40925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282" name="Text Box 15">
          <a:extLst>
            <a:ext uri="{FF2B5EF4-FFF2-40B4-BE49-F238E27FC236}">
              <a16:creationId xmlns:a16="http://schemas.microsoft.com/office/drawing/2014/main" id="{1AF9C98C-4717-4FF2-B201-91AC86C8B816}"/>
            </a:ext>
          </a:extLst>
        </xdr:cNvPr>
        <xdr:cNvSpPr txBox="1">
          <a:spLocks noChangeArrowheads="1"/>
        </xdr:cNvSpPr>
      </xdr:nvSpPr>
      <xdr:spPr bwMode="auto">
        <a:xfrm>
          <a:off x="95821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83" name="Text Box 16">
          <a:extLst>
            <a:ext uri="{FF2B5EF4-FFF2-40B4-BE49-F238E27FC236}">
              <a16:creationId xmlns:a16="http://schemas.microsoft.com/office/drawing/2014/main" id="{46C159A9-29AB-4C3C-BD3B-9FB183E624C3}"/>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84" name="Text Box 17">
          <a:extLst>
            <a:ext uri="{FF2B5EF4-FFF2-40B4-BE49-F238E27FC236}">
              <a16:creationId xmlns:a16="http://schemas.microsoft.com/office/drawing/2014/main" id="{5C9F328C-2916-4C0E-8494-5484F7C87FC4}"/>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85" name="Text Box 18">
          <a:extLst>
            <a:ext uri="{FF2B5EF4-FFF2-40B4-BE49-F238E27FC236}">
              <a16:creationId xmlns:a16="http://schemas.microsoft.com/office/drawing/2014/main" id="{E90194BB-7604-4104-969F-A5BC42413B7A}"/>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86" name="Text Box 19">
          <a:extLst>
            <a:ext uri="{FF2B5EF4-FFF2-40B4-BE49-F238E27FC236}">
              <a16:creationId xmlns:a16="http://schemas.microsoft.com/office/drawing/2014/main" id="{74B15FF7-65C0-485E-9BAB-451AACA7002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287" name="Text Box 15">
          <a:extLst>
            <a:ext uri="{FF2B5EF4-FFF2-40B4-BE49-F238E27FC236}">
              <a16:creationId xmlns:a16="http://schemas.microsoft.com/office/drawing/2014/main" id="{7067AE43-70B1-4D8C-B287-52B25726193E}"/>
            </a:ext>
          </a:extLst>
        </xdr:cNvPr>
        <xdr:cNvSpPr txBox="1">
          <a:spLocks noChangeArrowheads="1"/>
        </xdr:cNvSpPr>
      </xdr:nvSpPr>
      <xdr:spPr bwMode="auto">
        <a:xfrm>
          <a:off x="9582150" y="4479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88" name="Text Box 16">
          <a:extLst>
            <a:ext uri="{FF2B5EF4-FFF2-40B4-BE49-F238E27FC236}">
              <a16:creationId xmlns:a16="http://schemas.microsoft.com/office/drawing/2014/main" id="{682F90A6-3D01-45D8-8FD9-553EE0E4E03D}"/>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89" name="Text Box 17">
          <a:extLst>
            <a:ext uri="{FF2B5EF4-FFF2-40B4-BE49-F238E27FC236}">
              <a16:creationId xmlns:a16="http://schemas.microsoft.com/office/drawing/2014/main" id="{4E8B4BCB-136C-44E8-BCD2-2CD897F9965B}"/>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90" name="Text Box 18">
          <a:extLst>
            <a:ext uri="{FF2B5EF4-FFF2-40B4-BE49-F238E27FC236}">
              <a16:creationId xmlns:a16="http://schemas.microsoft.com/office/drawing/2014/main" id="{80216D33-EC68-43B6-8FF0-ADE7AAD93AEB}"/>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291" name="Text Box 19">
          <a:extLst>
            <a:ext uri="{FF2B5EF4-FFF2-40B4-BE49-F238E27FC236}">
              <a16:creationId xmlns:a16="http://schemas.microsoft.com/office/drawing/2014/main" id="{800A0822-36A2-4178-A9E1-1C70DD4EF7ED}"/>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213632"/>
    <xdr:sp macro="" textlink="">
      <xdr:nvSpPr>
        <xdr:cNvPr id="1292" name="Text Box 15">
          <a:extLst>
            <a:ext uri="{FF2B5EF4-FFF2-40B4-BE49-F238E27FC236}">
              <a16:creationId xmlns:a16="http://schemas.microsoft.com/office/drawing/2014/main" id="{31B09218-73C7-43FE-A03E-906D4EC985AF}"/>
            </a:ext>
          </a:extLst>
        </xdr:cNvPr>
        <xdr:cNvSpPr txBox="1">
          <a:spLocks noChangeArrowheads="1"/>
        </xdr:cNvSpPr>
      </xdr:nvSpPr>
      <xdr:spPr bwMode="auto">
        <a:xfrm>
          <a:off x="95821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93" name="Text Box 16">
          <a:extLst>
            <a:ext uri="{FF2B5EF4-FFF2-40B4-BE49-F238E27FC236}">
              <a16:creationId xmlns:a16="http://schemas.microsoft.com/office/drawing/2014/main" id="{D3E90D77-1D81-44EB-A93E-5B8EF11CB2BC}"/>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94" name="Text Box 17">
          <a:extLst>
            <a:ext uri="{FF2B5EF4-FFF2-40B4-BE49-F238E27FC236}">
              <a16:creationId xmlns:a16="http://schemas.microsoft.com/office/drawing/2014/main" id="{FC954132-6492-4C5C-873F-23C86BC4BE46}"/>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95" name="Text Box 18">
          <a:extLst>
            <a:ext uri="{FF2B5EF4-FFF2-40B4-BE49-F238E27FC236}">
              <a16:creationId xmlns:a16="http://schemas.microsoft.com/office/drawing/2014/main" id="{F10ED0B7-F5ED-4238-8597-B6EAD853F55F}"/>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296" name="Text Box 19">
          <a:extLst>
            <a:ext uri="{FF2B5EF4-FFF2-40B4-BE49-F238E27FC236}">
              <a16:creationId xmlns:a16="http://schemas.microsoft.com/office/drawing/2014/main" id="{EF7D0A67-E249-40FA-A7ED-CF3BE4AD33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97" name="Text Box 16">
          <a:extLst>
            <a:ext uri="{FF2B5EF4-FFF2-40B4-BE49-F238E27FC236}">
              <a16:creationId xmlns:a16="http://schemas.microsoft.com/office/drawing/2014/main" id="{FC82B86A-C7B7-4365-B8B2-4B73D74E487B}"/>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98" name="Text Box 17">
          <a:extLst>
            <a:ext uri="{FF2B5EF4-FFF2-40B4-BE49-F238E27FC236}">
              <a16:creationId xmlns:a16="http://schemas.microsoft.com/office/drawing/2014/main" id="{B203410E-9E76-4B06-BB28-A4EB9F9FD9B7}"/>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299" name="Text Box 18">
          <a:extLst>
            <a:ext uri="{FF2B5EF4-FFF2-40B4-BE49-F238E27FC236}">
              <a16:creationId xmlns:a16="http://schemas.microsoft.com/office/drawing/2014/main" id="{378BE26E-4CE3-4702-9AD6-F61C49865197}"/>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00" name="Text Box 19">
          <a:extLst>
            <a:ext uri="{FF2B5EF4-FFF2-40B4-BE49-F238E27FC236}">
              <a16:creationId xmlns:a16="http://schemas.microsoft.com/office/drawing/2014/main" id="{F9DC501E-A97C-4BBC-A22C-29C09AFC87AF}"/>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301" name="Text Box 16">
          <a:extLst>
            <a:ext uri="{FF2B5EF4-FFF2-40B4-BE49-F238E27FC236}">
              <a16:creationId xmlns:a16="http://schemas.microsoft.com/office/drawing/2014/main" id="{72C21863-A209-4F3D-B57B-33594510127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302" name="Text Box 17">
          <a:extLst>
            <a:ext uri="{FF2B5EF4-FFF2-40B4-BE49-F238E27FC236}">
              <a16:creationId xmlns:a16="http://schemas.microsoft.com/office/drawing/2014/main" id="{4D6F590F-65F4-4385-B042-12E2E0BF9D1D}"/>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303" name="Text Box 18">
          <a:extLst>
            <a:ext uri="{FF2B5EF4-FFF2-40B4-BE49-F238E27FC236}">
              <a16:creationId xmlns:a16="http://schemas.microsoft.com/office/drawing/2014/main" id="{EF538D49-6779-4500-B644-422A2686B5BB}"/>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304" name="Text Box 19">
          <a:extLst>
            <a:ext uri="{FF2B5EF4-FFF2-40B4-BE49-F238E27FC236}">
              <a16:creationId xmlns:a16="http://schemas.microsoft.com/office/drawing/2014/main" id="{964C6B1A-CA87-431F-AB08-5D8D6C45CA7C}"/>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444014"/>
    <xdr:sp macro="" textlink="">
      <xdr:nvSpPr>
        <xdr:cNvPr id="1305" name="Text Box 15">
          <a:extLst>
            <a:ext uri="{FF2B5EF4-FFF2-40B4-BE49-F238E27FC236}">
              <a16:creationId xmlns:a16="http://schemas.microsoft.com/office/drawing/2014/main" id="{5F09F72D-D465-415B-B5B4-99E2E898160A}"/>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06" name="Text Box 16">
          <a:extLst>
            <a:ext uri="{FF2B5EF4-FFF2-40B4-BE49-F238E27FC236}">
              <a16:creationId xmlns:a16="http://schemas.microsoft.com/office/drawing/2014/main" id="{DF73F67A-8427-4D6A-A42D-7F8E609624C2}"/>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07" name="Text Box 17">
          <a:extLst>
            <a:ext uri="{FF2B5EF4-FFF2-40B4-BE49-F238E27FC236}">
              <a16:creationId xmlns:a16="http://schemas.microsoft.com/office/drawing/2014/main" id="{9DB586B0-99FD-48DC-B85C-EB38FAED84B2}"/>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08" name="Text Box 18">
          <a:extLst>
            <a:ext uri="{FF2B5EF4-FFF2-40B4-BE49-F238E27FC236}">
              <a16:creationId xmlns:a16="http://schemas.microsoft.com/office/drawing/2014/main" id="{EA0C5682-90DA-4EDE-A052-7726CE11314D}"/>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09" name="Text Box 19">
          <a:extLst>
            <a:ext uri="{FF2B5EF4-FFF2-40B4-BE49-F238E27FC236}">
              <a16:creationId xmlns:a16="http://schemas.microsoft.com/office/drawing/2014/main" id="{9DB77E01-6001-462B-9398-381CB7138158}"/>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310" name="Text Box 15">
          <a:extLst>
            <a:ext uri="{FF2B5EF4-FFF2-40B4-BE49-F238E27FC236}">
              <a16:creationId xmlns:a16="http://schemas.microsoft.com/office/drawing/2014/main" id="{58DC461D-829F-4176-93B6-3C20543839E1}"/>
            </a:ext>
          </a:extLst>
        </xdr:cNvPr>
        <xdr:cNvSpPr txBox="1">
          <a:spLocks noChangeArrowheads="1"/>
        </xdr:cNvSpPr>
      </xdr:nvSpPr>
      <xdr:spPr bwMode="auto">
        <a:xfrm>
          <a:off x="3710214" y="44980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442269"/>
    <xdr:sp macro="" textlink="">
      <xdr:nvSpPr>
        <xdr:cNvPr id="1311" name="Text Box 15">
          <a:extLst>
            <a:ext uri="{FF2B5EF4-FFF2-40B4-BE49-F238E27FC236}">
              <a16:creationId xmlns:a16="http://schemas.microsoft.com/office/drawing/2014/main" id="{D69259C2-60B2-4804-A8CA-FF1737B0190B}"/>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12" name="Text Box 16">
          <a:extLst>
            <a:ext uri="{FF2B5EF4-FFF2-40B4-BE49-F238E27FC236}">
              <a16:creationId xmlns:a16="http://schemas.microsoft.com/office/drawing/2014/main" id="{60FB31FF-F417-4D4D-BBC5-D3B66AA97D6A}"/>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13" name="Text Box 17">
          <a:extLst>
            <a:ext uri="{FF2B5EF4-FFF2-40B4-BE49-F238E27FC236}">
              <a16:creationId xmlns:a16="http://schemas.microsoft.com/office/drawing/2014/main" id="{2D185B1C-ECCF-41ED-ABB9-8BDAEAE19BAA}"/>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14" name="Text Box 18">
          <a:extLst>
            <a:ext uri="{FF2B5EF4-FFF2-40B4-BE49-F238E27FC236}">
              <a16:creationId xmlns:a16="http://schemas.microsoft.com/office/drawing/2014/main" id="{5E43DBFD-79BB-4F58-B078-A4D6A480050E}"/>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315" name="Text Box 15">
          <a:extLst>
            <a:ext uri="{FF2B5EF4-FFF2-40B4-BE49-F238E27FC236}">
              <a16:creationId xmlns:a16="http://schemas.microsoft.com/office/drawing/2014/main" id="{91A627DF-80A8-495C-8B9B-CBC3E8D1C9C3}"/>
            </a:ext>
          </a:extLst>
        </xdr:cNvPr>
        <xdr:cNvSpPr txBox="1">
          <a:spLocks noChangeArrowheads="1"/>
        </xdr:cNvSpPr>
      </xdr:nvSpPr>
      <xdr:spPr bwMode="auto">
        <a:xfrm>
          <a:off x="6773182" y="44980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16" name="Text Box 16">
          <a:extLst>
            <a:ext uri="{FF2B5EF4-FFF2-40B4-BE49-F238E27FC236}">
              <a16:creationId xmlns:a16="http://schemas.microsoft.com/office/drawing/2014/main" id="{C59A66E6-06F7-4780-8F0D-662C96BDCDBC}"/>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17" name="Text Box 17">
          <a:extLst>
            <a:ext uri="{FF2B5EF4-FFF2-40B4-BE49-F238E27FC236}">
              <a16:creationId xmlns:a16="http://schemas.microsoft.com/office/drawing/2014/main" id="{1E6EF989-796E-4245-B38F-8D59B790E80B}"/>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18" name="Text Box 18">
          <a:extLst>
            <a:ext uri="{FF2B5EF4-FFF2-40B4-BE49-F238E27FC236}">
              <a16:creationId xmlns:a16="http://schemas.microsoft.com/office/drawing/2014/main" id="{697EC870-AD15-49AD-BAC5-D60319777CF1}"/>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19" name="Text Box 19">
          <a:extLst>
            <a:ext uri="{FF2B5EF4-FFF2-40B4-BE49-F238E27FC236}">
              <a16:creationId xmlns:a16="http://schemas.microsoft.com/office/drawing/2014/main" id="{8219CB7C-3EAB-4899-A0F2-2431962E590E}"/>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442269"/>
    <xdr:sp macro="" textlink="">
      <xdr:nvSpPr>
        <xdr:cNvPr id="1320" name="Text Box 15">
          <a:extLst>
            <a:ext uri="{FF2B5EF4-FFF2-40B4-BE49-F238E27FC236}">
              <a16:creationId xmlns:a16="http://schemas.microsoft.com/office/drawing/2014/main" id="{D6CB8134-B0C1-47A1-96DF-9AE1DF0CA738}"/>
            </a:ext>
          </a:extLst>
        </xdr:cNvPr>
        <xdr:cNvSpPr txBox="1">
          <a:spLocks noChangeArrowheads="1"/>
        </xdr:cNvSpPr>
      </xdr:nvSpPr>
      <xdr:spPr bwMode="auto">
        <a:xfrm>
          <a:off x="9616168"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21" name="Text Box 16">
          <a:extLst>
            <a:ext uri="{FF2B5EF4-FFF2-40B4-BE49-F238E27FC236}">
              <a16:creationId xmlns:a16="http://schemas.microsoft.com/office/drawing/2014/main" id="{BBF78195-44CB-4D9A-A4B2-E5209D6DDF79}"/>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22" name="Text Box 17">
          <a:extLst>
            <a:ext uri="{FF2B5EF4-FFF2-40B4-BE49-F238E27FC236}">
              <a16:creationId xmlns:a16="http://schemas.microsoft.com/office/drawing/2014/main" id="{4B62F0DF-B5D6-41D6-9B8C-6A72AADEA1E5}"/>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23" name="Text Box 18">
          <a:extLst>
            <a:ext uri="{FF2B5EF4-FFF2-40B4-BE49-F238E27FC236}">
              <a16:creationId xmlns:a16="http://schemas.microsoft.com/office/drawing/2014/main" id="{2B142850-D8C4-43C3-ACA3-9D4E5BA87E05}"/>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24" name="Text Box 19">
          <a:extLst>
            <a:ext uri="{FF2B5EF4-FFF2-40B4-BE49-F238E27FC236}">
              <a16:creationId xmlns:a16="http://schemas.microsoft.com/office/drawing/2014/main" id="{64E1144B-58A0-49BC-8350-9847282BF532}"/>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25" name="Text Box 16">
          <a:extLst>
            <a:ext uri="{FF2B5EF4-FFF2-40B4-BE49-F238E27FC236}">
              <a16:creationId xmlns:a16="http://schemas.microsoft.com/office/drawing/2014/main" id="{02F47330-5AB6-4D75-A838-7B6B26A3859A}"/>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26" name="Text Box 17">
          <a:extLst>
            <a:ext uri="{FF2B5EF4-FFF2-40B4-BE49-F238E27FC236}">
              <a16:creationId xmlns:a16="http://schemas.microsoft.com/office/drawing/2014/main" id="{8E5AEDD3-E343-4843-8E7C-989AD8B7681E}"/>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27" name="Text Box 18">
          <a:extLst>
            <a:ext uri="{FF2B5EF4-FFF2-40B4-BE49-F238E27FC236}">
              <a16:creationId xmlns:a16="http://schemas.microsoft.com/office/drawing/2014/main" id="{9AF207F9-0058-4C2E-8FF4-E672833E7515}"/>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28" name="Text Box 19">
          <a:extLst>
            <a:ext uri="{FF2B5EF4-FFF2-40B4-BE49-F238E27FC236}">
              <a16:creationId xmlns:a16="http://schemas.microsoft.com/office/drawing/2014/main" id="{BB9C6DDC-AB7E-4274-85A5-4BC1F83A106D}"/>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29" name="Text Box 16">
          <a:extLst>
            <a:ext uri="{FF2B5EF4-FFF2-40B4-BE49-F238E27FC236}">
              <a16:creationId xmlns:a16="http://schemas.microsoft.com/office/drawing/2014/main" id="{B2704085-76A0-49D6-B963-2B118F234845}"/>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30" name="Text Box 17">
          <a:extLst>
            <a:ext uri="{FF2B5EF4-FFF2-40B4-BE49-F238E27FC236}">
              <a16:creationId xmlns:a16="http://schemas.microsoft.com/office/drawing/2014/main" id="{FCDBE19C-B287-4D6A-8A6D-37E830C2E30F}"/>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31" name="Text Box 18">
          <a:extLst>
            <a:ext uri="{FF2B5EF4-FFF2-40B4-BE49-F238E27FC236}">
              <a16:creationId xmlns:a16="http://schemas.microsoft.com/office/drawing/2014/main" id="{F8E9C4EF-32D6-4475-A070-B808CF403E1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32" name="Text Box 19">
          <a:extLst>
            <a:ext uri="{FF2B5EF4-FFF2-40B4-BE49-F238E27FC236}">
              <a16:creationId xmlns:a16="http://schemas.microsoft.com/office/drawing/2014/main" id="{C11D62BD-D515-400B-951A-A05D5716EC3A}"/>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333" name="Text Box 16">
          <a:extLst>
            <a:ext uri="{FF2B5EF4-FFF2-40B4-BE49-F238E27FC236}">
              <a16:creationId xmlns:a16="http://schemas.microsoft.com/office/drawing/2014/main" id="{D112F28B-13D4-4DAC-AF72-77CDC2ED7556}"/>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334" name="Text Box 17">
          <a:extLst>
            <a:ext uri="{FF2B5EF4-FFF2-40B4-BE49-F238E27FC236}">
              <a16:creationId xmlns:a16="http://schemas.microsoft.com/office/drawing/2014/main" id="{243B55F0-2DD6-4276-A5DA-0D5F4BD6803C}"/>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335" name="Text Box 18">
          <a:extLst>
            <a:ext uri="{FF2B5EF4-FFF2-40B4-BE49-F238E27FC236}">
              <a16:creationId xmlns:a16="http://schemas.microsoft.com/office/drawing/2014/main" id="{2971D838-BB4D-4E86-8F1F-13266031D59C}"/>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336" name="Text Box 19">
          <a:extLst>
            <a:ext uri="{FF2B5EF4-FFF2-40B4-BE49-F238E27FC236}">
              <a16:creationId xmlns:a16="http://schemas.microsoft.com/office/drawing/2014/main" id="{B3928707-4578-422E-A8E1-6CEF21FCC51B}"/>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444014"/>
    <xdr:sp macro="" textlink="">
      <xdr:nvSpPr>
        <xdr:cNvPr id="1337" name="Text Box 15">
          <a:extLst>
            <a:ext uri="{FF2B5EF4-FFF2-40B4-BE49-F238E27FC236}">
              <a16:creationId xmlns:a16="http://schemas.microsoft.com/office/drawing/2014/main" id="{B7ED481A-B311-4006-A9A6-C82C38E3BCAE}"/>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38" name="Text Box 16">
          <a:extLst>
            <a:ext uri="{FF2B5EF4-FFF2-40B4-BE49-F238E27FC236}">
              <a16:creationId xmlns:a16="http://schemas.microsoft.com/office/drawing/2014/main" id="{34A66210-0E3B-4872-A46F-B00C79F793A5}"/>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39" name="Text Box 17">
          <a:extLst>
            <a:ext uri="{FF2B5EF4-FFF2-40B4-BE49-F238E27FC236}">
              <a16:creationId xmlns:a16="http://schemas.microsoft.com/office/drawing/2014/main" id="{17B34B66-A2CD-4240-AA74-BD36A1EA2403}"/>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40" name="Text Box 18">
          <a:extLst>
            <a:ext uri="{FF2B5EF4-FFF2-40B4-BE49-F238E27FC236}">
              <a16:creationId xmlns:a16="http://schemas.microsoft.com/office/drawing/2014/main" id="{229A8ABF-001F-4979-92D4-6513D0ECB277}"/>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41" name="Text Box 19">
          <a:extLst>
            <a:ext uri="{FF2B5EF4-FFF2-40B4-BE49-F238E27FC236}">
              <a16:creationId xmlns:a16="http://schemas.microsoft.com/office/drawing/2014/main" id="{5E5FF297-D806-4F75-A023-8A6D8E514E5A}"/>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213632"/>
    <xdr:sp macro="" textlink="">
      <xdr:nvSpPr>
        <xdr:cNvPr id="1342" name="Text Box 15">
          <a:extLst>
            <a:ext uri="{FF2B5EF4-FFF2-40B4-BE49-F238E27FC236}">
              <a16:creationId xmlns:a16="http://schemas.microsoft.com/office/drawing/2014/main" id="{154083F4-E6EE-43CA-9AB4-FE5C02D0DDC4}"/>
            </a:ext>
          </a:extLst>
        </xdr:cNvPr>
        <xdr:cNvSpPr txBox="1">
          <a:spLocks noChangeArrowheads="1"/>
        </xdr:cNvSpPr>
      </xdr:nvSpPr>
      <xdr:spPr bwMode="auto">
        <a:xfrm>
          <a:off x="3710214" y="44980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442269"/>
    <xdr:sp macro="" textlink="">
      <xdr:nvSpPr>
        <xdr:cNvPr id="1343" name="Text Box 15">
          <a:extLst>
            <a:ext uri="{FF2B5EF4-FFF2-40B4-BE49-F238E27FC236}">
              <a16:creationId xmlns:a16="http://schemas.microsoft.com/office/drawing/2014/main" id="{DF5DE7A2-F4C6-4B67-B613-53612F59560F}"/>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44" name="Text Box 16">
          <a:extLst>
            <a:ext uri="{FF2B5EF4-FFF2-40B4-BE49-F238E27FC236}">
              <a16:creationId xmlns:a16="http://schemas.microsoft.com/office/drawing/2014/main" id="{E806B8A7-29C2-4EBC-99F1-C28CFCCCD7E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45" name="Text Box 17">
          <a:extLst>
            <a:ext uri="{FF2B5EF4-FFF2-40B4-BE49-F238E27FC236}">
              <a16:creationId xmlns:a16="http://schemas.microsoft.com/office/drawing/2014/main" id="{DFD5BAF0-2632-42F1-94A7-AC32B2458A5F}"/>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46" name="Text Box 18">
          <a:extLst>
            <a:ext uri="{FF2B5EF4-FFF2-40B4-BE49-F238E27FC236}">
              <a16:creationId xmlns:a16="http://schemas.microsoft.com/office/drawing/2014/main" id="{A57F26EF-2E19-46D7-95F9-164383D94A21}"/>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213632"/>
    <xdr:sp macro="" textlink="">
      <xdr:nvSpPr>
        <xdr:cNvPr id="1347" name="Text Box 15">
          <a:extLst>
            <a:ext uri="{FF2B5EF4-FFF2-40B4-BE49-F238E27FC236}">
              <a16:creationId xmlns:a16="http://schemas.microsoft.com/office/drawing/2014/main" id="{F525B37B-135A-4197-ACFB-583939A489DC}"/>
            </a:ext>
          </a:extLst>
        </xdr:cNvPr>
        <xdr:cNvSpPr txBox="1">
          <a:spLocks noChangeArrowheads="1"/>
        </xdr:cNvSpPr>
      </xdr:nvSpPr>
      <xdr:spPr bwMode="auto">
        <a:xfrm>
          <a:off x="6773182" y="44980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48" name="Text Box 16">
          <a:extLst>
            <a:ext uri="{FF2B5EF4-FFF2-40B4-BE49-F238E27FC236}">
              <a16:creationId xmlns:a16="http://schemas.microsoft.com/office/drawing/2014/main" id="{4943C167-8952-41DB-ADBF-A651A117F1CE}"/>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49" name="Text Box 17">
          <a:extLst>
            <a:ext uri="{FF2B5EF4-FFF2-40B4-BE49-F238E27FC236}">
              <a16:creationId xmlns:a16="http://schemas.microsoft.com/office/drawing/2014/main" id="{807996BD-9BE3-4F79-80A6-FB1BF510E692}"/>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50" name="Text Box 18">
          <a:extLst>
            <a:ext uri="{FF2B5EF4-FFF2-40B4-BE49-F238E27FC236}">
              <a16:creationId xmlns:a16="http://schemas.microsoft.com/office/drawing/2014/main" id="{20B1616E-515D-4490-BE77-48D552E84E2C}"/>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51" name="Text Box 19">
          <a:extLst>
            <a:ext uri="{FF2B5EF4-FFF2-40B4-BE49-F238E27FC236}">
              <a16:creationId xmlns:a16="http://schemas.microsoft.com/office/drawing/2014/main" id="{4588F229-DF3E-437C-8968-F1483ACBB327}"/>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442269"/>
    <xdr:sp macro="" textlink="">
      <xdr:nvSpPr>
        <xdr:cNvPr id="1352" name="Text Box 15">
          <a:extLst>
            <a:ext uri="{FF2B5EF4-FFF2-40B4-BE49-F238E27FC236}">
              <a16:creationId xmlns:a16="http://schemas.microsoft.com/office/drawing/2014/main" id="{06330BEC-A8D0-445C-BEC9-37172AFDD893}"/>
            </a:ext>
          </a:extLst>
        </xdr:cNvPr>
        <xdr:cNvSpPr txBox="1">
          <a:spLocks noChangeArrowheads="1"/>
        </xdr:cNvSpPr>
      </xdr:nvSpPr>
      <xdr:spPr bwMode="auto">
        <a:xfrm>
          <a:off x="9616168"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53" name="Text Box 16">
          <a:extLst>
            <a:ext uri="{FF2B5EF4-FFF2-40B4-BE49-F238E27FC236}">
              <a16:creationId xmlns:a16="http://schemas.microsoft.com/office/drawing/2014/main" id="{A3F805A3-9C02-461E-936D-6938733321D2}"/>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54" name="Text Box 17">
          <a:extLst>
            <a:ext uri="{FF2B5EF4-FFF2-40B4-BE49-F238E27FC236}">
              <a16:creationId xmlns:a16="http://schemas.microsoft.com/office/drawing/2014/main" id="{56F16EBC-E930-43BE-9F30-AE7069A5B213}"/>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55" name="Text Box 18">
          <a:extLst>
            <a:ext uri="{FF2B5EF4-FFF2-40B4-BE49-F238E27FC236}">
              <a16:creationId xmlns:a16="http://schemas.microsoft.com/office/drawing/2014/main" id="{1D2D19BA-904A-4480-AFA5-EBCF1DD02C06}"/>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56" name="Text Box 19">
          <a:extLst>
            <a:ext uri="{FF2B5EF4-FFF2-40B4-BE49-F238E27FC236}">
              <a16:creationId xmlns:a16="http://schemas.microsoft.com/office/drawing/2014/main" id="{E0558191-CE9C-4BE9-A217-FDF15EC415FE}"/>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57" name="Text Box 16">
          <a:extLst>
            <a:ext uri="{FF2B5EF4-FFF2-40B4-BE49-F238E27FC236}">
              <a16:creationId xmlns:a16="http://schemas.microsoft.com/office/drawing/2014/main" id="{C3DB319E-523A-4686-B48F-8052135F02F9}"/>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58" name="Text Box 17">
          <a:extLst>
            <a:ext uri="{FF2B5EF4-FFF2-40B4-BE49-F238E27FC236}">
              <a16:creationId xmlns:a16="http://schemas.microsoft.com/office/drawing/2014/main" id="{A5AA5C58-3CBB-49EA-85DF-9D28E1EBDD82}"/>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59" name="Text Box 18">
          <a:extLst>
            <a:ext uri="{FF2B5EF4-FFF2-40B4-BE49-F238E27FC236}">
              <a16:creationId xmlns:a16="http://schemas.microsoft.com/office/drawing/2014/main" id="{38EE4201-CF6F-4AE0-8648-3B04CFC3B785}"/>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60" name="Text Box 19">
          <a:extLst>
            <a:ext uri="{FF2B5EF4-FFF2-40B4-BE49-F238E27FC236}">
              <a16:creationId xmlns:a16="http://schemas.microsoft.com/office/drawing/2014/main" id="{AAC3FF17-BA06-4539-9E1A-BCA4A7F30AF4}"/>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61" name="Text Box 16">
          <a:extLst>
            <a:ext uri="{FF2B5EF4-FFF2-40B4-BE49-F238E27FC236}">
              <a16:creationId xmlns:a16="http://schemas.microsoft.com/office/drawing/2014/main" id="{E3461970-DA60-457C-8DC9-39590BC57E51}"/>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62" name="Text Box 17">
          <a:extLst>
            <a:ext uri="{FF2B5EF4-FFF2-40B4-BE49-F238E27FC236}">
              <a16:creationId xmlns:a16="http://schemas.microsoft.com/office/drawing/2014/main" id="{B16C63CA-4848-49C9-AE5C-38DF7999E2FE}"/>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63" name="Text Box 18">
          <a:extLst>
            <a:ext uri="{FF2B5EF4-FFF2-40B4-BE49-F238E27FC236}">
              <a16:creationId xmlns:a16="http://schemas.microsoft.com/office/drawing/2014/main" id="{AB67BB4F-FEC5-4CE8-8508-E0C673E66FA4}"/>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64" name="Text Box 19">
          <a:extLst>
            <a:ext uri="{FF2B5EF4-FFF2-40B4-BE49-F238E27FC236}">
              <a16:creationId xmlns:a16="http://schemas.microsoft.com/office/drawing/2014/main" id="{61FCF288-0B1F-47A1-8817-2B7CF67E37FA}"/>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365" name="Text Box 16">
          <a:extLst>
            <a:ext uri="{FF2B5EF4-FFF2-40B4-BE49-F238E27FC236}">
              <a16:creationId xmlns:a16="http://schemas.microsoft.com/office/drawing/2014/main" id="{5CD6A7DB-9D14-4175-85D2-420B065C34D6}"/>
            </a:ext>
          </a:extLst>
        </xdr:cNvPr>
        <xdr:cNvSpPr txBox="1">
          <a:spLocks noChangeArrowheads="1"/>
        </xdr:cNvSpPr>
      </xdr:nvSpPr>
      <xdr:spPr bwMode="auto">
        <a:xfrm>
          <a:off x="48052182"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366" name="Text Box 17">
          <a:extLst>
            <a:ext uri="{FF2B5EF4-FFF2-40B4-BE49-F238E27FC236}">
              <a16:creationId xmlns:a16="http://schemas.microsoft.com/office/drawing/2014/main" id="{20D5EF7D-9589-4003-A095-DBC5DF7E91D9}"/>
            </a:ext>
          </a:extLst>
        </xdr:cNvPr>
        <xdr:cNvSpPr txBox="1">
          <a:spLocks noChangeArrowheads="1"/>
        </xdr:cNvSpPr>
      </xdr:nvSpPr>
      <xdr:spPr bwMode="auto">
        <a:xfrm>
          <a:off x="48052182"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367" name="Text Box 18">
          <a:extLst>
            <a:ext uri="{FF2B5EF4-FFF2-40B4-BE49-F238E27FC236}">
              <a16:creationId xmlns:a16="http://schemas.microsoft.com/office/drawing/2014/main" id="{9D878CAE-270F-4159-BCF5-E6F6514247E0}"/>
            </a:ext>
          </a:extLst>
        </xdr:cNvPr>
        <xdr:cNvSpPr txBox="1">
          <a:spLocks noChangeArrowheads="1"/>
        </xdr:cNvSpPr>
      </xdr:nvSpPr>
      <xdr:spPr bwMode="auto">
        <a:xfrm>
          <a:off x="48052182"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368" name="Text Box 19">
          <a:extLst>
            <a:ext uri="{FF2B5EF4-FFF2-40B4-BE49-F238E27FC236}">
              <a16:creationId xmlns:a16="http://schemas.microsoft.com/office/drawing/2014/main" id="{50DED1C4-EA56-454F-8A79-AED312D469DC}"/>
            </a:ext>
          </a:extLst>
        </xdr:cNvPr>
        <xdr:cNvSpPr txBox="1">
          <a:spLocks noChangeArrowheads="1"/>
        </xdr:cNvSpPr>
      </xdr:nvSpPr>
      <xdr:spPr bwMode="auto">
        <a:xfrm>
          <a:off x="48052182"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444014"/>
    <xdr:sp macro="" textlink="">
      <xdr:nvSpPr>
        <xdr:cNvPr id="1369" name="Text Box 15">
          <a:extLst>
            <a:ext uri="{FF2B5EF4-FFF2-40B4-BE49-F238E27FC236}">
              <a16:creationId xmlns:a16="http://schemas.microsoft.com/office/drawing/2014/main" id="{FAC99A6E-5A81-4803-B7B7-80BDB6D405A8}"/>
            </a:ext>
          </a:extLst>
        </xdr:cNvPr>
        <xdr:cNvSpPr txBox="1">
          <a:spLocks noChangeArrowheads="1"/>
        </xdr:cNvSpPr>
      </xdr:nvSpPr>
      <xdr:spPr bwMode="auto">
        <a:xfrm>
          <a:off x="3706091" y="4130098"/>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70" name="Text Box 16">
          <a:extLst>
            <a:ext uri="{FF2B5EF4-FFF2-40B4-BE49-F238E27FC236}">
              <a16:creationId xmlns:a16="http://schemas.microsoft.com/office/drawing/2014/main" id="{BDEE638C-D576-4258-86DE-524FC5E5D3BE}"/>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71" name="Text Box 17">
          <a:extLst>
            <a:ext uri="{FF2B5EF4-FFF2-40B4-BE49-F238E27FC236}">
              <a16:creationId xmlns:a16="http://schemas.microsoft.com/office/drawing/2014/main" id="{3A68BF2B-9E50-4A1A-A4A8-82A43094C498}"/>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72" name="Text Box 18">
          <a:extLst>
            <a:ext uri="{FF2B5EF4-FFF2-40B4-BE49-F238E27FC236}">
              <a16:creationId xmlns:a16="http://schemas.microsoft.com/office/drawing/2014/main" id="{FC48ED3E-3DF4-4C1B-BFEF-34089D0ECFED}"/>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73" name="Text Box 19">
          <a:extLst>
            <a:ext uri="{FF2B5EF4-FFF2-40B4-BE49-F238E27FC236}">
              <a16:creationId xmlns:a16="http://schemas.microsoft.com/office/drawing/2014/main" id="{44510459-A3AE-43A7-B7FE-7CF099CC1AD9}"/>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442269"/>
    <xdr:sp macro="" textlink="">
      <xdr:nvSpPr>
        <xdr:cNvPr id="1374" name="Text Box 15">
          <a:extLst>
            <a:ext uri="{FF2B5EF4-FFF2-40B4-BE49-F238E27FC236}">
              <a16:creationId xmlns:a16="http://schemas.microsoft.com/office/drawing/2014/main" id="{5D4E293B-CCAB-49A3-A502-056040E961AB}"/>
            </a:ext>
          </a:extLst>
        </xdr:cNvPr>
        <xdr:cNvSpPr txBox="1">
          <a:spLocks noChangeArrowheads="1"/>
        </xdr:cNvSpPr>
      </xdr:nvSpPr>
      <xdr:spPr bwMode="auto">
        <a:xfrm>
          <a:off x="6768234" y="413009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75" name="Text Box 16">
          <a:extLst>
            <a:ext uri="{FF2B5EF4-FFF2-40B4-BE49-F238E27FC236}">
              <a16:creationId xmlns:a16="http://schemas.microsoft.com/office/drawing/2014/main" id="{A1D4823E-8CA9-4B4E-97D0-59CE86B32865}"/>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76" name="Text Box 17">
          <a:extLst>
            <a:ext uri="{FF2B5EF4-FFF2-40B4-BE49-F238E27FC236}">
              <a16:creationId xmlns:a16="http://schemas.microsoft.com/office/drawing/2014/main" id="{4D5FD842-7F73-4B6C-A257-2236F61D276A}"/>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77" name="Text Box 18">
          <a:extLst>
            <a:ext uri="{FF2B5EF4-FFF2-40B4-BE49-F238E27FC236}">
              <a16:creationId xmlns:a16="http://schemas.microsoft.com/office/drawing/2014/main" id="{2A1C8C37-58DE-4358-8A64-681F4BAA420B}"/>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78" name="Text Box 16">
          <a:extLst>
            <a:ext uri="{FF2B5EF4-FFF2-40B4-BE49-F238E27FC236}">
              <a16:creationId xmlns:a16="http://schemas.microsoft.com/office/drawing/2014/main" id="{FD0E7258-709A-4345-8763-403FE42F0761}"/>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79" name="Text Box 17">
          <a:extLst>
            <a:ext uri="{FF2B5EF4-FFF2-40B4-BE49-F238E27FC236}">
              <a16:creationId xmlns:a16="http://schemas.microsoft.com/office/drawing/2014/main" id="{57E3C16E-1A6B-43F3-A011-7350A8B990A3}"/>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80" name="Text Box 18">
          <a:extLst>
            <a:ext uri="{FF2B5EF4-FFF2-40B4-BE49-F238E27FC236}">
              <a16:creationId xmlns:a16="http://schemas.microsoft.com/office/drawing/2014/main" id="{C412FBD0-1153-42A1-A290-EDBBFB76556C}"/>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81" name="Text Box 19">
          <a:extLst>
            <a:ext uri="{FF2B5EF4-FFF2-40B4-BE49-F238E27FC236}">
              <a16:creationId xmlns:a16="http://schemas.microsoft.com/office/drawing/2014/main" id="{336314DE-16A6-4CBA-83D5-1ED1082BDA96}"/>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442269"/>
    <xdr:sp macro="" textlink="">
      <xdr:nvSpPr>
        <xdr:cNvPr id="1382" name="Text Box 15">
          <a:extLst>
            <a:ext uri="{FF2B5EF4-FFF2-40B4-BE49-F238E27FC236}">
              <a16:creationId xmlns:a16="http://schemas.microsoft.com/office/drawing/2014/main" id="{600C220C-1E8E-45E9-9543-3F09C6E8AFFA}"/>
            </a:ext>
          </a:extLst>
        </xdr:cNvPr>
        <xdr:cNvSpPr txBox="1">
          <a:spLocks noChangeArrowheads="1"/>
        </xdr:cNvSpPr>
      </xdr:nvSpPr>
      <xdr:spPr bwMode="auto">
        <a:xfrm>
          <a:off x="9615343" y="413009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83" name="Text Box 16">
          <a:extLst>
            <a:ext uri="{FF2B5EF4-FFF2-40B4-BE49-F238E27FC236}">
              <a16:creationId xmlns:a16="http://schemas.microsoft.com/office/drawing/2014/main" id="{CB8D282F-A8CC-4744-9E9C-2EB61B733A97}"/>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84" name="Text Box 17">
          <a:extLst>
            <a:ext uri="{FF2B5EF4-FFF2-40B4-BE49-F238E27FC236}">
              <a16:creationId xmlns:a16="http://schemas.microsoft.com/office/drawing/2014/main" id="{8650AF3E-AC6F-460E-8322-9FA3B92938E6}"/>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85" name="Text Box 18">
          <a:extLst>
            <a:ext uri="{FF2B5EF4-FFF2-40B4-BE49-F238E27FC236}">
              <a16:creationId xmlns:a16="http://schemas.microsoft.com/office/drawing/2014/main" id="{0CC4E55F-4C79-4C3A-BF5C-A505CBFAA26E}"/>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386" name="Text Box 19">
          <a:extLst>
            <a:ext uri="{FF2B5EF4-FFF2-40B4-BE49-F238E27FC236}">
              <a16:creationId xmlns:a16="http://schemas.microsoft.com/office/drawing/2014/main" id="{2DE926E5-B2F3-4854-8FA7-8B419AD367A7}"/>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87" name="Text Box 16">
          <a:extLst>
            <a:ext uri="{FF2B5EF4-FFF2-40B4-BE49-F238E27FC236}">
              <a16:creationId xmlns:a16="http://schemas.microsoft.com/office/drawing/2014/main" id="{17A59AC9-7A04-4AC6-B967-8FEF3BCBCDE5}"/>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88" name="Text Box 17">
          <a:extLst>
            <a:ext uri="{FF2B5EF4-FFF2-40B4-BE49-F238E27FC236}">
              <a16:creationId xmlns:a16="http://schemas.microsoft.com/office/drawing/2014/main" id="{1B4B0AB5-DDB9-4206-A044-8F36FD18D425}"/>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89" name="Text Box 18">
          <a:extLst>
            <a:ext uri="{FF2B5EF4-FFF2-40B4-BE49-F238E27FC236}">
              <a16:creationId xmlns:a16="http://schemas.microsoft.com/office/drawing/2014/main" id="{18EC73DB-FCC4-4947-A8D7-AEA5316E238B}"/>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390" name="Text Box 19">
          <a:extLst>
            <a:ext uri="{FF2B5EF4-FFF2-40B4-BE49-F238E27FC236}">
              <a16:creationId xmlns:a16="http://schemas.microsoft.com/office/drawing/2014/main" id="{967B4290-6A7F-4CC4-973C-FBF7DC90D76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91" name="Text Box 16">
          <a:extLst>
            <a:ext uri="{FF2B5EF4-FFF2-40B4-BE49-F238E27FC236}">
              <a16:creationId xmlns:a16="http://schemas.microsoft.com/office/drawing/2014/main" id="{42F1EDF5-1999-42DD-BBAE-5451D4D6C61C}"/>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92" name="Text Box 17">
          <a:extLst>
            <a:ext uri="{FF2B5EF4-FFF2-40B4-BE49-F238E27FC236}">
              <a16:creationId xmlns:a16="http://schemas.microsoft.com/office/drawing/2014/main" id="{BEF11387-7A67-4219-BE0D-13CE8C60DA6E}"/>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93" name="Text Box 18">
          <a:extLst>
            <a:ext uri="{FF2B5EF4-FFF2-40B4-BE49-F238E27FC236}">
              <a16:creationId xmlns:a16="http://schemas.microsoft.com/office/drawing/2014/main" id="{739A849C-81B4-481D-940D-3AE733012AD4}"/>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394" name="Text Box 19">
          <a:extLst>
            <a:ext uri="{FF2B5EF4-FFF2-40B4-BE49-F238E27FC236}">
              <a16:creationId xmlns:a16="http://schemas.microsoft.com/office/drawing/2014/main" id="{A1493939-F85B-488F-B21E-D2BD34BB3494}"/>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395" name="Text Box 16">
          <a:extLst>
            <a:ext uri="{FF2B5EF4-FFF2-40B4-BE49-F238E27FC236}">
              <a16:creationId xmlns:a16="http://schemas.microsoft.com/office/drawing/2014/main" id="{6530EA78-31B6-46AC-9007-9FC120D24A03}"/>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396" name="Text Box 17">
          <a:extLst>
            <a:ext uri="{FF2B5EF4-FFF2-40B4-BE49-F238E27FC236}">
              <a16:creationId xmlns:a16="http://schemas.microsoft.com/office/drawing/2014/main" id="{C2352734-52E3-4559-AA50-476F46D3729D}"/>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397" name="Text Box 18">
          <a:extLst>
            <a:ext uri="{FF2B5EF4-FFF2-40B4-BE49-F238E27FC236}">
              <a16:creationId xmlns:a16="http://schemas.microsoft.com/office/drawing/2014/main" id="{914E1AF2-0B8C-45BD-807F-EC224422AFA2}"/>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398" name="Text Box 19">
          <a:extLst>
            <a:ext uri="{FF2B5EF4-FFF2-40B4-BE49-F238E27FC236}">
              <a16:creationId xmlns:a16="http://schemas.microsoft.com/office/drawing/2014/main" id="{64D3E138-614E-49A0-9629-4F08A94C5563}"/>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444014"/>
    <xdr:sp macro="" textlink="">
      <xdr:nvSpPr>
        <xdr:cNvPr id="1399" name="Text Box 15">
          <a:extLst>
            <a:ext uri="{FF2B5EF4-FFF2-40B4-BE49-F238E27FC236}">
              <a16:creationId xmlns:a16="http://schemas.microsoft.com/office/drawing/2014/main" id="{7494F284-4E5C-43C9-92C2-29F88E5D2BE9}"/>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400" name="Text Box 16">
          <a:extLst>
            <a:ext uri="{FF2B5EF4-FFF2-40B4-BE49-F238E27FC236}">
              <a16:creationId xmlns:a16="http://schemas.microsoft.com/office/drawing/2014/main" id="{39910844-B86A-4EEA-9A42-630ADEF948A3}"/>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401" name="Text Box 17">
          <a:extLst>
            <a:ext uri="{FF2B5EF4-FFF2-40B4-BE49-F238E27FC236}">
              <a16:creationId xmlns:a16="http://schemas.microsoft.com/office/drawing/2014/main" id="{64D62EBF-EC3E-479C-BA62-2723497D7613}"/>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402" name="Text Box 18">
          <a:extLst>
            <a:ext uri="{FF2B5EF4-FFF2-40B4-BE49-F238E27FC236}">
              <a16:creationId xmlns:a16="http://schemas.microsoft.com/office/drawing/2014/main" id="{912BA4EE-EF91-4983-9597-94402FEB2751}"/>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403" name="Text Box 19">
          <a:extLst>
            <a:ext uri="{FF2B5EF4-FFF2-40B4-BE49-F238E27FC236}">
              <a16:creationId xmlns:a16="http://schemas.microsoft.com/office/drawing/2014/main" id="{1E1B3B41-E1CB-4BA6-A7AC-46C2FEF4AE1D}"/>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442269"/>
    <xdr:sp macro="" textlink="">
      <xdr:nvSpPr>
        <xdr:cNvPr id="1404" name="Text Box 15">
          <a:extLst>
            <a:ext uri="{FF2B5EF4-FFF2-40B4-BE49-F238E27FC236}">
              <a16:creationId xmlns:a16="http://schemas.microsoft.com/office/drawing/2014/main" id="{1CFFADBD-0399-4830-AD0A-FAFDE61A5BAB}"/>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405" name="Text Box 16">
          <a:extLst>
            <a:ext uri="{FF2B5EF4-FFF2-40B4-BE49-F238E27FC236}">
              <a16:creationId xmlns:a16="http://schemas.microsoft.com/office/drawing/2014/main" id="{13CC4614-9550-4FA8-BD6C-92FBCBFD7F46}"/>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406" name="Text Box 17">
          <a:extLst>
            <a:ext uri="{FF2B5EF4-FFF2-40B4-BE49-F238E27FC236}">
              <a16:creationId xmlns:a16="http://schemas.microsoft.com/office/drawing/2014/main" id="{30EB6816-1426-4366-8A98-6DDF9386EE44}"/>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407" name="Text Box 18">
          <a:extLst>
            <a:ext uri="{FF2B5EF4-FFF2-40B4-BE49-F238E27FC236}">
              <a16:creationId xmlns:a16="http://schemas.microsoft.com/office/drawing/2014/main" id="{6A17ABD2-B887-4661-AFEE-05ED2D1D063C}"/>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408" name="Text Box 16">
          <a:extLst>
            <a:ext uri="{FF2B5EF4-FFF2-40B4-BE49-F238E27FC236}">
              <a16:creationId xmlns:a16="http://schemas.microsoft.com/office/drawing/2014/main" id="{B5725F55-2820-4DAB-A246-73D2E436E5B8}"/>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409" name="Text Box 17">
          <a:extLst>
            <a:ext uri="{FF2B5EF4-FFF2-40B4-BE49-F238E27FC236}">
              <a16:creationId xmlns:a16="http://schemas.microsoft.com/office/drawing/2014/main" id="{20C9D5BA-3C6F-400F-BD6E-F229CF036BFB}"/>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410" name="Text Box 18">
          <a:extLst>
            <a:ext uri="{FF2B5EF4-FFF2-40B4-BE49-F238E27FC236}">
              <a16:creationId xmlns:a16="http://schemas.microsoft.com/office/drawing/2014/main" id="{732BBE32-AF4F-4B63-BC9D-1E548993F5F9}"/>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411" name="Text Box 19">
          <a:extLst>
            <a:ext uri="{FF2B5EF4-FFF2-40B4-BE49-F238E27FC236}">
              <a16:creationId xmlns:a16="http://schemas.microsoft.com/office/drawing/2014/main" id="{87190FFE-95FF-41B7-8475-6D2B820ADB7B}"/>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412" name="Text Box 16">
          <a:extLst>
            <a:ext uri="{FF2B5EF4-FFF2-40B4-BE49-F238E27FC236}">
              <a16:creationId xmlns:a16="http://schemas.microsoft.com/office/drawing/2014/main" id="{2E5FEA5C-D391-41AA-B973-9B43CAD24BC3}"/>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413" name="Text Box 17">
          <a:extLst>
            <a:ext uri="{FF2B5EF4-FFF2-40B4-BE49-F238E27FC236}">
              <a16:creationId xmlns:a16="http://schemas.microsoft.com/office/drawing/2014/main" id="{C70AE069-E9DA-4548-A03D-BF3687391C28}"/>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414" name="Text Box 18">
          <a:extLst>
            <a:ext uri="{FF2B5EF4-FFF2-40B4-BE49-F238E27FC236}">
              <a16:creationId xmlns:a16="http://schemas.microsoft.com/office/drawing/2014/main" id="{E57D9A8D-2289-4036-9EB0-DB953C0ECA2F}"/>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415" name="Text Box 19">
          <a:extLst>
            <a:ext uri="{FF2B5EF4-FFF2-40B4-BE49-F238E27FC236}">
              <a16:creationId xmlns:a16="http://schemas.microsoft.com/office/drawing/2014/main" id="{73413F1C-B939-485A-999E-EC6C7A478C4A}"/>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416" name="Text Box 16">
          <a:extLst>
            <a:ext uri="{FF2B5EF4-FFF2-40B4-BE49-F238E27FC236}">
              <a16:creationId xmlns:a16="http://schemas.microsoft.com/office/drawing/2014/main" id="{91937B4E-327F-48AD-828D-A550BF60D0B4}"/>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417" name="Text Box 17">
          <a:extLst>
            <a:ext uri="{FF2B5EF4-FFF2-40B4-BE49-F238E27FC236}">
              <a16:creationId xmlns:a16="http://schemas.microsoft.com/office/drawing/2014/main" id="{14CD8E2D-D556-46F0-B2E5-C8947CD630C9}"/>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418" name="Text Box 18">
          <a:extLst>
            <a:ext uri="{FF2B5EF4-FFF2-40B4-BE49-F238E27FC236}">
              <a16:creationId xmlns:a16="http://schemas.microsoft.com/office/drawing/2014/main" id="{D45C3389-7C3E-4C3B-A09B-37F65D72127F}"/>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419" name="Text Box 19">
          <a:extLst>
            <a:ext uri="{FF2B5EF4-FFF2-40B4-BE49-F238E27FC236}">
              <a16:creationId xmlns:a16="http://schemas.microsoft.com/office/drawing/2014/main" id="{C6F8F64B-FC37-491C-8E06-6459249CEA4E}"/>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420" name="Text Box 16">
          <a:extLst>
            <a:ext uri="{FF2B5EF4-FFF2-40B4-BE49-F238E27FC236}">
              <a16:creationId xmlns:a16="http://schemas.microsoft.com/office/drawing/2014/main" id="{8077F415-A72E-437F-81C4-54F11C370AB2}"/>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421" name="Text Box 17">
          <a:extLst>
            <a:ext uri="{FF2B5EF4-FFF2-40B4-BE49-F238E27FC236}">
              <a16:creationId xmlns:a16="http://schemas.microsoft.com/office/drawing/2014/main" id="{03B33C2A-C5CA-4B1C-95B2-F3472C4F1525}"/>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422" name="Text Box 18">
          <a:extLst>
            <a:ext uri="{FF2B5EF4-FFF2-40B4-BE49-F238E27FC236}">
              <a16:creationId xmlns:a16="http://schemas.microsoft.com/office/drawing/2014/main" id="{64026064-795F-49D4-A1B4-30AE4EFCDD7B}"/>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423" name="Text Box 19">
          <a:extLst>
            <a:ext uri="{FF2B5EF4-FFF2-40B4-BE49-F238E27FC236}">
              <a16:creationId xmlns:a16="http://schemas.microsoft.com/office/drawing/2014/main" id="{29454D43-68AD-4C72-8F2C-C0ED438DFB2E}"/>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424" name="Text Box 16">
          <a:extLst>
            <a:ext uri="{FF2B5EF4-FFF2-40B4-BE49-F238E27FC236}">
              <a16:creationId xmlns:a16="http://schemas.microsoft.com/office/drawing/2014/main" id="{2E57DFF8-3F12-4B75-A844-C7F0A4B03421}"/>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425" name="Text Box 17">
          <a:extLst>
            <a:ext uri="{FF2B5EF4-FFF2-40B4-BE49-F238E27FC236}">
              <a16:creationId xmlns:a16="http://schemas.microsoft.com/office/drawing/2014/main" id="{205E7B0C-8D3D-42BE-9E6D-823D5598D5A5}"/>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426" name="Text Box 18">
          <a:extLst>
            <a:ext uri="{FF2B5EF4-FFF2-40B4-BE49-F238E27FC236}">
              <a16:creationId xmlns:a16="http://schemas.microsoft.com/office/drawing/2014/main" id="{EB1F95A0-4D20-4EAF-9497-3D8DF79673F8}"/>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80</xdr:row>
      <xdr:rowOff>0</xdr:rowOff>
    </xdr:from>
    <xdr:ext cx="95250" cy="171450"/>
    <xdr:sp macro="" textlink="">
      <xdr:nvSpPr>
        <xdr:cNvPr id="1427" name="Text Box 19">
          <a:extLst>
            <a:ext uri="{FF2B5EF4-FFF2-40B4-BE49-F238E27FC236}">
              <a16:creationId xmlns:a16="http://schemas.microsoft.com/office/drawing/2014/main" id="{4393EC62-8CC6-43E4-83D9-1C415F061AA2}"/>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444014"/>
    <xdr:sp macro="" textlink="">
      <xdr:nvSpPr>
        <xdr:cNvPr id="1428" name="Text Box 15">
          <a:extLst>
            <a:ext uri="{FF2B5EF4-FFF2-40B4-BE49-F238E27FC236}">
              <a16:creationId xmlns:a16="http://schemas.microsoft.com/office/drawing/2014/main" id="{3EC82463-2323-4E1D-95ED-515C50608067}"/>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429" name="Text Box 16">
          <a:extLst>
            <a:ext uri="{FF2B5EF4-FFF2-40B4-BE49-F238E27FC236}">
              <a16:creationId xmlns:a16="http://schemas.microsoft.com/office/drawing/2014/main" id="{F37F4A80-7C24-4B72-8F78-081AEF20F3A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430" name="Text Box 17">
          <a:extLst>
            <a:ext uri="{FF2B5EF4-FFF2-40B4-BE49-F238E27FC236}">
              <a16:creationId xmlns:a16="http://schemas.microsoft.com/office/drawing/2014/main" id="{FE2252E7-F902-4CDC-9F7D-86CB9AC25719}"/>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431" name="Text Box 18">
          <a:extLst>
            <a:ext uri="{FF2B5EF4-FFF2-40B4-BE49-F238E27FC236}">
              <a16:creationId xmlns:a16="http://schemas.microsoft.com/office/drawing/2014/main" id="{0484BC3E-CD8A-4535-B663-38CC4C5460DA}"/>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95250" cy="171450"/>
    <xdr:sp macro="" textlink="">
      <xdr:nvSpPr>
        <xdr:cNvPr id="1432" name="Text Box 19">
          <a:extLst>
            <a:ext uri="{FF2B5EF4-FFF2-40B4-BE49-F238E27FC236}">
              <a16:creationId xmlns:a16="http://schemas.microsoft.com/office/drawing/2014/main" id="{491649C3-8729-4BD1-9242-A162CE4435C2}"/>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442269"/>
    <xdr:sp macro="" textlink="">
      <xdr:nvSpPr>
        <xdr:cNvPr id="1433" name="Text Box 15">
          <a:extLst>
            <a:ext uri="{FF2B5EF4-FFF2-40B4-BE49-F238E27FC236}">
              <a16:creationId xmlns:a16="http://schemas.microsoft.com/office/drawing/2014/main" id="{0C58D4F7-0723-4A87-A10F-A376576E1B84}"/>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434" name="Text Box 16">
          <a:extLst>
            <a:ext uri="{FF2B5EF4-FFF2-40B4-BE49-F238E27FC236}">
              <a16:creationId xmlns:a16="http://schemas.microsoft.com/office/drawing/2014/main" id="{7E776877-5398-484D-9262-A46EA86F6473}"/>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435" name="Text Box 17">
          <a:extLst>
            <a:ext uri="{FF2B5EF4-FFF2-40B4-BE49-F238E27FC236}">
              <a16:creationId xmlns:a16="http://schemas.microsoft.com/office/drawing/2014/main" id="{B825F7E6-E4DA-48E1-936B-86D507FAEA59}"/>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0</xdr:rowOff>
    </xdr:from>
    <xdr:ext cx="95250" cy="171450"/>
    <xdr:sp macro="" textlink="">
      <xdr:nvSpPr>
        <xdr:cNvPr id="1436" name="Text Box 18">
          <a:extLst>
            <a:ext uri="{FF2B5EF4-FFF2-40B4-BE49-F238E27FC236}">
              <a16:creationId xmlns:a16="http://schemas.microsoft.com/office/drawing/2014/main" id="{5D75235F-0C4A-4770-94FE-145F55F06EE7}"/>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437" name="Text Box 16">
          <a:extLst>
            <a:ext uri="{FF2B5EF4-FFF2-40B4-BE49-F238E27FC236}">
              <a16:creationId xmlns:a16="http://schemas.microsoft.com/office/drawing/2014/main" id="{39590808-3B34-42C2-99C4-F2BCE354C056}"/>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438" name="Text Box 17">
          <a:extLst>
            <a:ext uri="{FF2B5EF4-FFF2-40B4-BE49-F238E27FC236}">
              <a16:creationId xmlns:a16="http://schemas.microsoft.com/office/drawing/2014/main" id="{6303F833-9577-4C7F-B5C0-6A1E34013047}"/>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439" name="Text Box 18">
          <a:extLst>
            <a:ext uri="{FF2B5EF4-FFF2-40B4-BE49-F238E27FC236}">
              <a16:creationId xmlns:a16="http://schemas.microsoft.com/office/drawing/2014/main" id="{A2797C55-BD77-4687-BBB2-1A9102D74809}"/>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440" name="Text Box 19">
          <a:extLst>
            <a:ext uri="{FF2B5EF4-FFF2-40B4-BE49-F238E27FC236}">
              <a16:creationId xmlns:a16="http://schemas.microsoft.com/office/drawing/2014/main" id="{541AD493-3FB6-4326-AC14-26D977800845}"/>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441" name="Text Box 16">
          <a:extLst>
            <a:ext uri="{FF2B5EF4-FFF2-40B4-BE49-F238E27FC236}">
              <a16:creationId xmlns:a16="http://schemas.microsoft.com/office/drawing/2014/main" id="{EC7AE176-35CE-4044-BAE3-0F91496C6A4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442" name="Text Box 17">
          <a:extLst>
            <a:ext uri="{FF2B5EF4-FFF2-40B4-BE49-F238E27FC236}">
              <a16:creationId xmlns:a16="http://schemas.microsoft.com/office/drawing/2014/main" id="{997FF41C-EC1F-47D3-B398-988FCC4DB02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443" name="Text Box 18">
          <a:extLst>
            <a:ext uri="{FF2B5EF4-FFF2-40B4-BE49-F238E27FC236}">
              <a16:creationId xmlns:a16="http://schemas.microsoft.com/office/drawing/2014/main" id="{5634DE15-2486-4148-8FCB-D2B4EC08F32A}"/>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80</xdr:row>
      <xdr:rowOff>0</xdr:rowOff>
    </xdr:from>
    <xdr:ext cx="95250" cy="171450"/>
    <xdr:sp macro="" textlink="">
      <xdr:nvSpPr>
        <xdr:cNvPr id="1444" name="Text Box 19">
          <a:extLst>
            <a:ext uri="{FF2B5EF4-FFF2-40B4-BE49-F238E27FC236}">
              <a16:creationId xmlns:a16="http://schemas.microsoft.com/office/drawing/2014/main" id="{E039A32B-111F-42FF-BFDE-D1C1104E4C94}"/>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0</xdr:rowOff>
    </xdr:from>
    <xdr:ext cx="95250" cy="171450"/>
    <xdr:sp macro="" textlink="">
      <xdr:nvSpPr>
        <xdr:cNvPr id="1445" name="Text Box 16">
          <a:extLst>
            <a:ext uri="{FF2B5EF4-FFF2-40B4-BE49-F238E27FC236}">
              <a16:creationId xmlns:a16="http://schemas.microsoft.com/office/drawing/2014/main" id="{B2D70AFA-55F8-40B9-AA82-772FD8828FCD}"/>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0</xdr:rowOff>
    </xdr:from>
    <xdr:ext cx="95250" cy="171450"/>
    <xdr:sp macro="" textlink="">
      <xdr:nvSpPr>
        <xdr:cNvPr id="1446" name="Text Box 17">
          <a:extLst>
            <a:ext uri="{FF2B5EF4-FFF2-40B4-BE49-F238E27FC236}">
              <a16:creationId xmlns:a16="http://schemas.microsoft.com/office/drawing/2014/main" id="{A1DEA197-5B49-48E7-9684-AD4EDF31B654}"/>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0</xdr:rowOff>
    </xdr:from>
    <xdr:ext cx="95250" cy="171450"/>
    <xdr:sp macro="" textlink="">
      <xdr:nvSpPr>
        <xdr:cNvPr id="1447" name="Text Box 18">
          <a:extLst>
            <a:ext uri="{FF2B5EF4-FFF2-40B4-BE49-F238E27FC236}">
              <a16:creationId xmlns:a16="http://schemas.microsoft.com/office/drawing/2014/main" id="{778CC92C-CA4E-48CF-9DDB-09DAC8B0188C}"/>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0</xdr:rowOff>
    </xdr:from>
    <xdr:ext cx="95250" cy="171450"/>
    <xdr:sp macro="" textlink="">
      <xdr:nvSpPr>
        <xdr:cNvPr id="1448" name="Text Box 19">
          <a:extLst>
            <a:ext uri="{FF2B5EF4-FFF2-40B4-BE49-F238E27FC236}">
              <a16:creationId xmlns:a16="http://schemas.microsoft.com/office/drawing/2014/main" id="{89ED6055-2E5D-4998-A166-4754D6E3CCB2}"/>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19</xdr:row>
      <xdr:rowOff>0</xdr:rowOff>
    </xdr:from>
    <xdr:ext cx="95250" cy="171450"/>
    <xdr:sp macro="" textlink="">
      <xdr:nvSpPr>
        <xdr:cNvPr id="1449" name="Text Box 16">
          <a:extLst>
            <a:ext uri="{FF2B5EF4-FFF2-40B4-BE49-F238E27FC236}">
              <a16:creationId xmlns:a16="http://schemas.microsoft.com/office/drawing/2014/main" id="{E6521214-F548-424D-8AA4-0C3ADF5CF979}"/>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19</xdr:row>
      <xdr:rowOff>0</xdr:rowOff>
    </xdr:from>
    <xdr:ext cx="95250" cy="171450"/>
    <xdr:sp macro="" textlink="">
      <xdr:nvSpPr>
        <xdr:cNvPr id="1450" name="Text Box 17">
          <a:extLst>
            <a:ext uri="{FF2B5EF4-FFF2-40B4-BE49-F238E27FC236}">
              <a16:creationId xmlns:a16="http://schemas.microsoft.com/office/drawing/2014/main" id="{C149C442-EA42-40B6-BB0A-0F2D24E93CF9}"/>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19</xdr:row>
      <xdr:rowOff>0</xdr:rowOff>
    </xdr:from>
    <xdr:ext cx="95250" cy="171450"/>
    <xdr:sp macro="" textlink="">
      <xdr:nvSpPr>
        <xdr:cNvPr id="1451" name="Text Box 18">
          <a:extLst>
            <a:ext uri="{FF2B5EF4-FFF2-40B4-BE49-F238E27FC236}">
              <a16:creationId xmlns:a16="http://schemas.microsoft.com/office/drawing/2014/main" id="{089B247B-E164-4B0F-9C20-8BEE3C46E17E}"/>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19</xdr:row>
      <xdr:rowOff>0</xdr:rowOff>
    </xdr:from>
    <xdr:ext cx="95250" cy="171450"/>
    <xdr:sp macro="" textlink="">
      <xdr:nvSpPr>
        <xdr:cNvPr id="1452" name="Text Box 19">
          <a:extLst>
            <a:ext uri="{FF2B5EF4-FFF2-40B4-BE49-F238E27FC236}">
              <a16:creationId xmlns:a16="http://schemas.microsoft.com/office/drawing/2014/main" id="{C8B52FF1-7E11-4823-9948-4194C93E2762}"/>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19</xdr:row>
      <xdr:rowOff>0</xdr:rowOff>
    </xdr:from>
    <xdr:ext cx="95250" cy="171450"/>
    <xdr:sp macro="" textlink="">
      <xdr:nvSpPr>
        <xdr:cNvPr id="1453" name="Text Box 16">
          <a:extLst>
            <a:ext uri="{FF2B5EF4-FFF2-40B4-BE49-F238E27FC236}">
              <a16:creationId xmlns:a16="http://schemas.microsoft.com/office/drawing/2014/main" id="{E3D882E2-AD6F-49EC-930F-4F62FBAD2283}"/>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19</xdr:row>
      <xdr:rowOff>0</xdr:rowOff>
    </xdr:from>
    <xdr:ext cx="95250" cy="171450"/>
    <xdr:sp macro="" textlink="">
      <xdr:nvSpPr>
        <xdr:cNvPr id="1454" name="Text Box 17">
          <a:extLst>
            <a:ext uri="{FF2B5EF4-FFF2-40B4-BE49-F238E27FC236}">
              <a16:creationId xmlns:a16="http://schemas.microsoft.com/office/drawing/2014/main" id="{F4FCAAB3-791E-46E0-9B57-109D874C37B4}"/>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19</xdr:row>
      <xdr:rowOff>0</xdr:rowOff>
    </xdr:from>
    <xdr:ext cx="95250" cy="171450"/>
    <xdr:sp macro="" textlink="">
      <xdr:nvSpPr>
        <xdr:cNvPr id="1455" name="Text Box 18">
          <a:extLst>
            <a:ext uri="{FF2B5EF4-FFF2-40B4-BE49-F238E27FC236}">
              <a16:creationId xmlns:a16="http://schemas.microsoft.com/office/drawing/2014/main" id="{8CC64D6C-E8CD-4E0C-87A6-C018A25EB43F}"/>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19</xdr:row>
      <xdr:rowOff>0</xdr:rowOff>
    </xdr:from>
    <xdr:ext cx="95250" cy="171450"/>
    <xdr:sp macro="" textlink="">
      <xdr:nvSpPr>
        <xdr:cNvPr id="1456" name="Text Box 19">
          <a:extLst>
            <a:ext uri="{FF2B5EF4-FFF2-40B4-BE49-F238E27FC236}">
              <a16:creationId xmlns:a16="http://schemas.microsoft.com/office/drawing/2014/main" id="{C9690526-1B6D-4211-8948-AA70CE973C16}"/>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17</xdr:row>
      <xdr:rowOff>504825</xdr:rowOff>
    </xdr:from>
    <xdr:ext cx="95250" cy="444014"/>
    <xdr:sp macro="" textlink="">
      <xdr:nvSpPr>
        <xdr:cNvPr id="1457" name="Text Box 15">
          <a:extLst>
            <a:ext uri="{FF2B5EF4-FFF2-40B4-BE49-F238E27FC236}">
              <a16:creationId xmlns:a16="http://schemas.microsoft.com/office/drawing/2014/main" id="{DDB0E9D7-8939-4AFD-885D-14B8C7616C77}"/>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0</xdr:rowOff>
    </xdr:from>
    <xdr:ext cx="95250" cy="171450"/>
    <xdr:sp macro="" textlink="">
      <xdr:nvSpPr>
        <xdr:cNvPr id="1458" name="Text Box 16">
          <a:extLst>
            <a:ext uri="{FF2B5EF4-FFF2-40B4-BE49-F238E27FC236}">
              <a16:creationId xmlns:a16="http://schemas.microsoft.com/office/drawing/2014/main" id="{31272CE9-D988-4309-9CE0-F0BBB683D65E}"/>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0</xdr:rowOff>
    </xdr:from>
    <xdr:ext cx="95250" cy="171450"/>
    <xdr:sp macro="" textlink="">
      <xdr:nvSpPr>
        <xdr:cNvPr id="1459" name="Text Box 17">
          <a:extLst>
            <a:ext uri="{FF2B5EF4-FFF2-40B4-BE49-F238E27FC236}">
              <a16:creationId xmlns:a16="http://schemas.microsoft.com/office/drawing/2014/main" id="{67AD8855-FDDB-4061-B3F8-B3E3DD9518AB}"/>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0</xdr:rowOff>
    </xdr:from>
    <xdr:ext cx="95250" cy="171450"/>
    <xdr:sp macro="" textlink="">
      <xdr:nvSpPr>
        <xdr:cNvPr id="1460" name="Text Box 18">
          <a:extLst>
            <a:ext uri="{FF2B5EF4-FFF2-40B4-BE49-F238E27FC236}">
              <a16:creationId xmlns:a16="http://schemas.microsoft.com/office/drawing/2014/main" id="{C270C43A-3DBE-45CB-87FE-467893B6AD38}"/>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0</xdr:rowOff>
    </xdr:from>
    <xdr:ext cx="95250" cy="171450"/>
    <xdr:sp macro="" textlink="">
      <xdr:nvSpPr>
        <xdr:cNvPr id="1461" name="Text Box 19">
          <a:extLst>
            <a:ext uri="{FF2B5EF4-FFF2-40B4-BE49-F238E27FC236}">
              <a16:creationId xmlns:a16="http://schemas.microsoft.com/office/drawing/2014/main" id="{CC9CAF48-D439-4ADA-8301-38FC839F45BC}"/>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17</xdr:row>
      <xdr:rowOff>504825</xdr:rowOff>
    </xdr:from>
    <xdr:ext cx="95250" cy="442269"/>
    <xdr:sp macro="" textlink="">
      <xdr:nvSpPr>
        <xdr:cNvPr id="1462" name="Text Box 15">
          <a:extLst>
            <a:ext uri="{FF2B5EF4-FFF2-40B4-BE49-F238E27FC236}">
              <a16:creationId xmlns:a16="http://schemas.microsoft.com/office/drawing/2014/main" id="{7FFB9239-BEAD-440D-87A4-954B168F33E7}"/>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19</xdr:row>
      <xdr:rowOff>0</xdr:rowOff>
    </xdr:from>
    <xdr:ext cx="95250" cy="171450"/>
    <xdr:sp macro="" textlink="">
      <xdr:nvSpPr>
        <xdr:cNvPr id="1463" name="Text Box 16">
          <a:extLst>
            <a:ext uri="{FF2B5EF4-FFF2-40B4-BE49-F238E27FC236}">
              <a16:creationId xmlns:a16="http://schemas.microsoft.com/office/drawing/2014/main" id="{A39B7394-0D41-4A28-9040-863EC3A155D6}"/>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19</xdr:row>
      <xdr:rowOff>0</xdr:rowOff>
    </xdr:from>
    <xdr:ext cx="95250" cy="171450"/>
    <xdr:sp macro="" textlink="">
      <xdr:nvSpPr>
        <xdr:cNvPr id="1464" name="Text Box 17">
          <a:extLst>
            <a:ext uri="{FF2B5EF4-FFF2-40B4-BE49-F238E27FC236}">
              <a16:creationId xmlns:a16="http://schemas.microsoft.com/office/drawing/2014/main" id="{ECDA8981-0231-43DD-986E-537AAD62397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19</xdr:row>
      <xdr:rowOff>0</xdr:rowOff>
    </xdr:from>
    <xdr:ext cx="95250" cy="171450"/>
    <xdr:sp macro="" textlink="">
      <xdr:nvSpPr>
        <xdr:cNvPr id="1465" name="Text Box 18">
          <a:extLst>
            <a:ext uri="{FF2B5EF4-FFF2-40B4-BE49-F238E27FC236}">
              <a16:creationId xmlns:a16="http://schemas.microsoft.com/office/drawing/2014/main" id="{CB203DF9-12D8-44F7-A7A1-8687E2158678}"/>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19</xdr:row>
      <xdr:rowOff>0</xdr:rowOff>
    </xdr:from>
    <xdr:ext cx="95250" cy="171450"/>
    <xdr:sp macro="" textlink="">
      <xdr:nvSpPr>
        <xdr:cNvPr id="1466" name="Text Box 16">
          <a:extLst>
            <a:ext uri="{FF2B5EF4-FFF2-40B4-BE49-F238E27FC236}">
              <a16:creationId xmlns:a16="http://schemas.microsoft.com/office/drawing/2014/main" id="{B355F9AC-1B6C-4610-B0BA-2307C003EF37}"/>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19</xdr:row>
      <xdr:rowOff>0</xdr:rowOff>
    </xdr:from>
    <xdr:ext cx="95250" cy="171450"/>
    <xdr:sp macro="" textlink="">
      <xdr:nvSpPr>
        <xdr:cNvPr id="1467" name="Text Box 17">
          <a:extLst>
            <a:ext uri="{FF2B5EF4-FFF2-40B4-BE49-F238E27FC236}">
              <a16:creationId xmlns:a16="http://schemas.microsoft.com/office/drawing/2014/main" id="{25CEE37F-55F8-46AD-A395-35A07E84D3D4}"/>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19</xdr:row>
      <xdr:rowOff>0</xdr:rowOff>
    </xdr:from>
    <xdr:ext cx="95250" cy="171450"/>
    <xdr:sp macro="" textlink="">
      <xdr:nvSpPr>
        <xdr:cNvPr id="1468" name="Text Box 18">
          <a:extLst>
            <a:ext uri="{FF2B5EF4-FFF2-40B4-BE49-F238E27FC236}">
              <a16:creationId xmlns:a16="http://schemas.microsoft.com/office/drawing/2014/main" id="{CC502069-6C1D-4EA0-A22D-3EC7E19B3707}"/>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19</xdr:row>
      <xdr:rowOff>0</xdr:rowOff>
    </xdr:from>
    <xdr:ext cx="95250" cy="171450"/>
    <xdr:sp macro="" textlink="">
      <xdr:nvSpPr>
        <xdr:cNvPr id="1469" name="Text Box 19">
          <a:extLst>
            <a:ext uri="{FF2B5EF4-FFF2-40B4-BE49-F238E27FC236}">
              <a16:creationId xmlns:a16="http://schemas.microsoft.com/office/drawing/2014/main" id="{EE1D14BB-8FE3-47AA-A23D-738A5620EFF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19</xdr:row>
      <xdr:rowOff>0</xdr:rowOff>
    </xdr:from>
    <xdr:ext cx="95250" cy="171450"/>
    <xdr:sp macro="" textlink="">
      <xdr:nvSpPr>
        <xdr:cNvPr id="1470" name="Text Box 16">
          <a:extLst>
            <a:ext uri="{FF2B5EF4-FFF2-40B4-BE49-F238E27FC236}">
              <a16:creationId xmlns:a16="http://schemas.microsoft.com/office/drawing/2014/main" id="{762CFF05-D738-4D48-BC18-1019D1BDEFF9}"/>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19</xdr:row>
      <xdr:rowOff>0</xdr:rowOff>
    </xdr:from>
    <xdr:ext cx="95250" cy="171450"/>
    <xdr:sp macro="" textlink="">
      <xdr:nvSpPr>
        <xdr:cNvPr id="1471" name="Text Box 17">
          <a:extLst>
            <a:ext uri="{FF2B5EF4-FFF2-40B4-BE49-F238E27FC236}">
              <a16:creationId xmlns:a16="http://schemas.microsoft.com/office/drawing/2014/main" id="{59825447-49E2-4CAC-B4C0-3700FBC4AD1C}"/>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19</xdr:row>
      <xdr:rowOff>0</xdr:rowOff>
    </xdr:from>
    <xdr:ext cx="95250" cy="171450"/>
    <xdr:sp macro="" textlink="">
      <xdr:nvSpPr>
        <xdr:cNvPr id="1472" name="Text Box 18">
          <a:extLst>
            <a:ext uri="{FF2B5EF4-FFF2-40B4-BE49-F238E27FC236}">
              <a16:creationId xmlns:a16="http://schemas.microsoft.com/office/drawing/2014/main" id="{15AAA7D4-8CF7-45EF-BD2A-63A2008C6644}"/>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504825</xdr:rowOff>
    </xdr:from>
    <xdr:ext cx="95250" cy="448496"/>
    <xdr:sp macro="" textlink="">
      <xdr:nvSpPr>
        <xdr:cNvPr id="1474" name="Text Box 15">
          <a:extLst>
            <a:ext uri="{FF2B5EF4-FFF2-40B4-BE49-F238E27FC236}">
              <a16:creationId xmlns:a16="http://schemas.microsoft.com/office/drawing/2014/main" id="{7DE74C36-4DBE-4987-9428-D1C663728B26}"/>
            </a:ext>
          </a:extLst>
        </xdr:cNvPr>
        <xdr:cNvSpPr txBox="1">
          <a:spLocks noChangeArrowheads="1"/>
        </xdr:cNvSpPr>
      </xdr:nvSpPr>
      <xdr:spPr bwMode="auto">
        <a:xfrm>
          <a:off x="3706091" y="4508789"/>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19</xdr:row>
      <xdr:rowOff>504825</xdr:rowOff>
    </xdr:from>
    <xdr:ext cx="95250" cy="442269"/>
    <xdr:sp macro="" textlink="">
      <xdr:nvSpPr>
        <xdr:cNvPr id="1475" name="Text Box 15">
          <a:extLst>
            <a:ext uri="{FF2B5EF4-FFF2-40B4-BE49-F238E27FC236}">
              <a16:creationId xmlns:a16="http://schemas.microsoft.com/office/drawing/2014/main" id="{189826E8-8678-4506-B387-6C4A2011E61A}"/>
            </a:ext>
          </a:extLst>
        </xdr:cNvPr>
        <xdr:cNvSpPr txBox="1">
          <a:spLocks noChangeArrowheads="1"/>
        </xdr:cNvSpPr>
      </xdr:nvSpPr>
      <xdr:spPr bwMode="auto">
        <a:xfrm>
          <a:off x="6768234" y="450878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19</xdr:row>
      <xdr:rowOff>504825</xdr:rowOff>
    </xdr:from>
    <xdr:ext cx="95250" cy="442269"/>
    <xdr:sp macro="" textlink="">
      <xdr:nvSpPr>
        <xdr:cNvPr id="1476" name="Text Box 15">
          <a:extLst>
            <a:ext uri="{FF2B5EF4-FFF2-40B4-BE49-F238E27FC236}">
              <a16:creationId xmlns:a16="http://schemas.microsoft.com/office/drawing/2014/main" id="{F06D1C90-FC21-4422-AB39-6C7944595AA1}"/>
            </a:ext>
          </a:extLst>
        </xdr:cNvPr>
        <xdr:cNvSpPr txBox="1">
          <a:spLocks noChangeArrowheads="1"/>
        </xdr:cNvSpPr>
      </xdr:nvSpPr>
      <xdr:spPr bwMode="auto">
        <a:xfrm>
          <a:off x="48052182" y="450878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504825</xdr:rowOff>
    </xdr:from>
    <xdr:ext cx="95250" cy="213632"/>
    <xdr:sp macro="" textlink="">
      <xdr:nvSpPr>
        <xdr:cNvPr id="1477" name="Text Box 15">
          <a:extLst>
            <a:ext uri="{FF2B5EF4-FFF2-40B4-BE49-F238E27FC236}">
              <a16:creationId xmlns:a16="http://schemas.microsoft.com/office/drawing/2014/main" id="{148538EE-45B1-4EE8-9E41-AB8A0CC0B4C1}"/>
            </a:ext>
          </a:extLst>
        </xdr:cNvPr>
        <xdr:cNvSpPr txBox="1">
          <a:spLocks noChangeArrowheads="1"/>
        </xdr:cNvSpPr>
      </xdr:nvSpPr>
      <xdr:spPr bwMode="auto">
        <a:xfrm>
          <a:off x="3706091" y="45087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504825</xdr:rowOff>
    </xdr:from>
    <xdr:ext cx="95250" cy="444331"/>
    <xdr:sp macro="" textlink="">
      <xdr:nvSpPr>
        <xdr:cNvPr id="1478" name="Text Box 15">
          <a:extLst>
            <a:ext uri="{FF2B5EF4-FFF2-40B4-BE49-F238E27FC236}">
              <a16:creationId xmlns:a16="http://schemas.microsoft.com/office/drawing/2014/main" id="{B34C32D0-2D25-47B2-8F9B-243BC3860349}"/>
            </a:ext>
          </a:extLst>
        </xdr:cNvPr>
        <xdr:cNvSpPr txBox="1">
          <a:spLocks noChangeArrowheads="1"/>
        </xdr:cNvSpPr>
      </xdr:nvSpPr>
      <xdr:spPr bwMode="auto">
        <a:xfrm>
          <a:off x="3706091" y="4508789"/>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19</xdr:row>
      <xdr:rowOff>170392</xdr:rowOff>
    </xdr:from>
    <xdr:ext cx="95250" cy="213632"/>
    <xdr:sp macro="" textlink="">
      <xdr:nvSpPr>
        <xdr:cNvPr id="1479" name="Text Box 15">
          <a:extLst>
            <a:ext uri="{FF2B5EF4-FFF2-40B4-BE49-F238E27FC236}">
              <a16:creationId xmlns:a16="http://schemas.microsoft.com/office/drawing/2014/main" id="{9125DF31-06EE-4A3F-905D-F70C95B4B562}"/>
            </a:ext>
          </a:extLst>
        </xdr:cNvPr>
        <xdr:cNvSpPr txBox="1">
          <a:spLocks noChangeArrowheads="1"/>
        </xdr:cNvSpPr>
      </xdr:nvSpPr>
      <xdr:spPr bwMode="auto">
        <a:xfrm>
          <a:off x="8452908" y="432964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1480" name="Text Box 16">
          <a:extLst>
            <a:ext uri="{FF2B5EF4-FFF2-40B4-BE49-F238E27FC236}">
              <a16:creationId xmlns:a16="http://schemas.microsoft.com/office/drawing/2014/main" id="{00744E81-E8CC-41FE-9236-08845606E5DE}"/>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1481" name="Text Box 17">
          <a:extLst>
            <a:ext uri="{FF2B5EF4-FFF2-40B4-BE49-F238E27FC236}">
              <a16:creationId xmlns:a16="http://schemas.microsoft.com/office/drawing/2014/main" id="{093468B3-0F55-4EAA-84DE-068D99DFF96A}"/>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1482" name="Text Box 18">
          <a:extLst>
            <a:ext uri="{FF2B5EF4-FFF2-40B4-BE49-F238E27FC236}">
              <a16:creationId xmlns:a16="http://schemas.microsoft.com/office/drawing/2014/main" id="{543E5810-4E03-4D79-800B-E09376F3EB8D}"/>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1483" name="Text Box 19">
          <a:extLst>
            <a:ext uri="{FF2B5EF4-FFF2-40B4-BE49-F238E27FC236}">
              <a16:creationId xmlns:a16="http://schemas.microsoft.com/office/drawing/2014/main" id="{93196C3A-D915-4F86-B806-B300195C3114}"/>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1484" name="Text Box 16">
          <a:extLst>
            <a:ext uri="{FF2B5EF4-FFF2-40B4-BE49-F238E27FC236}">
              <a16:creationId xmlns:a16="http://schemas.microsoft.com/office/drawing/2014/main" id="{F3622A50-11C1-4F62-B13C-476A65AA2177}"/>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1485" name="Text Box 17">
          <a:extLst>
            <a:ext uri="{FF2B5EF4-FFF2-40B4-BE49-F238E27FC236}">
              <a16:creationId xmlns:a16="http://schemas.microsoft.com/office/drawing/2014/main" id="{D3BFB281-9E01-451D-BA7E-2A503CB91372}"/>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1486" name="Text Box 18">
          <a:extLst>
            <a:ext uri="{FF2B5EF4-FFF2-40B4-BE49-F238E27FC236}">
              <a16:creationId xmlns:a16="http://schemas.microsoft.com/office/drawing/2014/main" id="{7D57D79F-3D81-4A6C-AFE5-10E4FF391679}"/>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1487" name="Text Box 19">
          <a:extLst>
            <a:ext uri="{FF2B5EF4-FFF2-40B4-BE49-F238E27FC236}">
              <a16:creationId xmlns:a16="http://schemas.microsoft.com/office/drawing/2014/main" id="{3C38AF6E-028C-495B-BE5F-A078B9156895}"/>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23</xdr:row>
      <xdr:rowOff>0</xdr:rowOff>
    </xdr:from>
    <xdr:ext cx="95250" cy="171450"/>
    <xdr:sp macro="" textlink="">
      <xdr:nvSpPr>
        <xdr:cNvPr id="1488" name="Text Box 16">
          <a:extLst>
            <a:ext uri="{FF2B5EF4-FFF2-40B4-BE49-F238E27FC236}">
              <a16:creationId xmlns:a16="http://schemas.microsoft.com/office/drawing/2014/main" id="{1C1E741B-28BB-4BDD-B09D-ADF48A6C29E5}"/>
            </a:ext>
          </a:extLst>
        </xdr:cNvPr>
        <xdr:cNvSpPr txBox="1">
          <a:spLocks noChangeArrowheads="1"/>
        </xdr:cNvSpPr>
      </xdr:nvSpPr>
      <xdr:spPr bwMode="auto">
        <a:xfrm>
          <a:off x="48052182"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23</xdr:row>
      <xdr:rowOff>0</xdr:rowOff>
    </xdr:from>
    <xdr:ext cx="95250" cy="171450"/>
    <xdr:sp macro="" textlink="">
      <xdr:nvSpPr>
        <xdr:cNvPr id="1489" name="Text Box 17">
          <a:extLst>
            <a:ext uri="{FF2B5EF4-FFF2-40B4-BE49-F238E27FC236}">
              <a16:creationId xmlns:a16="http://schemas.microsoft.com/office/drawing/2014/main" id="{CF42996D-DF7E-41D1-9CCF-F6D502D4A609}"/>
            </a:ext>
          </a:extLst>
        </xdr:cNvPr>
        <xdr:cNvSpPr txBox="1">
          <a:spLocks noChangeArrowheads="1"/>
        </xdr:cNvSpPr>
      </xdr:nvSpPr>
      <xdr:spPr bwMode="auto">
        <a:xfrm>
          <a:off x="48052182"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23</xdr:row>
      <xdr:rowOff>0</xdr:rowOff>
    </xdr:from>
    <xdr:ext cx="95250" cy="171450"/>
    <xdr:sp macro="" textlink="">
      <xdr:nvSpPr>
        <xdr:cNvPr id="1490" name="Text Box 18">
          <a:extLst>
            <a:ext uri="{FF2B5EF4-FFF2-40B4-BE49-F238E27FC236}">
              <a16:creationId xmlns:a16="http://schemas.microsoft.com/office/drawing/2014/main" id="{01D71F6F-554C-49A8-B0C3-4CD6B7301ECA}"/>
            </a:ext>
          </a:extLst>
        </xdr:cNvPr>
        <xdr:cNvSpPr txBox="1">
          <a:spLocks noChangeArrowheads="1"/>
        </xdr:cNvSpPr>
      </xdr:nvSpPr>
      <xdr:spPr bwMode="auto">
        <a:xfrm>
          <a:off x="48052182"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23</xdr:row>
      <xdr:rowOff>0</xdr:rowOff>
    </xdr:from>
    <xdr:ext cx="95250" cy="171450"/>
    <xdr:sp macro="" textlink="">
      <xdr:nvSpPr>
        <xdr:cNvPr id="1491" name="Text Box 19">
          <a:extLst>
            <a:ext uri="{FF2B5EF4-FFF2-40B4-BE49-F238E27FC236}">
              <a16:creationId xmlns:a16="http://schemas.microsoft.com/office/drawing/2014/main" id="{C86287FC-4711-42AA-A91A-D3F5FDF67F26}"/>
            </a:ext>
          </a:extLst>
        </xdr:cNvPr>
        <xdr:cNvSpPr txBox="1">
          <a:spLocks noChangeArrowheads="1"/>
        </xdr:cNvSpPr>
      </xdr:nvSpPr>
      <xdr:spPr bwMode="auto">
        <a:xfrm>
          <a:off x="48052182"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21</xdr:row>
      <xdr:rowOff>504825</xdr:rowOff>
    </xdr:from>
    <xdr:ext cx="95250" cy="444014"/>
    <xdr:sp macro="" textlink="">
      <xdr:nvSpPr>
        <xdr:cNvPr id="1492" name="Text Box 15">
          <a:extLst>
            <a:ext uri="{FF2B5EF4-FFF2-40B4-BE49-F238E27FC236}">
              <a16:creationId xmlns:a16="http://schemas.microsoft.com/office/drawing/2014/main" id="{739E9CFD-9A73-4A01-800A-0C9436033EA8}"/>
            </a:ext>
          </a:extLst>
        </xdr:cNvPr>
        <xdr:cNvSpPr txBox="1">
          <a:spLocks noChangeArrowheads="1"/>
        </xdr:cNvSpPr>
      </xdr:nvSpPr>
      <xdr:spPr bwMode="auto">
        <a:xfrm>
          <a:off x="3706091" y="5377007"/>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1493" name="Text Box 16">
          <a:extLst>
            <a:ext uri="{FF2B5EF4-FFF2-40B4-BE49-F238E27FC236}">
              <a16:creationId xmlns:a16="http://schemas.microsoft.com/office/drawing/2014/main" id="{A560A2E6-5712-4990-87B6-F7EE3F0A9E75}"/>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1494" name="Text Box 17">
          <a:extLst>
            <a:ext uri="{FF2B5EF4-FFF2-40B4-BE49-F238E27FC236}">
              <a16:creationId xmlns:a16="http://schemas.microsoft.com/office/drawing/2014/main" id="{BFC72EE1-F6C8-4A1F-83EF-992C00D72F7F}"/>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1495" name="Text Box 18">
          <a:extLst>
            <a:ext uri="{FF2B5EF4-FFF2-40B4-BE49-F238E27FC236}">
              <a16:creationId xmlns:a16="http://schemas.microsoft.com/office/drawing/2014/main" id="{198B9725-7657-40D4-9028-2AC213C8AB04}"/>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1496" name="Text Box 19">
          <a:extLst>
            <a:ext uri="{FF2B5EF4-FFF2-40B4-BE49-F238E27FC236}">
              <a16:creationId xmlns:a16="http://schemas.microsoft.com/office/drawing/2014/main" id="{0B9E08C8-91AD-4E0D-97F8-84C325BF80D7}"/>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1498" name="Text Box 16">
          <a:extLst>
            <a:ext uri="{FF2B5EF4-FFF2-40B4-BE49-F238E27FC236}">
              <a16:creationId xmlns:a16="http://schemas.microsoft.com/office/drawing/2014/main" id="{50C3660B-9C97-41C1-B80D-D3BB037E57D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1499" name="Text Box 17">
          <a:extLst>
            <a:ext uri="{FF2B5EF4-FFF2-40B4-BE49-F238E27FC236}">
              <a16:creationId xmlns:a16="http://schemas.microsoft.com/office/drawing/2014/main" id="{90ADEE77-17E0-4BD6-B853-9D9DDC503E24}"/>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1500" name="Text Box 18">
          <a:extLst>
            <a:ext uri="{FF2B5EF4-FFF2-40B4-BE49-F238E27FC236}">
              <a16:creationId xmlns:a16="http://schemas.microsoft.com/office/drawing/2014/main" id="{7A111372-4C3F-4451-8E0C-279387E868E2}"/>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1501" name="Text Box 16">
          <a:extLst>
            <a:ext uri="{FF2B5EF4-FFF2-40B4-BE49-F238E27FC236}">
              <a16:creationId xmlns:a16="http://schemas.microsoft.com/office/drawing/2014/main" id="{2EE27570-ADDA-434C-8368-599FA1317EC1}"/>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1502" name="Text Box 17">
          <a:extLst>
            <a:ext uri="{FF2B5EF4-FFF2-40B4-BE49-F238E27FC236}">
              <a16:creationId xmlns:a16="http://schemas.microsoft.com/office/drawing/2014/main" id="{2A64FB21-FE50-418C-A0E3-5985DE3CE6B7}"/>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1503" name="Text Box 18">
          <a:extLst>
            <a:ext uri="{FF2B5EF4-FFF2-40B4-BE49-F238E27FC236}">
              <a16:creationId xmlns:a16="http://schemas.microsoft.com/office/drawing/2014/main" id="{ED4A8E1A-9750-4D6B-B1CA-5AC60767FB78}"/>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1504" name="Text Box 19">
          <a:extLst>
            <a:ext uri="{FF2B5EF4-FFF2-40B4-BE49-F238E27FC236}">
              <a16:creationId xmlns:a16="http://schemas.microsoft.com/office/drawing/2014/main" id="{CE891067-0AAF-44DD-BCD6-4939304D1329}"/>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1505" name="Text Box 16">
          <a:extLst>
            <a:ext uri="{FF2B5EF4-FFF2-40B4-BE49-F238E27FC236}">
              <a16:creationId xmlns:a16="http://schemas.microsoft.com/office/drawing/2014/main" id="{AE8CA4B1-1867-49E0-A57D-7F00F10F504C}"/>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1506" name="Text Box 17">
          <a:extLst>
            <a:ext uri="{FF2B5EF4-FFF2-40B4-BE49-F238E27FC236}">
              <a16:creationId xmlns:a16="http://schemas.microsoft.com/office/drawing/2014/main" id="{C9A97496-BE18-4152-830A-8A5527339503}"/>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1507" name="Text Box 18">
          <a:extLst>
            <a:ext uri="{FF2B5EF4-FFF2-40B4-BE49-F238E27FC236}">
              <a16:creationId xmlns:a16="http://schemas.microsoft.com/office/drawing/2014/main" id="{C0775CE6-BB7C-428F-856C-B47912E87A16}"/>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1508" name="Text Box 19">
          <a:extLst>
            <a:ext uri="{FF2B5EF4-FFF2-40B4-BE49-F238E27FC236}">
              <a16:creationId xmlns:a16="http://schemas.microsoft.com/office/drawing/2014/main" id="{94FD981D-A315-4894-BD60-96343604DB2D}"/>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1509" name="Text Box 16">
          <a:extLst>
            <a:ext uri="{FF2B5EF4-FFF2-40B4-BE49-F238E27FC236}">
              <a16:creationId xmlns:a16="http://schemas.microsoft.com/office/drawing/2014/main" id="{B2CA7AAE-5640-4245-B37D-D9AFE1890E3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1510" name="Text Box 17">
          <a:extLst>
            <a:ext uri="{FF2B5EF4-FFF2-40B4-BE49-F238E27FC236}">
              <a16:creationId xmlns:a16="http://schemas.microsoft.com/office/drawing/2014/main" id="{98CA5E7A-D5F7-4A5B-B03C-9CDB128F43EF}"/>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1511" name="Text Box 18">
          <a:extLst>
            <a:ext uri="{FF2B5EF4-FFF2-40B4-BE49-F238E27FC236}">
              <a16:creationId xmlns:a16="http://schemas.microsoft.com/office/drawing/2014/main" id="{31A88C69-43AF-48E9-9143-6AE3494FC632}"/>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1512" name="Text Box 19">
          <a:extLst>
            <a:ext uri="{FF2B5EF4-FFF2-40B4-BE49-F238E27FC236}">
              <a16:creationId xmlns:a16="http://schemas.microsoft.com/office/drawing/2014/main" id="{7AF13AA3-EF0A-4F5D-ACA5-9AB8BA99F413}"/>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504825</xdr:rowOff>
    </xdr:from>
    <xdr:ext cx="95250" cy="448496"/>
    <xdr:sp macro="" textlink="">
      <xdr:nvSpPr>
        <xdr:cNvPr id="1513" name="Text Box 15">
          <a:extLst>
            <a:ext uri="{FF2B5EF4-FFF2-40B4-BE49-F238E27FC236}">
              <a16:creationId xmlns:a16="http://schemas.microsoft.com/office/drawing/2014/main" id="{A14F770B-D620-406A-B21D-E4C321B44781}"/>
            </a:ext>
          </a:extLst>
        </xdr:cNvPr>
        <xdr:cNvSpPr txBox="1">
          <a:spLocks noChangeArrowheads="1"/>
        </xdr:cNvSpPr>
      </xdr:nvSpPr>
      <xdr:spPr bwMode="auto">
        <a:xfrm>
          <a:off x="3706091" y="3794702"/>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1514" name="Text Box 16">
          <a:extLst>
            <a:ext uri="{FF2B5EF4-FFF2-40B4-BE49-F238E27FC236}">
              <a16:creationId xmlns:a16="http://schemas.microsoft.com/office/drawing/2014/main" id="{E43E8CC7-A98E-4E61-9116-A5B4659ED9D3}"/>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1515" name="Text Box 17">
          <a:extLst>
            <a:ext uri="{FF2B5EF4-FFF2-40B4-BE49-F238E27FC236}">
              <a16:creationId xmlns:a16="http://schemas.microsoft.com/office/drawing/2014/main" id="{4193BF55-423E-4A80-9595-A533EEEE6705}"/>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1516" name="Text Box 18">
          <a:extLst>
            <a:ext uri="{FF2B5EF4-FFF2-40B4-BE49-F238E27FC236}">
              <a16:creationId xmlns:a16="http://schemas.microsoft.com/office/drawing/2014/main" id="{CB8EC99E-B74C-45AB-82F9-5BC4290FA276}"/>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1517" name="Text Box 19">
          <a:extLst>
            <a:ext uri="{FF2B5EF4-FFF2-40B4-BE49-F238E27FC236}">
              <a16:creationId xmlns:a16="http://schemas.microsoft.com/office/drawing/2014/main" id="{4F9E109D-F330-4741-BBA4-0928762C092F}"/>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504825</xdr:rowOff>
    </xdr:from>
    <xdr:ext cx="95250" cy="442269"/>
    <xdr:sp macro="" textlink="">
      <xdr:nvSpPr>
        <xdr:cNvPr id="1518" name="Text Box 15">
          <a:extLst>
            <a:ext uri="{FF2B5EF4-FFF2-40B4-BE49-F238E27FC236}">
              <a16:creationId xmlns:a16="http://schemas.microsoft.com/office/drawing/2014/main" id="{91334606-1298-4078-BB55-AE050977BD83}"/>
            </a:ext>
          </a:extLst>
        </xdr:cNvPr>
        <xdr:cNvSpPr txBox="1">
          <a:spLocks noChangeArrowheads="1"/>
        </xdr:cNvSpPr>
      </xdr:nvSpPr>
      <xdr:spPr bwMode="auto">
        <a:xfrm>
          <a:off x="6768234" y="379470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0</xdr:rowOff>
    </xdr:from>
    <xdr:ext cx="95250" cy="171450"/>
    <xdr:sp macro="" textlink="">
      <xdr:nvSpPr>
        <xdr:cNvPr id="1519" name="Text Box 16">
          <a:extLst>
            <a:ext uri="{FF2B5EF4-FFF2-40B4-BE49-F238E27FC236}">
              <a16:creationId xmlns:a16="http://schemas.microsoft.com/office/drawing/2014/main" id="{ED611053-AA08-40BF-90F4-5DE12E56A604}"/>
            </a:ext>
          </a:extLst>
        </xdr:cNvPr>
        <xdr:cNvSpPr txBox="1">
          <a:spLocks noChangeArrowheads="1"/>
        </xdr:cNvSpPr>
      </xdr:nvSpPr>
      <xdr:spPr bwMode="auto">
        <a:xfrm>
          <a:off x="1569027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0</xdr:rowOff>
    </xdr:from>
    <xdr:ext cx="95250" cy="171450"/>
    <xdr:sp macro="" textlink="">
      <xdr:nvSpPr>
        <xdr:cNvPr id="1520" name="Text Box 17">
          <a:extLst>
            <a:ext uri="{FF2B5EF4-FFF2-40B4-BE49-F238E27FC236}">
              <a16:creationId xmlns:a16="http://schemas.microsoft.com/office/drawing/2014/main" id="{B666A416-E08A-4134-AA44-8607C3C2B702}"/>
            </a:ext>
          </a:extLst>
        </xdr:cNvPr>
        <xdr:cNvSpPr txBox="1">
          <a:spLocks noChangeArrowheads="1"/>
        </xdr:cNvSpPr>
      </xdr:nvSpPr>
      <xdr:spPr bwMode="auto">
        <a:xfrm>
          <a:off x="1569027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0</xdr:rowOff>
    </xdr:from>
    <xdr:ext cx="95250" cy="171450"/>
    <xdr:sp macro="" textlink="">
      <xdr:nvSpPr>
        <xdr:cNvPr id="1521" name="Text Box 18">
          <a:extLst>
            <a:ext uri="{FF2B5EF4-FFF2-40B4-BE49-F238E27FC236}">
              <a16:creationId xmlns:a16="http://schemas.microsoft.com/office/drawing/2014/main" id="{CA3C7053-4CF8-46F5-A633-7791F59F9FB5}"/>
            </a:ext>
          </a:extLst>
        </xdr:cNvPr>
        <xdr:cNvSpPr txBox="1">
          <a:spLocks noChangeArrowheads="1"/>
        </xdr:cNvSpPr>
      </xdr:nvSpPr>
      <xdr:spPr bwMode="auto">
        <a:xfrm>
          <a:off x="1569027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0</xdr:rowOff>
    </xdr:from>
    <xdr:ext cx="95250" cy="171450"/>
    <xdr:sp macro="" textlink="">
      <xdr:nvSpPr>
        <xdr:cNvPr id="1522" name="Text Box 19">
          <a:extLst>
            <a:ext uri="{FF2B5EF4-FFF2-40B4-BE49-F238E27FC236}">
              <a16:creationId xmlns:a16="http://schemas.microsoft.com/office/drawing/2014/main" id="{6B657CBF-FE3D-4221-96B9-92AEB2502FE2}"/>
            </a:ext>
          </a:extLst>
        </xdr:cNvPr>
        <xdr:cNvSpPr txBox="1">
          <a:spLocks noChangeArrowheads="1"/>
        </xdr:cNvSpPr>
      </xdr:nvSpPr>
      <xdr:spPr bwMode="auto">
        <a:xfrm>
          <a:off x="1569027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504825</xdr:rowOff>
    </xdr:from>
    <xdr:ext cx="95250" cy="442269"/>
    <xdr:sp macro="" textlink="">
      <xdr:nvSpPr>
        <xdr:cNvPr id="1523" name="Text Box 15">
          <a:extLst>
            <a:ext uri="{FF2B5EF4-FFF2-40B4-BE49-F238E27FC236}">
              <a16:creationId xmlns:a16="http://schemas.microsoft.com/office/drawing/2014/main" id="{1E39AE52-D574-4F46-BCCC-38B8B4FE2167}"/>
            </a:ext>
          </a:extLst>
        </xdr:cNvPr>
        <xdr:cNvSpPr txBox="1">
          <a:spLocks noChangeArrowheads="1"/>
        </xdr:cNvSpPr>
      </xdr:nvSpPr>
      <xdr:spPr bwMode="auto">
        <a:xfrm>
          <a:off x="15690273" y="379470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1524" name="Text Box 15">
          <a:extLst>
            <a:ext uri="{FF2B5EF4-FFF2-40B4-BE49-F238E27FC236}">
              <a16:creationId xmlns:a16="http://schemas.microsoft.com/office/drawing/2014/main" id="{E0CA6FD4-0D78-4DDC-8F37-A02CB4EFE356}"/>
            </a:ext>
          </a:extLst>
        </xdr:cNvPr>
        <xdr:cNvSpPr txBox="1">
          <a:spLocks noChangeArrowheads="1"/>
        </xdr:cNvSpPr>
      </xdr:nvSpPr>
      <xdr:spPr bwMode="auto">
        <a:xfrm>
          <a:off x="3706091" y="361517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1525" name="Text Box 16">
          <a:extLst>
            <a:ext uri="{FF2B5EF4-FFF2-40B4-BE49-F238E27FC236}">
              <a16:creationId xmlns:a16="http://schemas.microsoft.com/office/drawing/2014/main" id="{CB7347CF-46A4-4EA0-86CF-E749B1474A09}"/>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1526" name="Text Box 17">
          <a:extLst>
            <a:ext uri="{FF2B5EF4-FFF2-40B4-BE49-F238E27FC236}">
              <a16:creationId xmlns:a16="http://schemas.microsoft.com/office/drawing/2014/main" id="{B04D1E89-C9FC-4B0C-B454-DDE51CE7F46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1527" name="Text Box 18">
          <a:extLst>
            <a:ext uri="{FF2B5EF4-FFF2-40B4-BE49-F238E27FC236}">
              <a16:creationId xmlns:a16="http://schemas.microsoft.com/office/drawing/2014/main" id="{34BC1373-70A9-487A-9A6E-90D5525217DE}"/>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1528" name="Text Box 19">
          <a:extLst>
            <a:ext uri="{FF2B5EF4-FFF2-40B4-BE49-F238E27FC236}">
              <a16:creationId xmlns:a16="http://schemas.microsoft.com/office/drawing/2014/main" id="{B2033E01-0D95-47AF-8496-7D2D0BE59DDC}"/>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504825</xdr:rowOff>
    </xdr:from>
    <xdr:ext cx="95250" cy="213632"/>
    <xdr:sp macro="" textlink="">
      <xdr:nvSpPr>
        <xdr:cNvPr id="1529" name="Text Box 15">
          <a:extLst>
            <a:ext uri="{FF2B5EF4-FFF2-40B4-BE49-F238E27FC236}">
              <a16:creationId xmlns:a16="http://schemas.microsoft.com/office/drawing/2014/main" id="{10B42D6B-D56A-4331-8197-77898F7768D8}"/>
            </a:ext>
          </a:extLst>
        </xdr:cNvPr>
        <xdr:cNvSpPr txBox="1">
          <a:spLocks noChangeArrowheads="1"/>
        </xdr:cNvSpPr>
      </xdr:nvSpPr>
      <xdr:spPr bwMode="auto">
        <a:xfrm>
          <a:off x="3706091" y="379470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504825</xdr:rowOff>
    </xdr:from>
    <xdr:ext cx="95250" cy="444331"/>
    <xdr:sp macro="" textlink="">
      <xdr:nvSpPr>
        <xdr:cNvPr id="1530" name="Text Box 15">
          <a:extLst>
            <a:ext uri="{FF2B5EF4-FFF2-40B4-BE49-F238E27FC236}">
              <a16:creationId xmlns:a16="http://schemas.microsoft.com/office/drawing/2014/main" id="{5456CFC5-867F-47B6-B1D9-25D50930036C}"/>
            </a:ext>
          </a:extLst>
        </xdr:cNvPr>
        <xdr:cNvSpPr txBox="1">
          <a:spLocks noChangeArrowheads="1"/>
        </xdr:cNvSpPr>
      </xdr:nvSpPr>
      <xdr:spPr bwMode="auto">
        <a:xfrm>
          <a:off x="3706091" y="3794702"/>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26</xdr:row>
      <xdr:rowOff>504825</xdr:rowOff>
    </xdr:from>
    <xdr:ext cx="95250" cy="442269"/>
    <xdr:sp macro="" textlink="">
      <xdr:nvSpPr>
        <xdr:cNvPr id="1531" name="Text Box 15">
          <a:extLst>
            <a:ext uri="{FF2B5EF4-FFF2-40B4-BE49-F238E27FC236}">
              <a16:creationId xmlns:a16="http://schemas.microsoft.com/office/drawing/2014/main" id="{A49AA27D-F3D1-4692-BC27-0B006F64D720}"/>
            </a:ext>
          </a:extLst>
        </xdr:cNvPr>
        <xdr:cNvSpPr txBox="1">
          <a:spLocks noChangeArrowheads="1"/>
        </xdr:cNvSpPr>
      </xdr:nvSpPr>
      <xdr:spPr bwMode="auto">
        <a:xfrm>
          <a:off x="6768234" y="361517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1532" name="Text Box 16">
          <a:extLst>
            <a:ext uri="{FF2B5EF4-FFF2-40B4-BE49-F238E27FC236}">
              <a16:creationId xmlns:a16="http://schemas.microsoft.com/office/drawing/2014/main" id="{9598EBFC-D5D8-40BF-8BED-30C5F79DDB1C}"/>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1533" name="Text Box 17">
          <a:extLst>
            <a:ext uri="{FF2B5EF4-FFF2-40B4-BE49-F238E27FC236}">
              <a16:creationId xmlns:a16="http://schemas.microsoft.com/office/drawing/2014/main" id="{6AE8D304-7516-4742-9CD5-31A4FF0847C6}"/>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1534" name="Text Box 18">
          <a:extLst>
            <a:ext uri="{FF2B5EF4-FFF2-40B4-BE49-F238E27FC236}">
              <a16:creationId xmlns:a16="http://schemas.microsoft.com/office/drawing/2014/main" id="{34212A20-11FD-4880-AC36-ADA2CD25CCC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504825</xdr:rowOff>
    </xdr:from>
    <xdr:ext cx="95250" cy="213632"/>
    <xdr:sp macro="" textlink="">
      <xdr:nvSpPr>
        <xdr:cNvPr id="1535" name="Text Box 15">
          <a:extLst>
            <a:ext uri="{FF2B5EF4-FFF2-40B4-BE49-F238E27FC236}">
              <a16:creationId xmlns:a16="http://schemas.microsoft.com/office/drawing/2014/main" id="{827D1593-1E4A-43F9-A6D8-B4D24F74E14C}"/>
            </a:ext>
          </a:extLst>
        </xdr:cNvPr>
        <xdr:cNvSpPr txBox="1">
          <a:spLocks noChangeArrowheads="1"/>
        </xdr:cNvSpPr>
      </xdr:nvSpPr>
      <xdr:spPr bwMode="auto">
        <a:xfrm>
          <a:off x="6768234" y="379470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1536" name="Text Box 16">
          <a:extLst>
            <a:ext uri="{FF2B5EF4-FFF2-40B4-BE49-F238E27FC236}">
              <a16:creationId xmlns:a16="http://schemas.microsoft.com/office/drawing/2014/main" id="{CA39D431-DC7D-4C04-8AB3-E83B00A8BFA8}"/>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1537" name="Text Box 17">
          <a:extLst>
            <a:ext uri="{FF2B5EF4-FFF2-40B4-BE49-F238E27FC236}">
              <a16:creationId xmlns:a16="http://schemas.microsoft.com/office/drawing/2014/main" id="{28DA5597-412A-4B1C-A197-4B43C3895AD6}"/>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1538" name="Text Box 18">
          <a:extLst>
            <a:ext uri="{FF2B5EF4-FFF2-40B4-BE49-F238E27FC236}">
              <a16:creationId xmlns:a16="http://schemas.microsoft.com/office/drawing/2014/main" id="{014CC820-A786-47F6-8982-DCE8080A5B76}"/>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1539" name="Text Box 19">
          <a:extLst>
            <a:ext uri="{FF2B5EF4-FFF2-40B4-BE49-F238E27FC236}">
              <a16:creationId xmlns:a16="http://schemas.microsoft.com/office/drawing/2014/main" id="{3A2D3AE6-0509-46C6-BF91-63CFBC13D458}"/>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1540" name="Text Box 16">
          <a:extLst>
            <a:ext uri="{FF2B5EF4-FFF2-40B4-BE49-F238E27FC236}">
              <a16:creationId xmlns:a16="http://schemas.microsoft.com/office/drawing/2014/main" id="{FD61AEC9-BE08-45D3-9394-60DD70D55B2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1541" name="Text Box 17">
          <a:extLst>
            <a:ext uri="{FF2B5EF4-FFF2-40B4-BE49-F238E27FC236}">
              <a16:creationId xmlns:a16="http://schemas.microsoft.com/office/drawing/2014/main" id="{3933EB9E-342C-46A8-9AB4-391D446830A6}"/>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1542" name="Text Box 18">
          <a:extLst>
            <a:ext uri="{FF2B5EF4-FFF2-40B4-BE49-F238E27FC236}">
              <a16:creationId xmlns:a16="http://schemas.microsoft.com/office/drawing/2014/main" id="{AF52F17D-9264-4352-B851-D02ED2879C01}"/>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1543" name="Text Box 19">
          <a:extLst>
            <a:ext uri="{FF2B5EF4-FFF2-40B4-BE49-F238E27FC236}">
              <a16:creationId xmlns:a16="http://schemas.microsoft.com/office/drawing/2014/main" id="{AED1A02B-0138-430B-8048-1767E785CBDB}"/>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1544" name="Text Box 16">
          <a:extLst>
            <a:ext uri="{FF2B5EF4-FFF2-40B4-BE49-F238E27FC236}">
              <a16:creationId xmlns:a16="http://schemas.microsoft.com/office/drawing/2014/main" id="{FE768798-1A75-47C0-A971-041099BD0CB3}"/>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1545" name="Text Box 17">
          <a:extLst>
            <a:ext uri="{FF2B5EF4-FFF2-40B4-BE49-F238E27FC236}">
              <a16:creationId xmlns:a16="http://schemas.microsoft.com/office/drawing/2014/main" id="{E11F6D05-6B7B-495F-931D-CD67892F0E12}"/>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1546" name="Text Box 18">
          <a:extLst>
            <a:ext uri="{FF2B5EF4-FFF2-40B4-BE49-F238E27FC236}">
              <a16:creationId xmlns:a16="http://schemas.microsoft.com/office/drawing/2014/main" id="{D951D338-D327-4A87-981C-94D812D84AD1}"/>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1547" name="Text Box 19">
          <a:extLst>
            <a:ext uri="{FF2B5EF4-FFF2-40B4-BE49-F238E27FC236}">
              <a16:creationId xmlns:a16="http://schemas.microsoft.com/office/drawing/2014/main" id="{93B3E3A1-53BE-4981-953E-BD54C9070F1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1548" name="Text Box 16">
          <a:extLst>
            <a:ext uri="{FF2B5EF4-FFF2-40B4-BE49-F238E27FC236}">
              <a16:creationId xmlns:a16="http://schemas.microsoft.com/office/drawing/2014/main" id="{4125C643-D169-4369-8B03-73D989AD39E5}"/>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1549" name="Text Box 17">
          <a:extLst>
            <a:ext uri="{FF2B5EF4-FFF2-40B4-BE49-F238E27FC236}">
              <a16:creationId xmlns:a16="http://schemas.microsoft.com/office/drawing/2014/main" id="{38B11184-D6CE-48D5-8DC2-D766BEFB11EE}"/>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1550" name="Text Box 18">
          <a:extLst>
            <a:ext uri="{FF2B5EF4-FFF2-40B4-BE49-F238E27FC236}">
              <a16:creationId xmlns:a16="http://schemas.microsoft.com/office/drawing/2014/main" id="{C7875718-6AB7-44A3-B454-E835749A5962}"/>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1551" name="Text Box 19">
          <a:extLst>
            <a:ext uri="{FF2B5EF4-FFF2-40B4-BE49-F238E27FC236}">
              <a16:creationId xmlns:a16="http://schemas.microsoft.com/office/drawing/2014/main" id="{FDC757AA-7267-409D-88B6-0F5A4B1FE92F}"/>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0</xdr:rowOff>
    </xdr:from>
    <xdr:ext cx="95250" cy="171450"/>
    <xdr:sp macro="" textlink="">
      <xdr:nvSpPr>
        <xdr:cNvPr id="1552" name="Text Box 16">
          <a:extLst>
            <a:ext uri="{FF2B5EF4-FFF2-40B4-BE49-F238E27FC236}">
              <a16:creationId xmlns:a16="http://schemas.microsoft.com/office/drawing/2014/main" id="{12DDE240-63A3-4E15-9DB8-C868C8420659}"/>
            </a:ext>
          </a:extLst>
        </xdr:cNvPr>
        <xdr:cNvSpPr txBox="1">
          <a:spLocks noChangeArrowheads="1"/>
        </xdr:cNvSpPr>
      </xdr:nvSpPr>
      <xdr:spPr bwMode="auto">
        <a:xfrm>
          <a:off x="1569027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0</xdr:rowOff>
    </xdr:from>
    <xdr:ext cx="95250" cy="171450"/>
    <xdr:sp macro="" textlink="">
      <xdr:nvSpPr>
        <xdr:cNvPr id="1553" name="Text Box 17">
          <a:extLst>
            <a:ext uri="{FF2B5EF4-FFF2-40B4-BE49-F238E27FC236}">
              <a16:creationId xmlns:a16="http://schemas.microsoft.com/office/drawing/2014/main" id="{E14E1608-7D17-4337-B1F1-B7E2C2682453}"/>
            </a:ext>
          </a:extLst>
        </xdr:cNvPr>
        <xdr:cNvSpPr txBox="1">
          <a:spLocks noChangeArrowheads="1"/>
        </xdr:cNvSpPr>
      </xdr:nvSpPr>
      <xdr:spPr bwMode="auto">
        <a:xfrm>
          <a:off x="1569027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0</xdr:rowOff>
    </xdr:from>
    <xdr:ext cx="95250" cy="171450"/>
    <xdr:sp macro="" textlink="">
      <xdr:nvSpPr>
        <xdr:cNvPr id="1554" name="Text Box 18">
          <a:extLst>
            <a:ext uri="{FF2B5EF4-FFF2-40B4-BE49-F238E27FC236}">
              <a16:creationId xmlns:a16="http://schemas.microsoft.com/office/drawing/2014/main" id="{BF4B87C2-50A9-4256-9F03-D2B4AFFCA22D}"/>
            </a:ext>
          </a:extLst>
        </xdr:cNvPr>
        <xdr:cNvSpPr txBox="1">
          <a:spLocks noChangeArrowheads="1"/>
        </xdr:cNvSpPr>
      </xdr:nvSpPr>
      <xdr:spPr bwMode="auto">
        <a:xfrm>
          <a:off x="1569027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0</xdr:rowOff>
    </xdr:from>
    <xdr:ext cx="95250" cy="171450"/>
    <xdr:sp macro="" textlink="">
      <xdr:nvSpPr>
        <xdr:cNvPr id="1555" name="Text Box 19">
          <a:extLst>
            <a:ext uri="{FF2B5EF4-FFF2-40B4-BE49-F238E27FC236}">
              <a16:creationId xmlns:a16="http://schemas.microsoft.com/office/drawing/2014/main" id="{2EA7D1CE-DA5B-412B-9381-959C5231C000}"/>
            </a:ext>
          </a:extLst>
        </xdr:cNvPr>
        <xdr:cNvSpPr txBox="1">
          <a:spLocks noChangeArrowheads="1"/>
        </xdr:cNvSpPr>
      </xdr:nvSpPr>
      <xdr:spPr bwMode="auto">
        <a:xfrm>
          <a:off x="1569027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1557" name="Text Box 16">
          <a:extLst>
            <a:ext uri="{FF2B5EF4-FFF2-40B4-BE49-F238E27FC236}">
              <a16:creationId xmlns:a16="http://schemas.microsoft.com/office/drawing/2014/main" id="{B4B468B0-9F52-46A6-BA3D-4B3342010BC2}"/>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1558" name="Text Box 17">
          <a:extLst>
            <a:ext uri="{FF2B5EF4-FFF2-40B4-BE49-F238E27FC236}">
              <a16:creationId xmlns:a16="http://schemas.microsoft.com/office/drawing/2014/main" id="{F01B3B25-931A-4D9D-9C81-97D2F2148A8A}"/>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1559" name="Text Box 18">
          <a:extLst>
            <a:ext uri="{FF2B5EF4-FFF2-40B4-BE49-F238E27FC236}">
              <a16:creationId xmlns:a16="http://schemas.microsoft.com/office/drawing/2014/main" id="{4753B3BB-3CD2-423E-9EA6-A16D857B5E57}"/>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1560" name="Text Box 19">
          <a:extLst>
            <a:ext uri="{FF2B5EF4-FFF2-40B4-BE49-F238E27FC236}">
              <a16:creationId xmlns:a16="http://schemas.microsoft.com/office/drawing/2014/main" id="{06CB2CD5-4D79-499B-A3AF-AAC6AA8408A3}"/>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504825</xdr:rowOff>
    </xdr:from>
    <xdr:ext cx="95250" cy="442269"/>
    <xdr:sp macro="" textlink="">
      <xdr:nvSpPr>
        <xdr:cNvPr id="1561" name="Text Box 15">
          <a:extLst>
            <a:ext uri="{FF2B5EF4-FFF2-40B4-BE49-F238E27FC236}">
              <a16:creationId xmlns:a16="http://schemas.microsoft.com/office/drawing/2014/main" id="{46CAB5E6-1473-4108-9ADC-3C9A7154BF64}"/>
            </a:ext>
          </a:extLst>
        </xdr:cNvPr>
        <xdr:cNvSpPr txBox="1">
          <a:spLocks noChangeArrowheads="1"/>
        </xdr:cNvSpPr>
      </xdr:nvSpPr>
      <xdr:spPr bwMode="auto">
        <a:xfrm>
          <a:off x="6768234" y="41462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1562" name="Text Box 16">
          <a:extLst>
            <a:ext uri="{FF2B5EF4-FFF2-40B4-BE49-F238E27FC236}">
              <a16:creationId xmlns:a16="http://schemas.microsoft.com/office/drawing/2014/main" id="{457AB3BF-5D27-4DBD-BEE9-F5C5E5F8F662}"/>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1563" name="Text Box 17">
          <a:extLst>
            <a:ext uri="{FF2B5EF4-FFF2-40B4-BE49-F238E27FC236}">
              <a16:creationId xmlns:a16="http://schemas.microsoft.com/office/drawing/2014/main" id="{12EE7C86-EBC5-4493-95C0-5B6F3992AD38}"/>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1564" name="Text Box 18">
          <a:extLst>
            <a:ext uri="{FF2B5EF4-FFF2-40B4-BE49-F238E27FC236}">
              <a16:creationId xmlns:a16="http://schemas.microsoft.com/office/drawing/2014/main" id="{61613A39-1DAE-4B49-9DFD-5C9253D8A141}"/>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1565" name="Text Box 16">
          <a:extLst>
            <a:ext uri="{FF2B5EF4-FFF2-40B4-BE49-F238E27FC236}">
              <a16:creationId xmlns:a16="http://schemas.microsoft.com/office/drawing/2014/main" id="{B09074E0-1B62-4A61-8D28-80B3E620EB1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1566" name="Text Box 17">
          <a:extLst>
            <a:ext uri="{FF2B5EF4-FFF2-40B4-BE49-F238E27FC236}">
              <a16:creationId xmlns:a16="http://schemas.microsoft.com/office/drawing/2014/main" id="{4027B645-8E7A-492D-A347-9C835B226CFC}"/>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1567" name="Text Box 18">
          <a:extLst>
            <a:ext uri="{FF2B5EF4-FFF2-40B4-BE49-F238E27FC236}">
              <a16:creationId xmlns:a16="http://schemas.microsoft.com/office/drawing/2014/main" id="{D44228D8-26C4-4FC2-874E-79B3EDF2BB1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1568" name="Text Box 19">
          <a:extLst>
            <a:ext uri="{FF2B5EF4-FFF2-40B4-BE49-F238E27FC236}">
              <a16:creationId xmlns:a16="http://schemas.microsoft.com/office/drawing/2014/main" id="{4281097B-CE1F-4EAE-8618-8F57171D1366}"/>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1569" name="Text Box 16">
          <a:extLst>
            <a:ext uri="{FF2B5EF4-FFF2-40B4-BE49-F238E27FC236}">
              <a16:creationId xmlns:a16="http://schemas.microsoft.com/office/drawing/2014/main" id="{5C0200A8-9C10-44FC-B638-953AA25599CF}"/>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1570" name="Text Box 17">
          <a:extLst>
            <a:ext uri="{FF2B5EF4-FFF2-40B4-BE49-F238E27FC236}">
              <a16:creationId xmlns:a16="http://schemas.microsoft.com/office/drawing/2014/main" id="{BD588144-5027-46E8-8783-66D0DCC7A667}"/>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1571" name="Text Box 18">
          <a:extLst>
            <a:ext uri="{FF2B5EF4-FFF2-40B4-BE49-F238E27FC236}">
              <a16:creationId xmlns:a16="http://schemas.microsoft.com/office/drawing/2014/main" id="{78931F9B-6984-4CEB-BE78-C621405813ED}"/>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1572" name="Text Box 19">
          <a:extLst>
            <a:ext uri="{FF2B5EF4-FFF2-40B4-BE49-F238E27FC236}">
              <a16:creationId xmlns:a16="http://schemas.microsoft.com/office/drawing/2014/main" id="{8E62D781-6342-4F58-BAF1-42FB840B6DBF}"/>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8496"/>
    <xdr:sp macro="" textlink="">
      <xdr:nvSpPr>
        <xdr:cNvPr id="1573" name="Text Box 15">
          <a:extLst>
            <a:ext uri="{FF2B5EF4-FFF2-40B4-BE49-F238E27FC236}">
              <a16:creationId xmlns:a16="http://schemas.microsoft.com/office/drawing/2014/main" id="{9A730AA6-B09C-4931-B5D7-9B4E48762E3B}"/>
            </a:ext>
          </a:extLst>
        </xdr:cNvPr>
        <xdr:cNvSpPr txBox="1">
          <a:spLocks noChangeArrowheads="1"/>
        </xdr:cNvSpPr>
      </xdr:nvSpPr>
      <xdr:spPr bwMode="auto">
        <a:xfrm>
          <a:off x="3706091" y="4325793"/>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504825</xdr:rowOff>
    </xdr:from>
    <xdr:ext cx="95250" cy="442269"/>
    <xdr:sp macro="" textlink="">
      <xdr:nvSpPr>
        <xdr:cNvPr id="1574" name="Text Box 15">
          <a:extLst>
            <a:ext uri="{FF2B5EF4-FFF2-40B4-BE49-F238E27FC236}">
              <a16:creationId xmlns:a16="http://schemas.microsoft.com/office/drawing/2014/main" id="{66857527-B58D-4282-8AE1-A6B32C694DC1}"/>
            </a:ext>
          </a:extLst>
        </xdr:cNvPr>
        <xdr:cNvSpPr txBox="1">
          <a:spLocks noChangeArrowheads="1"/>
        </xdr:cNvSpPr>
      </xdr:nvSpPr>
      <xdr:spPr bwMode="auto">
        <a:xfrm>
          <a:off x="6768234" y="4325793"/>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504825</xdr:rowOff>
    </xdr:from>
    <xdr:ext cx="95250" cy="442269"/>
    <xdr:sp macro="" textlink="">
      <xdr:nvSpPr>
        <xdr:cNvPr id="1575" name="Text Box 15">
          <a:extLst>
            <a:ext uri="{FF2B5EF4-FFF2-40B4-BE49-F238E27FC236}">
              <a16:creationId xmlns:a16="http://schemas.microsoft.com/office/drawing/2014/main" id="{121D662A-258A-4E21-9FC5-E40A33C31DFD}"/>
            </a:ext>
          </a:extLst>
        </xdr:cNvPr>
        <xdr:cNvSpPr txBox="1">
          <a:spLocks noChangeArrowheads="1"/>
        </xdr:cNvSpPr>
      </xdr:nvSpPr>
      <xdr:spPr bwMode="auto">
        <a:xfrm>
          <a:off x="15690273" y="4325793"/>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1576" name="Text Box 15">
          <a:extLst>
            <a:ext uri="{FF2B5EF4-FFF2-40B4-BE49-F238E27FC236}">
              <a16:creationId xmlns:a16="http://schemas.microsoft.com/office/drawing/2014/main" id="{FBEF3D98-BE6A-4C4C-ACFF-C85E56268F50}"/>
            </a:ext>
          </a:extLst>
        </xdr:cNvPr>
        <xdr:cNvSpPr txBox="1">
          <a:spLocks noChangeArrowheads="1"/>
        </xdr:cNvSpPr>
      </xdr:nvSpPr>
      <xdr:spPr bwMode="auto">
        <a:xfrm>
          <a:off x="3706091" y="432579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1034142</xdr:colOff>
      <xdr:row>32</xdr:row>
      <xdr:rowOff>111125</xdr:rowOff>
    </xdr:from>
    <xdr:ext cx="95250" cy="444331"/>
    <xdr:sp macro="" textlink="">
      <xdr:nvSpPr>
        <xdr:cNvPr id="1577" name="Text Box 15">
          <a:extLst>
            <a:ext uri="{FF2B5EF4-FFF2-40B4-BE49-F238E27FC236}">
              <a16:creationId xmlns:a16="http://schemas.microsoft.com/office/drawing/2014/main" id="{FF2D76C3-87AB-460D-AC91-4C25E407BED3}"/>
            </a:ext>
          </a:extLst>
        </xdr:cNvPr>
        <xdr:cNvSpPr txBox="1">
          <a:spLocks noChangeArrowheads="1"/>
        </xdr:cNvSpPr>
      </xdr:nvSpPr>
      <xdr:spPr bwMode="auto">
        <a:xfrm>
          <a:off x="6295571" y="156051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504825</xdr:rowOff>
    </xdr:from>
    <xdr:ext cx="95250" cy="213632"/>
    <xdr:sp macro="" textlink="">
      <xdr:nvSpPr>
        <xdr:cNvPr id="1578" name="Text Box 15">
          <a:extLst>
            <a:ext uri="{FF2B5EF4-FFF2-40B4-BE49-F238E27FC236}">
              <a16:creationId xmlns:a16="http://schemas.microsoft.com/office/drawing/2014/main" id="{80868FC0-3E98-46DC-88EB-E975E747B3AD}"/>
            </a:ext>
          </a:extLst>
        </xdr:cNvPr>
        <xdr:cNvSpPr txBox="1">
          <a:spLocks noChangeArrowheads="1"/>
        </xdr:cNvSpPr>
      </xdr:nvSpPr>
      <xdr:spPr bwMode="auto">
        <a:xfrm>
          <a:off x="6768234" y="432579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1579" name="Text Box 16">
          <a:extLst>
            <a:ext uri="{FF2B5EF4-FFF2-40B4-BE49-F238E27FC236}">
              <a16:creationId xmlns:a16="http://schemas.microsoft.com/office/drawing/2014/main" id="{7592F477-4C97-414A-A590-635B1A3AFE97}"/>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1580" name="Text Box 17">
          <a:extLst>
            <a:ext uri="{FF2B5EF4-FFF2-40B4-BE49-F238E27FC236}">
              <a16:creationId xmlns:a16="http://schemas.microsoft.com/office/drawing/2014/main" id="{D01B1E0C-8F64-4881-AFA0-1B4D7E1E41B1}"/>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1581" name="Text Box 18">
          <a:extLst>
            <a:ext uri="{FF2B5EF4-FFF2-40B4-BE49-F238E27FC236}">
              <a16:creationId xmlns:a16="http://schemas.microsoft.com/office/drawing/2014/main" id="{1C2A6337-B65E-47BD-BC94-02E92A7D8C95}"/>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1582" name="Text Box 19">
          <a:extLst>
            <a:ext uri="{FF2B5EF4-FFF2-40B4-BE49-F238E27FC236}">
              <a16:creationId xmlns:a16="http://schemas.microsoft.com/office/drawing/2014/main" id="{26620325-AFEB-4C14-8081-3CF1FD64AF86}"/>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1583" name="Text Box 16">
          <a:extLst>
            <a:ext uri="{FF2B5EF4-FFF2-40B4-BE49-F238E27FC236}">
              <a16:creationId xmlns:a16="http://schemas.microsoft.com/office/drawing/2014/main" id="{AA87B871-F505-4134-B599-51106FE5BD56}"/>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1584" name="Text Box 17">
          <a:extLst>
            <a:ext uri="{FF2B5EF4-FFF2-40B4-BE49-F238E27FC236}">
              <a16:creationId xmlns:a16="http://schemas.microsoft.com/office/drawing/2014/main" id="{6BF17569-B708-4124-9254-FC0A2735BC5C}"/>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1585" name="Text Box 18">
          <a:extLst>
            <a:ext uri="{FF2B5EF4-FFF2-40B4-BE49-F238E27FC236}">
              <a16:creationId xmlns:a16="http://schemas.microsoft.com/office/drawing/2014/main" id="{E90EC142-046D-4C55-8A88-3EFD222516B7}"/>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1586" name="Text Box 19">
          <a:extLst>
            <a:ext uri="{FF2B5EF4-FFF2-40B4-BE49-F238E27FC236}">
              <a16:creationId xmlns:a16="http://schemas.microsoft.com/office/drawing/2014/main" id="{1A3DDC16-72C3-40DB-BA8A-6EEA428914F4}"/>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1587" name="Text Box 16">
          <a:extLst>
            <a:ext uri="{FF2B5EF4-FFF2-40B4-BE49-F238E27FC236}">
              <a16:creationId xmlns:a16="http://schemas.microsoft.com/office/drawing/2014/main" id="{E27F9379-264B-4277-87B1-BAE005AC6595}"/>
            </a:ext>
          </a:extLst>
        </xdr:cNvPr>
        <xdr:cNvSpPr txBox="1">
          <a:spLocks noChangeArrowheads="1"/>
        </xdr:cNvSpPr>
      </xdr:nvSpPr>
      <xdr:spPr bwMode="auto">
        <a:xfrm>
          <a:off x="1569027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1588" name="Text Box 17">
          <a:extLst>
            <a:ext uri="{FF2B5EF4-FFF2-40B4-BE49-F238E27FC236}">
              <a16:creationId xmlns:a16="http://schemas.microsoft.com/office/drawing/2014/main" id="{B77FBF61-049B-4BAE-8398-3A47138B4909}"/>
            </a:ext>
          </a:extLst>
        </xdr:cNvPr>
        <xdr:cNvSpPr txBox="1">
          <a:spLocks noChangeArrowheads="1"/>
        </xdr:cNvSpPr>
      </xdr:nvSpPr>
      <xdr:spPr bwMode="auto">
        <a:xfrm>
          <a:off x="1569027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1589" name="Text Box 18">
          <a:extLst>
            <a:ext uri="{FF2B5EF4-FFF2-40B4-BE49-F238E27FC236}">
              <a16:creationId xmlns:a16="http://schemas.microsoft.com/office/drawing/2014/main" id="{7DC62485-9466-41A0-832E-4008323C14F7}"/>
            </a:ext>
          </a:extLst>
        </xdr:cNvPr>
        <xdr:cNvSpPr txBox="1">
          <a:spLocks noChangeArrowheads="1"/>
        </xdr:cNvSpPr>
      </xdr:nvSpPr>
      <xdr:spPr bwMode="auto">
        <a:xfrm>
          <a:off x="1569027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1590" name="Text Box 19">
          <a:extLst>
            <a:ext uri="{FF2B5EF4-FFF2-40B4-BE49-F238E27FC236}">
              <a16:creationId xmlns:a16="http://schemas.microsoft.com/office/drawing/2014/main" id="{8861D871-CF73-4087-9F3D-3E27A95BF75B}"/>
            </a:ext>
          </a:extLst>
        </xdr:cNvPr>
        <xdr:cNvSpPr txBox="1">
          <a:spLocks noChangeArrowheads="1"/>
        </xdr:cNvSpPr>
      </xdr:nvSpPr>
      <xdr:spPr bwMode="auto">
        <a:xfrm>
          <a:off x="1569027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1591" name="Text Box 16">
          <a:extLst>
            <a:ext uri="{FF2B5EF4-FFF2-40B4-BE49-F238E27FC236}">
              <a16:creationId xmlns:a16="http://schemas.microsoft.com/office/drawing/2014/main" id="{77E2D468-7A6F-4130-9FB6-9B0A049A50FF}"/>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1592" name="Text Box 17">
          <a:extLst>
            <a:ext uri="{FF2B5EF4-FFF2-40B4-BE49-F238E27FC236}">
              <a16:creationId xmlns:a16="http://schemas.microsoft.com/office/drawing/2014/main" id="{E6A589EB-309F-481E-AF6D-8A370FE72D22}"/>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1593" name="Text Box 18">
          <a:extLst>
            <a:ext uri="{FF2B5EF4-FFF2-40B4-BE49-F238E27FC236}">
              <a16:creationId xmlns:a16="http://schemas.microsoft.com/office/drawing/2014/main" id="{14F9D488-B9C6-443D-98E4-B1013724239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1594" name="Text Box 19">
          <a:extLst>
            <a:ext uri="{FF2B5EF4-FFF2-40B4-BE49-F238E27FC236}">
              <a16:creationId xmlns:a16="http://schemas.microsoft.com/office/drawing/2014/main" id="{723ED325-F8CF-4306-81EC-FB87639D7BF9}"/>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1595" name="Text Box 16">
          <a:extLst>
            <a:ext uri="{FF2B5EF4-FFF2-40B4-BE49-F238E27FC236}">
              <a16:creationId xmlns:a16="http://schemas.microsoft.com/office/drawing/2014/main" id="{B3234C51-08EB-469B-A4DD-1B9642E2E1A9}"/>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1596" name="Text Box 17">
          <a:extLst>
            <a:ext uri="{FF2B5EF4-FFF2-40B4-BE49-F238E27FC236}">
              <a16:creationId xmlns:a16="http://schemas.microsoft.com/office/drawing/2014/main" id="{18DA1026-19D7-4C9D-BC31-3F650D8490B6}"/>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1597" name="Text Box 18">
          <a:extLst>
            <a:ext uri="{FF2B5EF4-FFF2-40B4-BE49-F238E27FC236}">
              <a16:creationId xmlns:a16="http://schemas.microsoft.com/office/drawing/2014/main" id="{F067DF14-EF9D-4E2B-9EFB-DD4E6C664FEB}"/>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1598" name="Text Box 16">
          <a:extLst>
            <a:ext uri="{FF2B5EF4-FFF2-40B4-BE49-F238E27FC236}">
              <a16:creationId xmlns:a16="http://schemas.microsoft.com/office/drawing/2014/main" id="{0040CC2D-1486-43DE-928C-C0966C26731F}"/>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1599" name="Text Box 17">
          <a:extLst>
            <a:ext uri="{FF2B5EF4-FFF2-40B4-BE49-F238E27FC236}">
              <a16:creationId xmlns:a16="http://schemas.microsoft.com/office/drawing/2014/main" id="{235497A7-E1A0-4337-B5D7-9F1D654DB758}"/>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1600" name="Text Box 18">
          <a:extLst>
            <a:ext uri="{FF2B5EF4-FFF2-40B4-BE49-F238E27FC236}">
              <a16:creationId xmlns:a16="http://schemas.microsoft.com/office/drawing/2014/main" id="{228D0AAD-1963-410D-8AE4-AF4A5C66DF03}"/>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1601" name="Text Box 19">
          <a:extLst>
            <a:ext uri="{FF2B5EF4-FFF2-40B4-BE49-F238E27FC236}">
              <a16:creationId xmlns:a16="http://schemas.microsoft.com/office/drawing/2014/main" id="{255D6614-745E-4A7C-A57F-902AB7D5B22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1602" name="Text Box 16">
          <a:extLst>
            <a:ext uri="{FF2B5EF4-FFF2-40B4-BE49-F238E27FC236}">
              <a16:creationId xmlns:a16="http://schemas.microsoft.com/office/drawing/2014/main" id="{71535F2F-28AF-499B-B5DD-F1E2CA6548C9}"/>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1603" name="Text Box 17">
          <a:extLst>
            <a:ext uri="{FF2B5EF4-FFF2-40B4-BE49-F238E27FC236}">
              <a16:creationId xmlns:a16="http://schemas.microsoft.com/office/drawing/2014/main" id="{8DDD459A-6E93-4B13-9B5E-4F3900E5D943}"/>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1604" name="Text Box 18">
          <a:extLst>
            <a:ext uri="{FF2B5EF4-FFF2-40B4-BE49-F238E27FC236}">
              <a16:creationId xmlns:a16="http://schemas.microsoft.com/office/drawing/2014/main" id="{7B10EA4C-1988-490F-8717-C0D4FFD4160B}"/>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1605" name="Text Box 19">
          <a:extLst>
            <a:ext uri="{FF2B5EF4-FFF2-40B4-BE49-F238E27FC236}">
              <a16:creationId xmlns:a16="http://schemas.microsoft.com/office/drawing/2014/main" id="{E1B6476D-255D-41A0-A7E8-B8251227CE1D}"/>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1606" name="Text Box 16">
          <a:extLst>
            <a:ext uri="{FF2B5EF4-FFF2-40B4-BE49-F238E27FC236}">
              <a16:creationId xmlns:a16="http://schemas.microsoft.com/office/drawing/2014/main" id="{27DBA62A-A187-446E-856B-0408E5650C55}"/>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1607" name="Text Box 17">
          <a:extLst>
            <a:ext uri="{FF2B5EF4-FFF2-40B4-BE49-F238E27FC236}">
              <a16:creationId xmlns:a16="http://schemas.microsoft.com/office/drawing/2014/main" id="{127D5FCA-3C75-40CC-9951-00A08B419B1B}"/>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1608" name="Text Box 18">
          <a:extLst>
            <a:ext uri="{FF2B5EF4-FFF2-40B4-BE49-F238E27FC236}">
              <a16:creationId xmlns:a16="http://schemas.microsoft.com/office/drawing/2014/main" id="{29E3D086-F282-4ABE-8569-A05657DB1CB2}"/>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1609" name="Text Box 19">
          <a:extLst>
            <a:ext uri="{FF2B5EF4-FFF2-40B4-BE49-F238E27FC236}">
              <a16:creationId xmlns:a16="http://schemas.microsoft.com/office/drawing/2014/main" id="{7AEDF135-6564-45D4-AC92-A0910EF62D23}"/>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61691"/>
    <xdr:sp macro="" textlink="">
      <xdr:nvSpPr>
        <xdr:cNvPr id="1610" name="Text Box 15">
          <a:extLst>
            <a:ext uri="{FF2B5EF4-FFF2-40B4-BE49-F238E27FC236}">
              <a16:creationId xmlns:a16="http://schemas.microsoft.com/office/drawing/2014/main" id="{1412B394-D3CC-4AB9-843F-1071280087AE}"/>
            </a:ext>
          </a:extLst>
        </xdr:cNvPr>
        <xdr:cNvSpPr txBox="1">
          <a:spLocks noChangeArrowheads="1"/>
        </xdr:cNvSpPr>
      </xdr:nvSpPr>
      <xdr:spPr bwMode="auto">
        <a:xfrm>
          <a:off x="3710214" y="380047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1611" name="Text Box 16">
          <a:extLst>
            <a:ext uri="{FF2B5EF4-FFF2-40B4-BE49-F238E27FC236}">
              <a16:creationId xmlns:a16="http://schemas.microsoft.com/office/drawing/2014/main" id="{DB9A8FF1-C79A-4305-9D77-28C1D12AE027}"/>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1612" name="Text Box 17">
          <a:extLst>
            <a:ext uri="{FF2B5EF4-FFF2-40B4-BE49-F238E27FC236}">
              <a16:creationId xmlns:a16="http://schemas.microsoft.com/office/drawing/2014/main" id="{A2C2C059-9238-41E9-A304-FAECAA307837}"/>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1613" name="Text Box 18">
          <a:extLst>
            <a:ext uri="{FF2B5EF4-FFF2-40B4-BE49-F238E27FC236}">
              <a16:creationId xmlns:a16="http://schemas.microsoft.com/office/drawing/2014/main" id="{3781FA22-9C98-49F8-8B15-AF3ABC485DC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1614" name="Text Box 19">
          <a:extLst>
            <a:ext uri="{FF2B5EF4-FFF2-40B4-BE49-F238E27FC236}">
              <a16:creationId xmlns:a16="http://schemas.microsoft.com/office/drawing/2014/main" id="{F83D04CF-01C4-4572-8D27-4661FB5EC125}"/>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504825</xdr:rowOff>
    </xdr:from>
    <xdr:ext cx="95250" cy="442269"/>
    <xdr:sp macro="" textlink="">
      <xdr:nvSpPr>
        <xdr:cNvPr id="1615" name="Text Box 15">
          <a:extLst>
            <a:ext uri="{FF2B5EF4-FFF2-40B4-BE49-F238E27FC236}">
              <a16:creationId xmlns:a16="http://schemas.microsoft.com/office/drawing/2014/main" id="{DA7F112F-2078-4C4B-8BC8-B4B74D7CC72C}"/>
            </a:ext>
          </a:extLst>
        </xdr:cNvPr>
        <xdr:cNvSpPr txBox="1">
          <a:spLocks noChangeArrowheads="1"/>
        </xdr:cNvSpPr>
      </xdr:nvSpPr>
      <xdr:spPr bwMode="auto">
        <a:xfrm>
          <a:off x="6555468" y="38004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0</xdr:rowOff>
    </xdr:from>
    <xdr:ext cx="95250" cy="171450"/>
    <xdr:sp macro="" textlink="">
      <xdr:nvSpPr>
        <xdr:cNvPr id="1616" name="Text Box 16">
          <a:extLst>
            <a:ext uri="{FF2B5EF4-FFF2-40B4-BE49-F238E27FC236}">
              <a16:creationId xmlns:a16="http://schemas.microsoft.com/office/drawing/2014/main" id="{59823262-3FEB-4553-91E8-D315770CF2CA}"/>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0</xdr:rowOff>
    </xdr:from>
    <xdr:ext cx="95250" cy="171450"/>
    <xdr:sp macro="" textlink="">
      <xdr:nvSpPr>
        <xdr:cNvPr id="1617" name="Text Box 17">
          <a:extLst>
            <a:ext uri="{FF2B5EF4-FFF2-40B4-BE49-F238E27FC236}">
              <a16:creationId xmlns:a16="http://schemas.microsoft.com/office/drawing/2014/main" id="{B2E70B7B-99DD-4BB6-976F-1F05840041AC}"/>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0</xdr:rowOff>
    </xdr:from>
    <xdr:ext cx="95250" cy="171450"/>
    <xdr:sp macro="" textlink="">
      <xdr:nvSpPr>
        <xdr:cNvPr id="1618" name="Text Box 18">
          <a:extLst>
            <a:ext uri="{FF2B5EF4-FFF2-40B4-BE49-F238E27FC236}">
              <a16:creationId xmlns:a16="http://schemas.microsoft.com/office/drawing/2014/main" id="{7468E110-680B-4F91-9A77-DBE57A321733}"/>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0</xdr:rowOff>
    </xdr:from>
    <xdr:ext cx="95250" cy="171450"/>
    <xdr:sp macro="" textlink="">
      <xdr:nvSpPr>
        <xdr:cNvPr id="1619" name="Text Box 19">
          <a:extLst>
            <a:ext uri="{FF2B5EF4-FFF2-40B4-BE49-F238E27FC236}">
              <a16:creationId xmlns:a16="http://schemas.microsoft.com/office/drawing/2014/main" id="{F16393AB-EA07-48AA-855D-85DCA4A2AB7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504825</xdr:rowOff>
    </xdr:from>
    <xdr:ext cx="95250" cy="442269"/>
    <xdr:sp macro="" textlink="">
      <xdr:nvSpPr>
        <xdr:cNvPr id="1620" name="Text Box 15">
          <a:extLst>
            <a:ext uri="{FF2B5EF4-FFF2-40B4-BE49-F238E27FC236}">
              <a16:creationId xmlns:a16="http://schemas.microsoft.com/office/drawing/2014/main" id="{C39790C6-A6D5-4106-84A7-5495225FC3EB}"/>
            </a:ext>
          </a:extLst>
        </xdr:cNvPr>
        <xdr:cNvSpPr txBox="1">
          <a:spLocks noChangeArrowheads="1"/>
        </xdr:cNvSpPr>
      </xdr:nvSpPr>
      <xdr:spPr bwMode="auto">
        <a:xfrm>
          <a:off x="15475857" y="38004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1621" name="Text Box 15">
          <a:extLst>
            <a:ext uri="{FF2B5EF4-FFF2-40B4-BE49-F238E27FC236}">
              <a16:creationId xmlns:a16="http://schemas.microsoft.com/office/drawing/2014/main" id="{8E8B2DC0-9461-4C4F-A476-1A1ECF70C124}"/>
            </a:ext>
          </a:extLst>
        </xdr:cNvPr>
        <xdr:cNvSpPr txBox="1">
          <a:spLocks noChangeArrowheads="1"/>
        </xdr:cNvSpPr>
      </xdr:nvSpPr>
      <xdr:spPr bwMode="auto">
        <a:xfrm>
          <a:off x="3710214" y="3612696"/>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1622" name="Text Box 16">
          <a:extLst>
            <a:ext uri="{FF2B5EF4-FFF2-40B4-BE49-F238E27FC236}">
              <a16:creationId xmlns:a16="http://schemas.microsoft.com/office/drawing/2014/main" id="{E1DD7180-8A35-4B88-9494-7D1BFBBFDECF}"/>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1623" name="Text Box 17">
          <a:extLst>
            <a:ext uri="{FF2B5EF4-FFF2-40B4-BE49-F238E27FC236}">
              <a16:creationId xmlns:a16="http://schemas.microsoft.com/office/drawing/2014/main" id="{844412B3-5C1A-49C2-BFB1-6D316214C821}"/>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1624" name="Text Box 18">
          <a:extLst>
            <a:ext uri="{FF2B5EF4-FFF2-40B4-BE49-F238E27FC236}">
              <a16:creationId xmlns:a16="http://schemas.microsoft.com/office/drawing/2014/main" id="{5C0D1B44-DCAD-4858-95BB-C02178B1979E}"/>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1625" name="Text Box 19">
          <a:extLst>
            <a:ext uri="{FF2B5EF4-FFF2-40B4-BE49-F238E27FC236}">
              <a16:creationId xmlns:a16="http://schemas.microsoft.com/office/drawing/2014/main" id="{301ED08A-52EC-47CD-BEAA-1F3C6D213BE1}"/>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1626" name="Text Box 15">
          <a:extLst>
            <a:ext uri="{FF2B5EF4-FFF2-40B4-BE49-F238E27FC236}">
              <a16:creationId xmlns:a16="http://schemas.microsoft.com/office/drawing/2014/main" id="{E168CF8E-4FDC-48CE-80CE-5712AFBE95B9}"/>
            </a:ext>
          </a:extLst>
        </xdr:cNvPr>
        <xdr:cNvSpPr txBox="1">
          <a:spLocks noChangeArrowheads="1"/>
        </xdr:cNvSpPr>
      </xdr:nvSpPr>
      <xdr:spPr bwMode="auto">
        <a:xfrm>
          <a:off x="3710214" y="38004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1627" name="Text Box 15">
          <a:extLst>
            <a:ext uri="{FF2B5EF4-FFF2-40B4-BE49-F238E27FC236}">
              <a16:creationId xmlns:a16="http://schemas.microsoft.com/office/drawing/2014/main" id="{7B7EC614-2E99-480C-BD2E-8BFBC3F97926}"/>
            </a:ext>
          </a:extLst>
        </xdr:cNvPr>
        <xdr:cNvSpPr txBox="1">
          <a:spLocks noChangeArrowheads="1"/>
        </xdr:cNvSpPr>
      </xdr:nvSpPr>
      <xdr:spPr bwMode="auto">
        <a:xfrm>
          <a:off x="3710214" y="38004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34</xdr:row>
      <xdr:rowOff>504825</xdr:rowOff>
    </xdr:from>
    <xdr:ext cx="95250" cy="442269"/>
    <xdr:sp macro="" textlink="">
      <xdr:nvSpPr>
        <xdr:cNvPr id="1628" name="Text Box 15">
          <a:extLst>
            <a:ext uri="{FF2B5EF4-FFF2-40B4-BE49-F238E27FC236}">
              <a16:creationId xmlns:a16="http://schemas.microsoft.com/office/drawing/2014/main" id="{2C4CE3A4-49E9-4FF5-AF0D-8CE5954FB49B}"/>
            </a:ext>
          </a:extLst>
        </xdr:cNvPr>
        <xdr:cNvSpPr txBox="1">
          <a:spLocks noChangeArrowheads="1"/>
        </xdr:cNvSpPr>
      </xdr:nvSpPr>
      <xdr:spPr bwMode="auto">
        <a:xfrm>
          <a:off x="6555468" y="3612696"/>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1629" name="Text Box 16">
          <a:extLst>
            <a:ext uri="{FF2B5EF4-FFF2-40B4-BE49-F238E27FC236}">
              <a16:creationId xmlns:a16="http://schemas.microsoft.com/office/drawing/2014/main" id="{6414322D-2FFB-44DA-B2C6-99FF6E9A5825}"/>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1630" name="Text Box 17">
          <a:extLst>
            <a:ext uri="{FF2B5EF4-FFF2-40B4-BE49-F238E27FC236}">
              <a16:creationId xmlns:a16="http://schemas.microsoft.com/office/drawing/2014/main" id="{50A7B3A1-FA6B-4CE1-ADDB-CAFB29E8B8AC}"/>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1631" name="Text Box 18">
          <a:extLst>
            <a:ext uri="{FF2B5EF4-FFF2-40B4-BE49-F238E27FC236}">
              <a16:creationId xmlns:a16="http://schemas.microsoft.com/office/drawing/2014/main" id="{AB1DE6DB-40FD-463A-959E-150B85C533E2}"/>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504825</xdr:rowOff>
    </xdr:from>
    <xdr:ext cx="95250" cy="213632"/>
    <xdr:sp macro="" textlink="">
      <xdr:nvSpPr>
        <xdr:cNvPr id="1632" name="Text Box 15">
          <a:extLst>
            <a:ext uri="{FF2B5EF4-FFF2-40B4-BE49-F238E27FC236}">
              <a16:creationId xmlns:a16="http://schemas.microsoft.com/office/drawing/2014/main" id="{54790E5C-A57A-4D2D-B7CC-05F86DB8442B}"/>
            </a:ext>
          </a:extLst>
        </xdr:cNvPr>
        <xdr:cNvSpPr txBox="1">
          <a:spLocks noChangeArrowheads="1"/>
        </xdr:cNvSpPr>
      </xdr:nvSpPr>
      <xdr:spPr bwMode="auto">
        <a:xfrm>
          <a:off x="6555468" y="38004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1633" name="Text Box 16">
          <a:extLst>
            <a:ext uri="{FF2B5EF4-FFF2-40B4-BE49-F238E27FC236}">
              <a16:creationId xmlns:a16="http://schemas.microsoft.com/office/drawing/2014/main" id="{EEC83748-1B3F-473B-A67E-9F3E3ADE14F3}"/>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1634" name="Text Box 17">
          <a:extLst>
            <a:ext uri="{FF2B5EF4-FFF2-40B4-BE49-F238E27FC236}">
              <a16:creationId xmlns:a16="http://schemas.microsoft.com/office/drawing/2014/main" id="{30DA2991-3477-4E5C-AF4A-B4075A31ED74}"/>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1635" name="Text Box 18">
          <a:extLst>
            <a:ext uri="{FF2B5EF4-FFF2-40B4-BE49-F238E27FC236}">
              <a16:creationId xmlns:a16="http://schemas.microsoft.com/office/drawing/2014/main" id="{2860D349-913B-482E-BB67-AFC2952CA372}"/>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1636" name="Text Box 19">
          <a:extLst>
            <a:ext uri="{FF2B5EF4-FFF2-40B4-BE49-F238E27FC236}">
              <a16:creationId xmlns:a16="http://schemas.microsoft.com/office/drawing/2014/main" id="{04BE7F07-C784-44CD-B8F8-64732852E22B}"/>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1637" name="Text Box 16">
          <a:extLst>
            <a:ext uri="{FF2B5EF4-FFF2-40B4-BE49-F238E27FC236}">
              <a16:creationId xmlns:a16="http://schemas.microsoft.com/office/drawing/2014/main" id="{A05253B8-45E2-414B-BBB1-F8FFDEAC68A4}"/>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1638" name="Text Box 17">
          <a:extLst>
            <a:ext uri="{FF2B5EF4-FFF2-40B4-BE49-F238E27FC236}">
              <a16:creationId xmlns:a16="http://schemas.microsoft.com/office/drawing/2014/main" id="{95C47D64-0DCA-4C63-A54A-129A3814C2BE}"/>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1639" name="Text Box 18">
          <a:extLst>
            <a:ext uri="{FF2B5EF4-FFF2-40B4-BE49-F238E27FC236}">
              <a16:creationId xmlns:a16="http://schemas.microsoft.com/office/drawing/2014/main" id="{C2E1DE94-65D6-4A67-9FA6-E58EA115BF76}"/>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1640" name="Text Box 19">
          <a:extLst>
            <a:ext uri="{FF2B5EF4-FFF2-40B4-BE49-F238E27FC236}">
              <a16:creationId xmlns:a16="http://schemas.microsoft.com/office/drawing/2014/main" id="{9E95B9FA-5D23-43FB-9984-E80091C3CBDC}"/>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1641" name="Text Box 16">
          <a:extLst>
            <a:ext uri="{FF2B5EF4-FFF2-40B4-BE49-F238E27FC236}">
              <a16:creationId xmlns:a16="http://schemas.microsoft.com/office/drawing/2014/main" id="{83750FB9-4755-40C3-B19E-2F03AFCA4222}"/>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1642" name="Text Box 17">
          <a:extLst>
            <a:ext uri="{FF2B5EF4-FFF2-40B4-BE49-F238E27FC236}">
              <a16:creationId xmlns:a16="http://schemas.microsoft.com/office/drawing/2014/main" id="{24524B73-93C5-44D4-A406-68E15F665A08}"/>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1643" name="Text Box 18">
          <a:extLst>
            <a:ext uri="{FF2B5EF4-FFF2-40B4-BE49-F238E27FC236}">
              <a16:creationId xmlns:a16="http://schemas.microsoft.com/office/drawing/2014/main" id="{66096F3A-CAD9-4335-AF25-28025DEEDBDC}"/>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1644" name="Text Box 19">
          <a:extLst>
            <a:ext uri="{FF2B5EF4-FFF2-40B4-BE49-F238E27FC236}">
              <a16:creationId xmlns:a16="http://schemas.microsoft.com/office/drawing/2014/main" id="{A2FC7731-36F7-4294-B4EF-CEADA09DD20C}"/>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1645" name="Text Box 16">
          <a:extLst>
            <a:ext uri="{FF2B5EF4-FFF2-40B4-BE49-F238E27FC236}">
              <a16:creationId xmlns:a16="http://schemas.microsoft.com/office/drawing/2014/main" id="{C8A659F4-33BB-4C2E-B042-168B7CAD21DC}"/>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1646" name="Text Box 17">
          <a:extLst>
            <a:ext uri="{FF2B5EF4-FFF2-40B4-BE49-F238E27FC236}">
              <a16:creationId xmlns:a16="http://schemas.microsoft.com/office/drawing/2014/main" id="{42F7E8E5-76E9-40FD-8D87-61AE78E07CB3}"/>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1647" name="Text Box 18">
          <a:extLst>
            <a:ext uri="{FF2B5EF4-FFF2-40B4-BE49-F238E27FC236}">
              <a16:creationId xmlns:a16="http://schemas.microsoft.com/office/drawing/2014/main" id="{CC8C9B9C-F986-4B31-9AA0-B07471D30F58}"/>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1648" name="Text Box 19">
          <a:extLst>
            <a:ext uri="{FF2B5EF4-FFF2-40B4-BE49-F238E27FC236}">
              <a16:creationId xmlns:a16="http://schemas.microsoft.com/office/drawing/2014/main" id="{39BB9AAF-4B0B-4860-A1D8-6F8EEBFD9107}"/>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39</xdr:row>
      <xdr:rowOff>0</xdr:rowOff>
    </xdr:from>
    <xdr:ext cx="95250" cy="171450"/>
    <xdr:sp macro="" textlink="">
      <xdr:nvSpPr>
        <xdr:cNvPr id="1649" name="Text Box 16">
          <a:extLst>
            <a:ext uri="{FF2B5EF4-FFF2-40B4-BE49-F238E27FC236}">
              <a16:creationId xmlns:a16="http://schemas.microsoft.com/office/drawing/2014/main" id="{D21837B3-3831-4CA4-8EF6-40F3C800F24F}"/>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39</xdr:row>
      <xdr:rowOff>0</xdr:rowOff>
    </xdr:from>
    <xdr:ext cx="95250" cy="171450"/>
    <xdr:sp macro="" textlink="">
      <xdr:nvSpPr>
        <xdr:cNvPr id="1650" name="Text Box 17">
          <a:extLst>
            <a:ext uri="{FF2B5EF4-FFF2-40B4-BE49-F238E27FC236}">
              <a16:creationId xmlns:a16="http://schemas.microsoft.com/office/drawing/2014/main" id="{0114841F-BBF4-461A-84AA-ECE530573A6F}"/>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39</xdr:row>
      <xdr:rowOff>0</xdr:rowOff>
    </xdr:from>
    <xdr:ext cx="95250" cy="171450"/>
    <xdr:sp macro="" textlink="">
      <xdr:nvSpPr>
        <xdr:cNvPr id="1651" name="Text Box 18">
          <a:extLst>
            <a:ext uri="{FF2B5EF4-FFF2-40B4-BE49-F238E27FC236}">
              <a16:creationId xmlns:a16="http://schemas.microsoft.com/office/drawing/2014/main" id="{67CB7E94-6C62-4054-8A95-B262275A7C53}"/>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39</xdr:row>
      <xdr:rowOff>0</xdr:rowOff>
    </xdr:from>
    <xdr:ext cx="95250" cy="171450"/>
    <xdr:sp macro="" textlink="">
      <xdr:nvSpPr>
        <xdr:cNvPr id="1652" name="Text Box 19">
          <a:extLst>
            <a:ext uri="{FF2B5EF4-FFF2-40B4-BE49-F238E27FC236}">
              <a16:creationId xmlns:a16="http://schemas.microsoft.com/office/drawing/2014/main" id="{C1141003-FBF7-4DE0-BB74-6F5A2C75B874}"/>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014"/>
    <xdr:sp macro="" textlink="">
      <xdr:nvSpPr>
        <xdr:cNvPr id="1653" name="Text Box 15">
          <a:extLst>
            <a:ext uri="{FF2B5EF4-FFF2-40B4-BE49-F238E27FC236}">
              <a16:creationId xmlns:a16="http://schemas.microsoft.com/office/drawing/2014/main" id="{06A0F2D0-9912-4DB0-BE46-5406F39B9EC2}"/>
            </a:ext>
          </a:extLst>
        </xdr:cNvPr>
        <xdr:cNvSpPr txBox="1">
          <a:spLocks noChangeArrowheads="1"/>
        </xdr:cNvSpPr>
      </xdr:nvSpPr>
      <xdr:spPr bwMode="auto">
        <a:xfrm>
          <a:off x="3710214" y="4156982"/>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1654" name="Text Box 16">
          <a:extLst>
            <a:ext uri="{FF2B5EF4-FFF2-40B4-BE49-F238E27FC236}">
              <a16:creationId xmlns:a16="http://schemas.microsoft.com/office/drawing/2014/main" id="{6BE32E41-E383-46B1-9077-F0F1F58DCCF3}"/>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1655" name="Text Box 17">
          <a:extLst>
            <a:ext uri="{FF2B5EF4-FFF2-40B4-BE49-F238E27FC236}">
              <a16:creationId xmlns:a16="http://schemas.microsoft.com/office/drawing/2014/main" id="{E3DAAACA-FC78-4129-BBF8-7A1C9A337B24}"/>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1656" name="Text Box 18">
          <a:extLst>
            <a:ext uri="{FF2B5EF4-FFF2-40B4-BE49-F238E27FC236}">
              <a16:creationId xmlns:a16="http://schemas.microsoft.com/office/drawing/2014/main" id="{9C3E43EF-2988-4CA1-805A-7B870010343F}"/>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1657" name="Text Box 19">
          <a:extLst>
            <a:ext uri="{FF2B5EF4-FFF2-40B4-BE49-F238E27FC236}">
              <a16:creationId xmlns:a16="http://schemas.microsoft.com/office/drawing/2014/main" id="{2D1BE19D-EF45-495C-9B7B-E2BB310C08C1}"/>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38</xdr:row>
      <xdr:rowOff>504825</xdr:rowOff>
    </xdr:from>
    <xdr:ext cx="95250" cy="442269"/>
    <xdr:sp macro="" textlink="">
      <xdr:nvSpPr>
        <xdr:cNvPr id="1658" name="Text Box 15">
          <a:extLst>
            <a:ext uri="{FF2B5EF4-FFF2-40B4-BE49-F238E27FC236}">
              <a16:creationId xmlns:a16="http://schemas.microsoft.com/office/drawing/2014/main" id="{45E645C3-1E97-43F8-89A0-8B7B9E01ACC0}"/>
            </a:ext>
          </a:extLst>
        </xdr:cNvPr>
        <xdr:cNvSpPr txBox="1">
          <a:spLocks noChangeArrowheads="1"/>
        </xdr:cNvSpPr>
      </xdr:nvSpPr>
      <xdr:spPr bwMode="auto">
        <a:xfrm>
          <a:off x="6555468" y="415698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1659" name="Text Box 16">
          <a:extLst>
            <a:ext uri="{FF2B5EF4-FFF2-40B4-BE49-F238E27FC236}">
              <a16:creationId xmlns:a16="http://schemas.microsoft.com/office/drawing/2014/main" id="{81FA51E0-70F4-45CA-9A00-604A44F4DA1B}"/>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1660" name="Text Box 17">
          <a:extLst>
            <a:ext uri="{FF2B5EF4-FFF2-40B4-BE49-F238E27FC236}">
              <a16:creationId xmlns:a16="http://schemas.microsoft.com/office/drawing/2014/main" id="{9A408680-E8C5-40B4-A1C0-A7E2A0227DE9}"/>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1661" name="Text Box 18">
          <a:extLst>
            <a:ext uri="{FF2B5EF4-FFF2-40B4-BE49-F238E27FC236}">
              <a16:creationId xmlns:a16="http://schemas.microsoft.com/office/drawing/2014/main" id="{76D68A74-4061-4475-8A3E-C8008C2BF9F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1662" name="Text Box 16">
          <a:extLst>
            <a:ext uri="{FF2B5EF4-FFF2-40B4-BE49-F238E27FC236}">
              <a16:creationId xmlns:a16="http://schemas.microsoft.com/office/drawing/2014/main" id="{6D191F1B-8E28-4590-B09C-7880DC0BD6C6}"/>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1663" name="Text Box 17">
          <a:extLst>
            <a:ext uri="{FF2B5EF4-FFF2-40B4-BE49-F238E27FC236}">
              <a16:creationId xmlns:a16="http://schemas.microsoft.com/office/drawing/2014/main" id="{3C149710-8BF2-430C-AD5E-EB786E596EAE}"/>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1664" name="Text Box 18">
          <a:extLst>
            <a:ext uri="{FF2B5EF4-FFF2-40B4-BE49-F238E27FC236}">
              <a16:creationId xmlns:a16="http://schemas.microsoft.com/office/drawing/2014/main" id="{2FF4C6FA-3296-4FE8-89D2-9EF3B02C7D9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1665" name="Text Box 19">
          <a:extLst>
            <a:ext uri="{FF2B5EF4-FFF2-40B4-BE49-F238E27FC236}">
              <a16:creationId xmlns:a16="http://schemas.microsoft.com/office/drawing/2014/main" id="{90A49E4C-31BC-4763-B7B0-1BFCC0B8F94C}"/>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1666" name="Text Box 16">
          <a:extLst>
            <a:ext uri="{FF2B5EF4-FFF2-40B4-BE49-F238E27FC236}">
              <a16:creationId xmlns:a16="http://schemas.microsoft.com/office/drawing/2014/main" id="{33587A3F-094F-4FA5-B469-CC9300905905}"/>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1667" name="Text Box 17">
          <a:extLst>
            <a:ext uri="{FF2B5EF4-FFF2-40B4-BE49-F238E27FC236}">
              <a16:creationId xmlns:a16="http://schemas.microsoft.com/office/drawing/2014/main" id="{10D2993A-AE64-4388-8BC6-BCEE0A47FA9F}"/>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1668" name="Text Box 18">
          <a:extLst>
            <a:ext uri="{FF2B5EF4-FFF2-40B4-BE49-F238E27FC236}">
              <a16:creationId xmlns:a16="http://schemas.microsoft.com/office/drawing/2014/main" id="{86195BAB-7869-4D3B-B86A-296AF858E9EE}"/>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1669" name="Text Box 19">
          <a:extLst>
            <a:ext uri="{FF2B5EF4-FFF2-40B4-BE49-F238E27FC236}">
              <a16:creationId xmlns:a16="http://schemas.microsoft.com/office/drawing/2014/main" id="{D4DDD01A-976D-4F12-81D9-061D164B73E2}"/>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504825</xdr:rowOff>
    </xdr:from>
    <xdr:ext cx="95250" cy="448496"/>
    <xdr:sp macro="" textlink="">
      <xdr:nvSpPr>
        <xdr:cNvPr id="1670" name="Text Box 15">
          <a:extLst>
            <a:ext uri="{FF2B5EF4-FFF2-40B4-BE49-F238E27FC236}">
              <a16:creationId xmlns:a16="http://schemas.microsoft.com/office/drawing/2014/main" id="{8776B3DC-1BC0-483B-84C9-4DE4B34974FE}"/>
            </a:ext>
          </a:extLst>
        </xdr:cNvPr>
        <xdr:cNvSpPr txBox="1">
          <a:spLocks noChangeArrowheads="1"/>
        </xdr:cNvSpPr>
      </xdr:nvSpPr>
      <xdr:spPr bwMode="auto">
        <a:xfrm>
          <a:off x="3710214" y="434476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504825</xdr:rowOff>
    </xdr:from>
    <xdr:ext cx="95250" cy="442269"/>
    <xdr:sp macro="" textlink="">
      <xdr:nvSpPr>
        <xdr:cNvPr id="1671" name="Text Box 15">
          <a:extLst>
            <a:ext uri="{FF2B5EF4-FFF2-40B4-BE49-F238E27FC236}">
              <a16:creationId xmlns:a16="http://schemas.microsoft.com/office/drawing/2014/main" id="{7860BEC5-5627-48B8-A69B-E95CD058244A}"/>
            </a:ext>
          </a:extLst>
        </xdr:cNvPr>
        <xdr:cNvSpPr txBox="1">
          <a:spLocks noChangeArrowheads="1"/>
        </xdr:cNvSpPr>
      </xdr:nvSpPr>
      <xdr:spPr bwMode="auto">
        <a:xfrm>
          <a:off x="6555468" y="43447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39</xdr:row>
      <xdr:rowOff>504825</xdr:rowOff>
    </xdr:from>
    <xdr:ext cx="95250" cy="442269"/>
    <xdr:sp macro="" textlink="">
      <xdr:nvSpPr>
        <xdr:cNvPr id="1672" name="Text Box 15">
          <a:extLst>
            <a:ext uri="{FF2B5EF4-FFF2-40B4-BE49-F238E27FC236}">
              <a16:creationId xmlns:a16="http://schemas.microsoft.com/office/drawing/2014/main" id="{EB24D09C-6278-464D-81A8-B9C92D7E064E}"/>
            </a:ext>
          </a:extLst>
        </xdr:cNvPr>
        <xdr:cNvSpPr txBox="1">
          <a:spLocks noChangeArrowheads="1"/>
        </xdr:cNvSpPr>
      </xdr:nvSpPr>
      <xdr:spPr bwMode="auto">
        <a:xfrm>
          <a:off x="15475857" y="43447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504825</xdr:rowOff>
    </xdr:from>
    <xdr:ext cx="95250" cy="213632"/>
    <xdr:sp macro="" textlink="">
      <xdr:nvSpPr>
        <xdr:cNvPr id="1673" name="Text Box 15">
          <a:extLst>
            <a:ext uri="{FF2B5EF4-FFF2-40B4-BE49-F238E27FC236}">
              <a16:creationId xmlns:a16="http://schemas.microsoft.com/office/drawing/2014/main" id="{4D41578B-15BF-447A-BC93-234D3531B566}"/>
            </a:ext>
          </a:extLst>
        </xdr:cNvPr>
        <xdr:cNvSpPr txBox="1">
          <a:spLocks noChangeArrowheads="1"/>
        </xdr:cNvSpPr>
      </xdr:nvSpPr>
      <xdr:spPr bwMode="auto">
        <a:xfrm>
          <a:off x="3710214" y="43447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504825</xdr:rowOff>
    </xdr:from>
    <xdr:ext cx="95250" cy="444331"/>
    <xdr:sp macro="" textlink="">
      <xdr:nvSpPr>
        <xdr:cNvPr id="1674" name="Text Box 15">
          <a:extLst>
            <a:ext uri="{FF2B5EF4-FFF2-40B4-BE49-F238E27FC236}">
              <a16:creationId xmlns:a16="http://schemas.microsoft.com/office/drawing/2014/main" id="{ABE95BA8-8168-46A8-B534-962B83696366}"/>
            </a:ext>
          </a:extLst>
        </xdr:cNvPr>
        <xdr:cNvSpPr txBox="1">
          <a:spLocks noChangeArrowheads="1"/>
        </xdr:cNvSpPr>
      </xdr:nvSpPr>
      <xdr:spPr bwMode="auto">
        <a:xfrm>
          <a:off x="3710214" y="434476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504825</xdr:rowOff>
    </xdr:from>
    <xdr:ext cx="95250" cy="213632"/>
    <xdr:sp macro="" textlink="">
      <xdr:nvSpPr>
        <xdr:cNvPr id="1675" name="Text Box 15">
          <a:extLst>
            <a:ext uri="{FF2B5EF4-FFF2-40B4-BE49-F238E27FC236}">
              <a16:creationId xmlns:a16="http://schemas.microsoft.com/office/drawing/2014/main" id="{6964A56E-7DE8-4F35-9D9D-CCAA6E286D76}"/>
            </a:ext>
          </a:extLst>
        </xdr:cNvPr>
        <xdr:cNvSpPr txBox="1">
          <a:spLocks noChangeArrowheads="1"/>
        </xdr:cNvSpPr>
      </xdr:nvSpPr>
      <xdr:spPr bwMode="auto">
        <a:xfrm>
          <a:off x="6555468" y="43447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1676" name="Text Box 16">
          <a:extLst>
            <a:ext uri="{FF2B5EF4-FFF2-40B4-BE49-F238E27FC236}">
              <a16:creationId xmlns:a16="http://schemas.microsoft.com/office/drawing/2014/main" id="{04081449-A0B4-4503-8BB6-6A9DAEF31386}"/>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1677" name="Text Box 17">
          <a:extLst>
            <a:ext uri="{FF2B5EF4-FFF2-40B4-BE49-F238E27FC236}">
              <a16:creationId xmlns:a16="http://schemas.microsoft.com/office/drawing/2014/main" id="{8548E9FC-F3FA-421C-98AE-7E1C27FA3D1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1678" name="Text Box 18">
          <a:extLst>
            <a:ext uri="{FF2B5EF4-FFF2-40B4-BE49-F238E27FC236}">
              <a16:creationId xmlns:a16="http://schemas.microsoft.com/office/drawing/2014/main" id="{DFEC4DE6-46C0-4DD4-B3D2-B6092E7F865F}"/>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1679" name="Text Box 19">
          <a:extLst>
            <a:ext uri="{FF2B5EF4-FFF2-40B4-BE49-F238E27FC236}">
              <a16:creationId xmlns:a16="http://schemas.microsoft.com/office/drawing/2014/main" id="{E2F6B95B-B651-4520-A691-D71FED3B008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1680" name="Text Box 16">
          <a:extLst>
            <a:ext uri="{FF2B5EF4-FFF2-40B4-BE49-F238E27FC236}">
              <a16:creationId xmlns:a16="http://schemas.microsoft.com/office/drawing/2014/main" id="{C6FBE87F-8625-4BB7-B27D-D3E3D4267D81}"/>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1681" name="Text Box 17">
          <a:extLst>
            <a:ext uri="{FF2B5EF4-FFF2-40B4-BE49-F238E27FC236}">
              <a16:creationId xmlns:a16="http://schemas.microsoft.com/office/drawing/2014/main" id="{D218F2A4-6E41-4F8C-B36E-5AFDD64E0392}"/>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1682" name="Text Box 18">
          <a:extLst>
            <a:ext uri="{FF2B5EF4-FFF2-40B4-BE49-F238E27FC236}">
              <a16:creationId xmlns:a16="http://schemas.microsoft.com/office/drawing/2014/main" id="{6414758D-6A22-4284-AED0-EB6F24F8A8B9}"/>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1683" name="Text Box 19">
          <a:extLst>
            <a:ext uri="{FF2B5EF4-FFF2-40B4-BE49-F238E27FC236}">
              <a16:creationId xmlns:a16="http://schemas.microsoft.com/office/drawing/2014/main" id="{197278CC-D4BA-4B3E-961B-8C8F7CD1123B}"/>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43</xdr:row>
      <xdr:rowOff>0</xdr:rowOff>
    </xdr:from>
    <xdr:ext cx="95250" cy="171450"/>
    <xdr:sp macro="" textlink="">
      <xdr:nvSpPr>
        <xdr:cNvPr id="1684" name="Text Box 16">
          <a:extLst>
            <a:ext uri="{FF2B5EF4-FFF2-40B4-BE49-F238E27FC236}">
              <a16:creationId xmlns:a16="http://schemas.microsoft.com/office/drawing/2014/main" id="{DAF65640-361B-4E12-9F42-4A1160AD982B}"/>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43</xdr:row>
      <xdr:rowOff>0</xdr:rowOff>
    </xdr:from>
    <xdr:ext cx="95250" cy="171450"/>
    <xdr:sp macro="" textlink="">
      <xdr:nvSpPr>
        <xdr:cNvPr id="1685" name="Text Box 17">
          <a:extLst>
            <a:ext uri="{FF2B5EF4-FFF2-40B4-BE49-F238E27FC236}">
              <a16:creationId xmlns:a16="http://schemas.microsoft.com/office/drawing/2014/main" id="{661A5465-D736-4D02-BC33-8A572A543318}"/>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43</xdr:row>
      <xdr:rowOff>0</xdr:rowOff>
    </xdr:from>
    <xdr:ext cx="95250" cy="171450"/>
    <xdr:sp macro="" textlink="">
      <xdr:nvSpPr>
        <xdr:cNvPr id="1686" name="Text Box 18">
          <a:extLst>
            <a:ext uri="{FF2B5EF4-FFF2-40B4-BE49-F238E27FC236}">
              <a16:creationId xmlns:a16="http://schemas.microsoft.com/office/drawing/2014/main" id="{56D701A3-8548-459D-89F3-570A75DA562E}"/>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43</xdr:row>
      <xdr:rowOff>0</xdr:rowOff>
    </xdr:from>
    <xdr:ext cx="95250" cy="171450"/>
    <xdr:sp macro="" textlink="">
      <xdr:nvSpPr>
        <xdr:cNvPr id="1687" name="Text Box 19">
          <a:extLst>
            <a:ext uri="{FF2B5EF4-FFF2-40B4-BE49-F238E27FC236}">
              <a16:creationId xmlns:a16="http://schemas.microsoft.com/office/drawing/2014/main" id="{6F2DAC43-C7ED-49A8-A3C4-2652E489DC43}"/>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4014"/>
    <xdr:sp macro="" textlink="">
      <xdr:nvSpPr>
        <xdr:cNvPr id="1688" name="Text Box 15">
          <a:extLst>
            <a:ext uri="{FF2B5EF4-FFF2-40B4-BE49-F238E27FC236}">
              <a16:creationId xmlns:a16="http://schemas.microsoft.com/office/drawing/2014/main" id="{B6AF91A6-C0B1-4EDC-B29E-60282DD4FF24}"/>
            </a:ext>
          </a:extLst>
        </xdr:cNvPr>
        <xdr:cNvSpPr txBox="1">
          <a:spLocks noChangeArrowheads="1"/>
        </xdr:cNvSpPr>
      </xdr:nvSpPr>
      <xdr:spPr bwMode="auto">
        <a:xfrm>
          <a:off x="3710214" y="4701268"/>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1689" name="Text Box 16">
          <a:extLst>
            <a:ext uri="{FF2B5EF4-FFF2-40B4-BE49-F238E27FC236}">
              <a16:creationId xmlns:a16="http://schemas.microsoft.com/office/drawing/2014/main" id="{F0493820-E4F4-492B-9280-EA29A94808C4}"/>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1690" name="Text Box 17">
          <a:extLst>
            <a:ext uri="{FF2B5EF4-FFF2-40B4-BE49-F238E27FC236}">
              <a16:creationId xmlns:a16="http://schemas.microsoft.com/office/drawing/2014/main" id="{9A2F2192-E922-469A-B108-493B26BD3365}"/>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1691" name="Text Box 18">
          <a:extLst>
            <a:ext uri="{FF2B5EF4-FFF2-40B4-BE49-F238E27FC236}">
              <a16:creationId xmlns:a16="http://schemas.microsoft.com/office/drawing/2014/main" id="{51CD7565-2900-4013-9419-AC8B8D12640D}"/>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1692" name="Text Box 19">
          <a:extLst>
            <a:ext uri="{FF2B5EF4-FFF2-40B4-BE49-F238E27FC236}">
              <a16:creationId xmlns:a16="http://schemas.microsoft.com/office/drawing/2014/main" id="{2913D4CF-2D4B-4CD4-8691-E1D5CA0A0914}"/>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504825</xdr:rowOff>
    </xdr:from>
    <xdr:ext cx="95250" cy="442269"/>
    <xdr:sp macro="" textlink="">
      <xdr:nvSpPr>
        <xdr:cNvPr id="1693" name="Text Box 15">
          <a:extLst>
            <a:ext uri="{FF2B5EF4-FFF2-40B4-BE49-F238E27FC236}">
              <a16:creationId xmlns:a16="http://schemas.microsoft.com/office/drawing/2014/main" id="{CBE71CA5-7DCE-42E5-B287-22AD5113A6D9}"/>
            </a:ext>
          </a:extLst>
        </xdr:cNvPr>
        <xdr:cNvSpPr txBox="1">
          <a:spLocks noChangeArrowheads="1"/>
        </xdr:cNvSpPr>
      </xdr:nvSpPr>
      <xdr:spPr bwMode="auto">
        <a:xfrm>
          <a:off x="6555468" y="470126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1694" name="Text Box 16">
          <a:extLst>
            <a:ext uri="{FF2B5EF4-FFF2-40B4-BE49-F238E27FC236}">
              <a16:creationId xmlns:a16="http://schemas.microsoft.com/office/drawing/2014/main" id="{7A556319-79CC-4287-B135-1BD28173EE4D}"/>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1695" name="Text Box 17">
          <a:extLst>
            <a:ext uri="{FF2B5EF4-FFF2-40B4-BE49-F238E27FC236}">
              <a16:creationId xmlns:a16="http://schemas.microsoft.com/office/drawing/2014/main" id="{EEB8C71A-8396-4F60-B6FC-B5985306A10E}"/>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1696" name="Text Box 18">
          <a:extLst>
            <a:ext uri="{FF2B5EF4-FFF2-40B4-BE49-F238E27FC236}">
              <a16:creationId xmlns:a16="http://schemas.microsoft.com/office/drawing/2014/main" id="{8E087A3F-0F8D-4BEA-B194-718A7C22FA2B}"/>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1697" name="Text Box 16">
          <a:extLst>
            <a:ext uri="{FF2B5EF4-FFF2-40B4-BE49-F238E27FC236}">
              <a16:creationId xmlns:a16="http://schemas.microsoft.com/office/drawing/2014/main" id="{D4CFE1C8-962B-4869-A88F-2073F702D328}"/>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1698" name="Text Box 17">
          <a:extLst>
            <a:ext uri="{FF2B5EF4-FFF2-40B4-BE49-F238E27FC236}">
              <a16:creationId xmlns:a16="http://schemas.microsoft.com/office/drawing/2014/main" id="{83E508AD-F368-408E-8579-FB05BE0E6DE4}"/>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1699" name="Text Box 18">
          <a:extLst>
            <a:ext uri="{FF2B5EF4-FFF2-40B4-BE49-F238E27FC236}">
              <a16:creationId xmlns:a16="http://schemas.microsoft.com/office/drawing/2014/main" id="{0EFA6D46-9D92-4C79-B053-27559B5D7441}"/>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1700" name="Text Box 19">
          <a:extLst>
            <a:ext uri="{FF2B5EF4-FFF2-40B4-BE49-F238E27FC236}">
              <a16:creationId xmlns:a16="http://schemas.microsoft.com/office/drawing/2014/main" id="{A8421C5C-C0D1-4E24-9950-20156F2D41B5}"/>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1701" name="Text Box 16">
          <a:extLst>
            <a:ext uri="{FF2B5EF4-FFF2-40B4-BE49-F238E27FC236}">
              <a16:creationId xmlns:a16="http://schemas.microsoft.com/office/drawing/2014/main" id="{930851DA-F6E6-4BE2-953B-C445717EFE12}"/>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1702" name="Text Box 17">
          <a:extLst>
            <a:ext uri="{FF2B5EF4-FFF2-40B4-BE49-F238E27FC236}">
              <a16:creationId xmlns:a16="http://schemas.microsoft.com/office/drawing/2014/main" id="{BD52F94A-90C4-4227-A999-1BD287FEBD6A}"/>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1703" name="Text Box 18">
          <a:extLst>
            <a:ext uri="{FF2B5EF4-FFF2-40B4-BE49-F238E27FC236}">
              <a16:creationId xmlns:a16="http://schemas.microsoft.com/office/drawing/2014/main" id="{A5AB7C97-73BB-4EAD-B5D2-29353E960EBA}"/>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1704" name="Text Box 19">
          <a:extLst>
            <a:ext uri="{FF2B5EF4-FFF2-40B4-BE49-F238E27FC236}">
              <a16:creationId xmlns:a16="http://schemas.microsoft.com/office/drawing/2014/main" id="{E69604FA-8867-40AA-A5E6-E5C7D19C5611}"/>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1705" name="Text Box 16">
          <a:extLst>
            <a:ext uri="{FF2B5EF4-FFF2-40B4-BE49-F238E27FC236}">
              <a16:creationId xmlns:a16="http://schemas.microsoft.com/office/drawing/2014/main" id="{DB3FC387-9027-4870-B862-07D5C85207BF}"/>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1706" name="Text Box 17">
          <a:extLst>
            <a:ext uri="{FF2B5EF4-FFF2-40B4-BE49-F238E27FC236}">
              <a16:creationId xmlns:a16="http://schemas.microsoft.com/office/drawing/2014/main" id="{E26FCE46-0B48-48F1-BBD8-149CAAD18426}"/>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1707" name="Text Box 18">
          <a:extLst>
            <a:ext uri="{FF2B5EF4-FFF2-40B4-BE49-F238E27FC236}">
              <a16:creationId xmlns:a16="http://schemas.microsoft.com/office/drawing/2014/main" id="{3BAEE067-78CD-4137-B09E-EA88B7A7D61F}"/>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1708" name="Text Box 19">
          <a:extLst>
            <a:ext uri="{FF2B5EF4-FFF2-40B4-BE49-F238E27FC236}">
              <a16:creationId xmlns:a16="http://schemas.microsoft.com/office/drawing/2014/main" id="{78EDC750-86E0-4E4E-AE47-72589B71F412}"/>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504825</xdr:rowOff>
    </xdr:from>
    <xdr:ext cx="95250" cy="448496"/>
    <xdr:sp macro="" textlink="">
      <xdr:nvSpPr>
        <xdr:cNvPr id="1709" name="Text Box 15">
          <a:extLst>
            <a:ext uri="{FF2B5EF4-FFF2-40B4-BE49-F238E27FC236}">
              <a16:creationId xmlns:a16="http://schemas.microsoft.com/office/drawing/2014/main" id="{48B429E5-1A8D-4F31-8931-A5435B3F1A88}"/>
            </a:ext>
          </a:extLst>
        </xdr:cNvPr>
        <xdr:cNvSpPr txBox="1">
          <a:spLocks noChangeArrowheads="1"/>
        </xdr:cNvSpPr>
      </xdr:nvSpPr>
      <xdr:spPr bwMode="auto">
        <a:xfrm>
          <a:off x="3710214" y="5433332"/>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1710" name="Text Box 16">
          <a:extLst>
            <a:ext uri="{FF2B5EF4-FFF2-40B4-BE49-F238E27FC236}">
              <a16:creationId xmlns:a16="http://schemas.microsoft.com/office/drawing/2014/main" id="{05C0A4D1-3FBF-4263-8CEE-7CA18FEA24A8}"/>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1711" name="Text Box 17">
          <a:extLst>
            <a:ext uri="{FF2B5EF4-FFF2-40B4-BE49-F238E27FC236}">
              <a16:creationId xmlns:a16="http://schemas.microsoft.com/office/drawing/2014/main" id="{869EB2AA-CDD6-4E78-BBE4-6C2BB8FA67F8}"/>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1712" name="Text Box 18">
          <a:extLst>
            <a:ext uri="{FF2B5EF4-FFF2-40B4-BE49-F238E27FC236}">
              <a16:creationId xmlns:a16="http://schemas.microsoft.com/office/drawing/2014/main" id="{4A55016E-C64C-4E03-ADBC-D05B2DC5CF2B}"/>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1713" name="Text Box 19">
          <a:extLst>
            <a:ext uri="{FF2B5EF4-FFF2-40B4-BE49-F238E27FC236}">
              <a16:creationId xmlns:a16="http://schemas.microsoft.com/office/drawing/2014/main" id="{CF9AFC24-2987-4204-A224-CDF8BD639F55}"/>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504825</xdr:rowOff>
    </xdr:from>
    <xdr:ext cx="95250" cy="442269"/>
    <xdr:sp macro="" textlink="">
      <xdr:nvSpPr>
        <xdr:cNvPr id="1714" name="Text Box 15">
          <a:extLst>
            <a:ext uri="{FF2B5EF4-FFF2-40B4-BE49-F238E27FC236}">
              <a16:creationId xmlns:a16="http://schemas.microsoft.com/office/drawing/2014/main" id="{BA2E2CEF-E5BE-470E-ABCB-FFAB2E3137CE}"/>
            </a:ext>
          </a:extLst>
        </xdr:cNvPr>
        <xdr:cNvSpPr txBox="1">
          <a:spLocks noChangeArrowheads="1"/>
        </xdr:cNvSpPr>
      </xdr:nvSpPr>
      <xdr:spPr bwMode="auto">
        <a:xfrm>
          <a:off x="6555468" y="543333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xdr:row>
      <xdr:rowOff>0</xdr:rowOff>
    </xdr:from>
    <xdr:ext cx="95250" cy="171450"/>
    <xdr:sp macro="" textlink="">
      <xdr:nvSpPr>
        <xdr:cNvPr id="1715" name="Text Box 16">
          <a:extLst>
            <a:ext uri="{FF2B5EF4-FFF2-40B4-BE49-F238E27FC236}">
              <a16:creationId xmlns:a16="http://schemas.microsoft.com/office/drawing/2014/main" id="{8CEBD58B-AB55-4910-A556-A5B44EEF5F1A}"/>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xdr:row>
      <xdr:rowOff>0</xdr:rowOff>
    </xdr:from>
    <xdr:ext cx="95250" cy="171450"/>
    <xdr:sp macro="" textlink="">
      <xdr:nvSpPr>
        <xdr:cNvPr id="1716" name="Text Box 17">
          <a:extLst>
            <a:ext uri="{FF2B5EF4-FFF2-40B4-BE49-F238E27FC236}">
              <a16:creationId xmlns:a16="http://schemas.microsoft.com/office/drawing/2014/main" id="{126F7280-B7D6-41E9-9472-177DBABDBF1D}"/>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xdr:row>
      <xdr:rowOff>0</xdr:rowOff>
    </xdr:from>
    <xdr:ext cx="95250" cy="171450"/>
    <xdr:sp macro="" textlink="">
      <xdr:nvSpPr>
        <xdr:cNvPr id="1717" name="Text Box 18">
          <a:extLst>
            <a:ext uri="{FF2B5EF4-FFF2-40B4-BE49-F238E27FC236}">
              <a16:creationId xmlns:a16="http://schemas.microsoft.com/office/drawing/2014/main" id="{122100DA-AC02-47FC-93E4-ACCF340B1023}"/>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xdr:row>
      <xdr:rowOff>0</xdr:rowOff>
    </xdr:from>
    <xdr:ext cx="95250" cy="171450"/>
    <xdr:sp macro="" textlink="">
      <xdr:nvSpPr>
        <xdr:cNvPr id="1718" name="Text Box 19">
          <a:extLst>
            <a:ext uri="{FF2B5EF4-FFF2-40B4-BE49-F238E27FC236}">
              <a16:creationId xmlns:a16="http://schemas.microsoft.com/office/drawing/2014/main" id="{29E6B330-B1C0-439C-B6B8-4825D9D69E59}"/>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xdr:row>
      <xdr:rowOff>504825</xdr:rowOff>
    </xdr:from>
    <xdr:ext cx="95250" cy="442269"/>
    <xdr:sp macro="" textlink="">
      <xdr:nvSpPr>
        <xdr:cNvPr id="1719" name="Text Box 15">
          <a:extLst>
            <a:ext uri="{FF2B5EF4-FFF2-40B4-BE49-F238E27FC236}">
              <a16:creationId xmlns:a16="http://schemas.microsoft.com/office/drawing/2014/main" id="{5598523A-452E-482C-A749-20DEA3A3FCFD}"/>
            </a:ext>
          </a:extLst>
        </xdr:cNvPr>
        <xdr:cNvSpPr txBox="1">
          <a:spLocks noChangeArrowheads="1"/>
        </xdr:cNvSpPr>
      </xdr:nvSpPr>
      <xdr:spPr bwMode="auto">
        <a:xfrm>
          <a:off x="15475857" y="543333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4014"/>
    <xdr:sp macro="" textlink="">
      <xdr:nvSpPr>
        <xdr:cNvPr id="1720" name="Text Box 15">
          <a:extLst>
            <a:ext uri="{FF2B5EF4-FFF2-40B4-BE49-F238E27FC236}">
              <a16:creationId xmlns:a16="http://schemas.microsoft.com/office/drawing/2014/main" id="{E46F0CCF-A521-42DD-AC45-7B05389967E1}"/>
            </a:ext>
          </a:extLst>
        </xdr:cNvPr>
        <xdr:cNvSpPr txBox="1">
          <a:spLocks noChangeArrowheads="1"/>
        </xdr:cNvSpPr>
      </xdr:nvSpPr>
      <xdr:spPr bwMode="auto">
        <a:xfrm>
          <a:off x="3710214" y="52455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1721" name="Text Box 16">
          <a:extLst>
            <a:ext uri="{FF2B5EF4-FFF2-40B4-BE49-F238E27FC236}">
              <a16:creationId xmlns:a16="http://schemas.microsoft.com/office/drawing/2014/main" id="{65D19D2B-EAE9-422C-BBE4-F5C07B732996}"/>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1722" name="Text Box 17">
          <a:extLst>
            <a:ext uri="{FF2B5EF4-FFF2-40B4-BE49-F238E27FC236}">
              <a16:creationId xmlns:a16="http://schemas.microsoft.com/office/drawing/2014/main" id="{82D30CF2-D2DC-40AB-B582-856347D65A9C}"/>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1723" name="Text Box 18">
          <a:extLst>
            <a:ext uri="{FF2B5EF4-FFF2-40B4-BE49-F238E27FC236}">
              <a16:creationId xmlns:a16="http://schemas.microsoft.com/office/drawing/2014/main" id="{1CB1FA4E-AA54-40C5-8BFC-FD22EFAF83CD}"/>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1724" name="Text Box 19">
          <a:extLst>
            <a:ext uri="{FF2B5EF4-FFF2-40B4-BE49-F238E27FC236}">
              <a16:creationId xmlns:a16="http://schemas.microsoft.com/office/drawing/2014/main" id="{4F8B4276-DC7D-4EAA-981D-C6848182CAFC}"/>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504825</xdr:rowOff>
    </xdr:from>
    <xdr:ext cx="95250" cy="213632"/>
    <xdr:sp macro="" textlink="">
      <xdr:nvSpPr>
        <xdr:cNvPr id="1725" name="Text Box 15">
          <a:extLst>
            <a:ext uri="{FF2B5EF4-FFF2-40B4-BE49-F238E27FC236}">
              <a16:creationId xmlns:a16="http://schemas.microsoft.com/office/drawing/2014/main" id="{DFB65EFB-E0BB-4A5A-A93D-4BFE7149A7F8}"/>
            </a:ext>
          </a:extLst>
        </xdr:cNvPr>
        <xdr:cNvSpPr txBox="1">
          <a:spLocks noChangeArrowheads="1"/>
        </xdr:cNvSpPr>
      </xdr:nvSpPr>
      <xdr:spPr bwMode="auto">
        <a:xfrm>
          <a:off x="3710214" y="54333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504825</xdr:rowOff>
    </xdr:from>
    <xdr:ext cx="95250" cy="444331"/>
    <xdr:sp macro="" textlink="">
      <xdr:nvSpPr>
        <xdr:cNvPr id="1726" name="Text Box 15">
          <a:extLst>
            <a:ext uri="{FF2B5EF4-FFF2-40B4-BE49-F238E27FC236}">
              <a16:creationId xmlns:a16="http://schemas.microsoft.com/office/drawing/2014/main" id="{DE2DF730-B209-4879-86C5-5235A8016A01}"/>
            </a:ext>
          </a:extLst>
        </xdr:cNvPr>
        <xdr:cNvSpPr txBox="1">
          <a:spLocks noChangeArrowheads="1"/>
        </xdr:cNvSpPr>
      </xdr:nvSpPr>
      <xdr:spPr bwMode="auto">
        <a:xfrm>
          <a:off x="3710214" y="5433332"/>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46</xdr:row>
      <xdr:rowOff>504825</xdr:rowOff>
    </xdr:from>
    <xdr:ext cx="95250" cy="442269"/>
    <xdr:sp macro="" textlink="">
      <xdr:nvSpPr>
        <xdr:cNvPr id="1727" name="Text Box 15">
          <a:extLst>
            <a:ext uri="{FF2B5EF4-FFF2-40B4-BE49-F238E27FC236}">
              <a16:creationId xmlns:a16="http://schemas.microsoft.com/office/drawing/2014/main" id="{385D7972-E253-4432-8F9D-450B6A74425F}"/>
            </a:ext>
          </a:extLst>
        </xdr:cNvPr>
        <xdr:cNvSpPr txBox="1">
          <a:spLocks noChangeArrowheads="1"/>
        </xdr:cNvSpPr>
      </xdr:nvSpPr>
      <xdr:spPr bwMode="auto">
        <a:xfrm>
          <a:off x="6555468" y="52455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1728" name="Text Box 16">
          <a:extLst>
            <a:ext uri="{FF2B5EF4-FFF2-40B4-BE49-F238E27FC236}">
              <a16:creationId xmlns:a16="http://schemas.microsoft.com/office/drawing/2014/main" id="{A8FBC231-4CBB-4A2B-A9E4-ECDC00CA77F2}"/>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1729" name="Text Box 17">
          <a:extLst>
            <a:ext uri="{FF2B5EF4-FFF2-40B4-BE49-F238E27FC236}">
              <a16:creationId xmlns:a16="http://schemas.microsoft.com/office/drawing/2014/main" id="{316D4B57-6A31-4D23-930B-27F46BC7778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1730" name="Text Box 18">
          <a:extLst>
            <a:ext uri="{FF2B5EF4-FFF2-40B4-BE49-F238E27FC236}">
              <a16:creationId xmlns:a16="http://schemas.microsoft.com/office/drawing/2014/main" id="{5E628F91-38CF-4C1D-B1F9-F42EB7CF2851}"/>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504825</xdr:rowOff>
    </xdr:from>
    <xdr:ext cx="95250" cy="213632"/>
    <xdr:sp macro="" textlink="">
      <xdr:nvSpPr>
        <xdr:cNvPr id="1731" name="Text Box 15">
          <a:extLst>
            <a:ext uri="{FF2B5EF4-FFF2-40B4-BE49-F238E27FC236}">
              <a16:creationId xmlns:a16="http://schemas.microsoft.com/office/drawing/2014/main" id="{4EB69B2E-1189-4CD2-9555-0D2E533931D2}"/>
            </a:ext>
          </a:extLst>
        </xdr:cNvPr>
        <xdr:cNvSpPr txBox="1">
          <a:spLocks noChangeArrowheads="1"/>
        </xdr:cNvSpPr>
      </xdr:nvSpPr>
      <xdr:spPr bwMode="auto">
        <a:xfrm>
          <a:off x="6555468" y="54333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1732" name="Text Box 16">
          <a:extLst>
            <a:ext uri="{FF2B5EF4-FFF2-40B4-BE49-F238E27FC236}">
              <a16:creationId xmlns:a16="http://schemas.microsoft.com/office/drawing/2014/main" id="{3186638C-9369-45FD-8952-7D840622AEBF}"/>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1733" name="Text Box 17">
          <a:extLst>
            <a:ext uri="{FF2B5EF4-FFF2-40B4-BE49-F238E27FC236}">
              <a16:creationId xmlns:a16="http://schemas.microsoft.com/office/drawing/2014/main" id="{37C4C08D-AAB3-4DB1-9CA5-2431618194A9}"/>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1734" name="Text Box 18">
          <a:extLst>
            <a:ext uri="{FF2B5EF4-FFF2-40B4-BE49-F238E27FC236}">
              <a16:creationId xmlns:a16="http://schemas.microsoft.com/office/drawing/2014/main" id="{8AFD771C-54A9-470E-AB0D-BB37314A43B6}"/>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1735" name="Text Box 19">
          <a:extLst>
            <a:ext uri="{FF2B5EF4-FFF2-40B4-BE49-F238E27FC236}">
              <a16:creationId xmlns:a16="http://schemas.microsoft.com/office/drawing/2014/main" id="{E0E03E51-F071-4AE5-9290-E18185ADFAB9}"/>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1736" name="Text Box 16">
          <a:extLst>
            <a:ext uri="{FF2B5EF4-FFF2-40B4-BE49-F238E27FC236}">
              <a16:creationId xmlns:a16="http://schemas.microsoft.com/office/drawing/2014/main" id="{207FF88F-4904-41F1-8DE3-7960EC03F9CF}"/>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1737" name="Text Box 17">
          <a:extLst>
            <a:ext uri="{FF2B5EF4-FFF2-40B4-BE49-F238E27FC236}">
              <a16:creationId xmlns:a16="http://schemas.microsoft.com/office/drawing/2014/main" id="{20468713-6561-4909-BADD-922A8E7F5526}"/>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1738" name="Text Box 18">
          <a:extLst>
            <a:ext uri="{FF2B5EF4-FFF2-40B4-BE49-F238E27FC236}">
              <a16:creationId xmlns:a16="http://schemas.microsoft.com/office/drawing/2014/main" id="{4E4685C4-457B-432F-BEF8-E7B347C38B52}"/>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1739" name="Text Box 19">
          <a:extLst>
            <a:ext uri="{FF2B5EF4-FFF2-40B4-BE49-F238E27FC236}">
              <a16:creationId xmlns:a16="http://schemas.microsoft.com/office/drawing/2014/main" id="{3314E26B-5212-4BA6-B5CF-8FA922B88432}"/>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1740" name="Text Box 16">
          <a:extLst>
            <a:ext uri="{FF2B5EF4-FFF2-40B4-BE49-F238E27FC236}">
              <a16:creationId xmlns:a16="http://schemas.microsoft.com/office/drawing/2014/main" id="{CA15D126-3926-41C2-9029-E4DC6F4C34B1}"/>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1741" name="Text Box 17">
          <a:extLst>
            <a:ext uri="{FF2B5EF4-FFF2-40B4-BE49-F238E27FC236}">
              <a16:creationId xmlns:a16="http://schemas.microsoft.com/office/drawing/2014/main" id="{A84E2C3C-393F-4E5D-8735-7FC4FE6EE165}"/>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1742" name="Text Box 18">
          <a:extLst>
            <a:ext uri="{FF2B5EF4-FFF2-40B4-BE49-F238E27FC236}">
              <a16:creationId xmlns:a16="http://schemas.microsoft.com/office/drawing/2014/main" id="{659F69AC-6ABF-4DC4-AF81-649BBF78F887}"/>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1743" name="Text Box 19">
          <a:extLst>
            <a:ext uri="{FF2B5EF4-FFF2-40B4-BE49-F238E27FC236}">
              <a16:creationId xmlns:a16="http://schemas.microsoft.com/office/drawing/2014/main" id="{EC53161D-45BD-4256-8B80-9ECCED9AF57C}"/>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1744" name="Text Box 16">
          <a:extLst>
            <a:ext uri="{FF2B5EF4-FFF2-40B4-BE49-F238E27FC236}">
              <a16:creationId xmlns:a16="http://schemas.microsoft.com/office/drawing/2014/main" id="{979A2884-3B49-4AD5-823B-F3267C9E6E62}"/>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1745" name="Text Box 17">
          <a:extLst>
            <a:ext uri="{FF2B5EF4-FFF2-40B4-BE49-F238E27FC236}">
              <a16:creationId xmlns:a16="http://schemas.microsoft.com/office/drawing/2014/main" id="{C4AD29DF-7E24-47CD-92AD-36409A54A144}"/>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1746" name="Text Box 18">
          <a:extLst>
            <a:ext uri="{FF2B5EF4-FFF2-40B4-BE49-F238E27FC236}">
              <a16:creationId xmlns:a16="http://schemas.microsoft.com/office/drawing/2014/main" id="{42B802B0-597D-4598-A5E7-0E89A2531492}"/>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1747" name="Text Box 19">
          <a:extLst>
            <a:ext uri="{FF2B5EF4-FFF2-40B4-BE49-F238E27FC236}">
              <a16:creationId xmlns:a16="http://schemas.microsoft.com/office/drawing/2014/main" id="{301FDB7B-0239-496F-AE1C-E13728B41A28}"/>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51</xdr:row>
      <xdr:rowOff>0</xdr:rowOff>
    </xdr:from>
    <xdr:ext cx="95250" cy="171450"/>
    <xdr:sp macro="" textlink="">
      <xdr:nvSpPr>
        <xdr:cNvPr id="1748" name="Text Box 16">
          <a:extLst>
            <a:ext uri="{FF2B5EF4-FFF2-40B4-BE49-F238E27FC236}">
              <a16:creationId xmlns:a16="http://schemas.microsoft.com/office/drawing/2014/main" id="{D6AC4881-D9B3-47EC-966D-807FB6586FD2}"/>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51</xdr:row>
      <xdr:rowOff>0</xdr:rowOff>
    </xdr:from>
    <xdr:ext cx="95250" cy="171450"/>
    <xdr:sp macro="" textlink="">
      <xdr:nvSpPr>
        <xdr:cNvPr id="1749" name="Text Box 17">
          <a:extLst>
            <a:ext uri="{FF2B5EF4-FFF2-40B4-BE49-F238E27FC236}">
              <a16:creationId xmlns:a16="http://schemas.microsoft.com/office/drawing/2014/main" id="{E2E3D9E0-4328-49DC-A154-9908B7D606BF}"/>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51</xdr:row>
      <xdr:rowOff>0</xdr:rowOff>
    </xdr:from>
    <xdr:ext cx="95250" cy="171450"/>
    <xdr:sp macro="" textlink="">
      <xdr:nvSpPr>
        <xdr:cNvPr id="1750" name="Text Box 18">
          <a:extLst>
            <a:ext uri="{FF2B5EF4-FFF2-40B4-BE49-F238E27FC236}">
              <a16:creationId xmlns:a16="http://schemas.microsoft.com/office/drawing/2014/main" id="{ADE394E7-8BBD-4A59-86BB-2B0BDD912C96}"/>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51</xdr:row>
      <xdr:rowOff>0</xdr:rowOff>
    </xdr:from>
    <xdr:ext cx="95250" cy="171450"/>
    <xdr:sp macro="" textlink="">
      <xdr:nvSpPr>
        <xdr:cNvPr id="1751" name="Text Box 19">
          <a:extLst>
            <a:ext uri="{FF2B5EF4-FFF2-40B4-BE49-F238E27FC236}">
              <a16:creationId xmlns:a16="http://schemas.microsoft.com/office/drawing/2014/main" id="{080BA05E-CF30-4D21-9750-609644BFFC9F}"/>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1752" name="Text Box 15">
          <a:extLst>
            <a:ext uri="{FF2B5EF4-FFF2-40B4-BE49-F238E27FC236}">
              <a16:creationId xmlns:a16="http://schemas.microsoft.com/office/drawing/2014/main" id="{537094A3-C640-449C-9CB7-C35C983A5D53}"/>
            </a:ext>
          </a:extLst>
        </xdr:cNvPr>
        <xdr:cNvSpPr txBox="1">
          <a:spLocks noChangeArrowheads="1"/>
        </xdr:cNvSpPr>
      </xdr:nvSpPr>
      <xdr:spPr bwMode="auto">
        <a:xfrm>
          <a:off x="3710214" y="5789839"/>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1753" name="Text Box 16">
          <a:extLst>
            <a:ext uri="{FF2B5EF4-FFF2-40B4-BE49-F238E27FC236}">
              <a16:creationId xmlns:a16="http://schemas.microsoft.com/office/drawing/2014/main" id="{BA57C867-C9DC-44D1-A68F-0D0DA17EA812}"/>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1754" name="Text Box 17">
          <a:extLst>
            <a:ext uri="{FF2B5EF4-FFF2-40B4-BE49-F238E27FC236}">
              <a16:creationId xmlns:a16="http://schemas.microsoft.com/office/drawing/2014/main" id="{1126C9C2-BAAF-438B-910E-54B0A69B33C3}"/>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1755" name="Text Box 18">
          <a:extLst>
            <a:ext uri="{FF2B5EF4-FFF2-40B4-BE49-F238E27FC236}">
              <a16:creationId xmlns:a16="http://schemas.microsoft.com/office/drawing/2014/main" id="{5A62DD36-B180-43A9-B921-0A9D93A7A1C8}"/>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1756" name="Text Box 19">
          <a:extLst>
            <a:ext uri="{FF2B5EF4-FFF2-40B4-BE49-F238E27FC236}">
              <a16:creationId xmlns:a16="http://schemas.microsoft.com/office/drawing/2014/main" id="{5102418A-75A4-4B26-B588-5596993ACFDA}"/>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50</xdr:row>
      <xdr:rowOff>504825</xdr:rowOff>
    </xdr:from>
    <xdr:ext cx="95250" cy="442269"/>
    <xdr:sp macro="" textlink="">
      <xdr:nvSpPr>
        <xdr:cNvPr id="1757" name="Text Box 15">
          <a:extLst>
            <a:ext uri="{FF2B5EF4-FFF2-40B4-BE49-F238E27FC236}">
              <a16:creationId xmlns:a16="http://schemas.microsoft.com/office/drawing/2014/main" id="{9522F63C-D703-4419-A9B9-08EAAACA0697}"/>
            </a:ext>
          </a:extLst>
        </xdr:cNvPr>
        <xdr:cNvSpPr txBox="1">
          <a:spLocks noChangeArrowheads="1"/>
        </xdr:cNvSpPr>
      </xdr:nvSpPr>
      <xdr:spPr bwMode="auto">
        <a:xfrm>
          <a:off x="6555468" y="578983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1758" name="Text Box 16">
          <a:extLst>
            <a:ext uri="{FF2B5EF4-FFF2-40B4-BE49-F238E27FC236}">
              <a16:creationId xmlns:a16="http://schemas.microsoft.com/office/drawing/2014/main" id="{9A91C0FC-0AD0-46BA-A66A-5BF2F0F4EA28}"/>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1759" name="Text Box 17">
          <a:extLst>
            <a:ext uri="{FF2B5EF4-FFF2-40B4-BE49-F238E27FC236}">
              <a16:creationId xmlns:a16="http://schemas.microsoft.com/office/drawing/2014/main" id="{00756AE0-1495-4EC6-A04B-D810B890BF77}"/>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1760" name="Text Box 18">
          <a:extLst>
            <a:ext uri="{FF2B5EF4-FFF2-40B4-BE49-F238E27FC236}">
              <a16:creationId xmlns:a16="http://schemas.microsoft.com/office/drawing/2014/main" id="{8A8E4093-3208-4273-A37D-A25A17AE461F}"/>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1761" name="Text Box 16">
          <a:extLst>
            <a:ext uri="{FF2B5EF4-FFF2-40B4-BE49-F238E27FC236}">
              <a16:creationId xmlns:a16="http://schemas.microsoft.com/office/drawing/2014/main" id="{99079695-D3B6-4DF8-92AF-1E3A5EFFA9B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1762" name="Text Box 17">
          <a:extLst>
            <a:ext uri="{FF2B5EF4-FFF2-40B4-BE49-F238E27FC236}">
              <a16:creationId xmlns:a16="http://schemas.microsoft.com/office/drawing/2014/main" id="{38DAC417-1679-4CED-89FA-DF299AB3F1C5}"/>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1763" name="Text Box 18">
          <a:extLst>
            <a:ext uri="{FF2B5EF4-FFF2-40B4-BE49-F238E27FC236}">
              <a16:creationId xmlns:a16="http://schemas.microsoft.com/office/drawing/2014/main" id="{075F1FDC-8B24-4DF8-A6D9-285A4190A96F}"/>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1764" name="Text Box 19">
          <a:extLst>
            <a:ext uri="{FF2B5EF4-FFF2-40B4-BE49-F238E27FC236}">
              <a16:creationId xmlns:a16="http://schemas.microsoft.com/office/drawing/2014/main" id="{30D77CDE-2BF5-44B7-BC5C-26569DFA2046}"/>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1765" name="Text Box 16">
          <a:extLst>
            <a:ext uri="{FF2B5EF4-FFF2-40B4-BE49-F238E27FC236}">
              <a16:creationId xmlns:a16="http://schemas.microsoft.com/office/drawing/2014/main" id="{BEFA6D41-8C9D-4732-9CCB-7F6C37AF698D}"/>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1766" name="Text Box 17">
          <a:extLst>
            <a:ext uri="{FF2B5EF4-FFF2-40B4-BE49-F238E27FC236}">
              <a16:creationId xmlns:a16="http://schemas.microsoft.com/office/drawing/2014/main" id="{EB33B4AE-4FE3-4EB5-94E9-D6D338DFA62F}"/>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1767" name="Text Box 18">
          <a:extLst>
            <a:ext uri="{FF2B5EF4-FFF2-40B4-BE49-F238E27FC236}">
              <a16:creationId xmlns:a16="http://schemas.microsoft.com/office/drawing/2014/main" id="{060460A4-DF2F-476D-B768-E2DA96E3A0EF}"/>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1768" name="Text Box 19">
          <a:extLst>
            <a:ext uri="{FF2B5EF4-FFF2-40B4-BE49-F238E27FC236}">
              <a16:creationId xmlns:a16="http://schemas.microsoft.com/office/drawing/2014/main" id="{9534FFF7-9028-4106-91AB-CA5271C24897}"/>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504825</xdr:rowOff>
    </xdr:from>
    <xdr:ext cx="95250" cy="448496"/>
    <xdr:sp macro="" textlink="">
      <xdr:nvSpPr>
        <xdr:cNvPr id="1769" name="Text Box 15">
          <a:extLst>
            <a:ext uri="{FF2B5EF4-FFF2-40B4-BE49-F238E27FC236}">
              <a16:creationId xmlns:a16="http://schemas.microsoft.com/office/drawing/2014/main" id="{0AC10CE1-98EF-482D-B07B-7FED6E1D1BD5}"/>
            </a:ext>
          </a:extLst>
        </xdr:cNvPr>
        <xdr:cNvSpPr txBox="1">
          <a:spLocks noChangeArrowheads="1"/>
        </xdr:cNvSpPr>
      </xdr:nvSpPr>
      <xdr:spPr bwMode="auto">
        <a:xfrm>
          <a:off x="3710214" y="5977618"/>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504825</xdr:rowOff>
    </xdr:from>
    <xdr:ext cx="95250" cy="442269"/>
    <xdr:sp macro="" textlink="">
      <xdr:nvSpPr>
        <xdr:cNvPr id="1770" name="Text Box 15">
          <a:extLst>
            <a:ext uri="{FF2B5EF4-FFF2-40B4-BE49-F238E27FC236}">
              <a16:creationId xmlns:a16="http://schemas.microsoft.com/office/drawing/2014/main" id="{5F0F2A65-5F10-4ED6-93F9-CBBCBE874C30}"/>
            </a:ext>
          </a:extLst>
        </xdr:cNvPr>
        <xdr:cNvSpPr txBox="1">
          <a:spLocks noChangeArrowheads="1"/>
        </xdr:cNvSpPr>
      </xdr:nvSpPr>
      <xdr:spPr bwMode="auto">
        <a:xfrm>
          <a:off x="6555468" y="597761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51</xdr:row>
      <xdr:rowOff>504825</xdr:rowOff>
    </xdr:from>
    <xdr:ext cx="95250" cy="442269"/>
    <xdr:sp macro="" textlink="">
      <xdr:nvSpPr>
        <xdr:cNvPr id="1771" name="Text Box 15">
          <a:extLst>
            <a:ext uri="{FF2B5EF4-FFF2-40B4-BE49-F238E27FC236}">
              <a16:creationId xmlns:a16="http://schemas.microsoft.com/office/drawing/2014/main" id="{A460C8F7-18E9-44BD-AD9E-F233A46F98ED}"/>
            </a:ext>
          </a:extLst>
        </xdr:cNvPr>
        <xdr:cNvSpPr txBox="1">
          <a:spLocks noChangeArrowheads="1"/>
        </xdr:cNvSpPr>
      </xdr:nvSpPr>
      <xdr:spPr bwMode="auto">
        <a:xfrm>
          <a:off x="15475857" y="597761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504825</xdr:rowOff>
    </xdr:from>
    <xdr:ext cx="95250" cy="213632"/>
    <xdr:sp macro="" textlink="">
      <xdr:nvSpPr>
        <xdr:cNvPr id="1772" name="Text Box 15">
          <a:extLst>
            <a:ext uri="{FF2B5EF4-FFF2-40B4-BE49-F238E27FC236}">
              <a16:creationId xmlns:a16="http://schemas.microsoft.com/office/drawing/2014/main" id="{900EEC4F-608A-4075-A4F9-E02DF55F846D}"/>
            </a:ext>
          </a:extLst>
        </xdr:cNvPr>
        <xdr:cNvSpPr txBox="1">
          <a:spLocks noChangeArrowheads="1"/>
        </xdr:cNvSpPr>
      </xdr:nvSpPr>
      <xdr:spPr bwMode="auto">
        <a:xfrm>
          <a:off x="3710214" y="59776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504825</xdr:rowOff>
    </xdr:from>
    <xdr:ext cx="95250" cy="444331"/>
    <xdr:sp macro="" textlink="">
      <xdr:nvSpPr>
        <xdr:cNvPr id="1773" name="Text Box 15">
          <a:extLst>
            <a:ext uri="{FF2B5EF4-FFF2-40B4-BE49-F238E27FC236}">
              <a16:creationId xmlns:a16="http://schemas.microsoft.com/office/drawing/2014/main" id="{63937A34-D090-459C-B940-78300CFF8218}"/>
            </a:ext>
          </a:extLst>
        </xdr:cNvPr>
        <xdr:cNvSpPr txBox="1">
          <a:spLocks noChangeArrowheads="1"/>
        </xdr:cNvSpPr>
      </xdr:nvSpPr>
      <xdr:spPr bwMode="auto">
        <a:xfrm>
          <a:off x="3710214" y="5977618"/>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504825</xdr:rowOff>
    </xdr:from>
    <xdr:ext cx="95250" cy="213632"/>
    <xdr:sp macro="" textlink="">
      <xdr:nvSpPr>
        <xdr:cNvPr id="1774" name="Text Box 15">
          <a:extLst>
            <a:ext uri="{FF2B5EF4-FFF2-40B4-BE49-F238E27FC236}">
              <a16:creationId xmlns:a16="http://schemas.microsoft.com/office/drawing/2014/main" id="{8F5F120B-EDC1-4682-909A-814DA67AA2DC}"/>
            </a:ext>
          </a:extLst>
        </xdr:cNvPr>
        <xdr:cNvSpPr txBox="1">
          <a:spLocks noChangeArrowheads="1"/>
        </xdr:cNvSpPr>
      </xdr:nvSpPr>
      <xdr:spPr bwMode="auto">
        <a:xfrm>
          <a:off x="6555468" y="59776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1775" name="Text Box 16">
          <a:extLst>
            <a:ext uri="{FF2B5EF4-FFF2-40B4-BE49-F238E27FC236}">
              <a16:creationId xmlns:a16="http://schemas.microsoft.com/office/drawing/2014/main" id="{2AC10851-85C3-4C99-A821-93CFFF2DA7A9}"/>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1776" name="Text Box 17">
          <a:extLst>
            <a:ext uri="{FF2B5EF4-FFF2-40B4-BE49-F238E27FC236}">
              <a16:creationId xmlns:a16="http://schemas.microsoft.com/office/drawing/2014/main" id="{7FB0885B-AD30-46B1-9034-995ACDA5CA78}"/>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1777" name="Text Box 18">
          <a:extLst>
            <a:ext uri="{FF2B5EF4-FFF2-40B4-BE49-F238E27FC236}">
              <a16:creationId xmlns:a16="http://schemas.microsoft.com/office/drawing/2014/main" id="{4945904A-122C-465C-9A93-4FF691A77FAE}"/>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1778" name="Text Box 19">
          <a:extLst>
            <a:ext uri="{FF2B5EF4-FFF2-40B4-BE49-F238E27FC236}">
              <a16:creationId xmlns:a16="http://schemas.microsoft.com/office/drawing/2014/main" id="{E2413F4D-568E-41CC-BF2F-0ABBADD1BB45}"/>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1779" name="Text Box 16">
          <a:extLst>
            <a:ext uri="{FF2B5EF4-FFF2-40B4-BE49-F238E27FC236}">
              <a16:creationId xmlns:a16="http://schemas.microsoft.com/office/drawing/2014/main" id="{B81CDC60-77E2-45A5-80D5-96FE2F0FE7F3}"/>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1780" name="Text Box 17">
          <a:extLst>
            <a:ext uri="{FF2B5EF4-FFF2-40B4-BE49-F238E27FC236}">
              <a16:creationId xmlns:a16="http://schemas.microsoft.com/office/drawing/2014/main" id="{3676D17E-D94E-4DF3-B47A-B0386A41E736}"/>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1781" name="Text Box 18">
          <a:extLst>
            <a:ext uri="{FF2B5EF4-FFF2-40B4-BE49-F238E27FC236}">
              <a16:creationId xmlns:a16="http://schemas.microsoft.com/office/drawing/2014/main" id="{D134CB9F-5AD5-49E1-A7EC-447E3027162A}"/>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1782" name="Text Box 19">
          <a:extLst>
            <a:ext uri="{FF2B5EF4-FFF2-40B4-BE49-F238E27FC236}">
              <a16:creationId xmlns:a16="http://schemas.microsoft.com/office/drawing/2014/main" id="{7C07FAD0-1340-498E-9587-063AE2068482}"/>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55</xdr:row>
      <xdr:rowOff>0</xdr:rowOff>
    </xdr:from>
    <xdr:ext cx="95250" cy="171450"/>
    <xdr:sp macro="" textlink="">
      <xdr:nvSpPr>
        <xdr:cNvPr id="1783" name="Text Box 16">
          <a:extLst>
            <a:ext uri="{FF2B5EF4-FFF2-40B4-BE49-F238E27FC236}">
              <a16:creationId xmlns:a16="http://schemas.microsoft.com/office/drawing/2014/main" id="{F9B9FD25-14BC-4AB6-970E-EAA65B1CC04A}"/>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55</xdr:row>
      <xdr:rowOff>0</xdr:rowOff>
    </xdr:from>
    <xdr:ext cx="95250" cy="171450"/>
    <xdr:sp macro="" textlink="">
      <xdr:nvSpPr>
        <xdr:cNvPr id="1784" name="Text Box 17">
          <a:extLst>
            <a:ext uri="{FF2B5EF4-FFF2-40B4-BE49-F238E27FC236}">
              <a16:creationId xmlns:a16="http://schemas.microsoft.com/office/drawing/2014/main" id="{E966EB9A-237C-4C8E-B356-BDDF79C0D996}"/>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55</xdr:row>
      <xdr:rowOff>0</xdr:rowOff>
    </xdr:from>
    <xdr:ext cx="95250" cy="171450"/>
    <xdr:sp macro="" textlink="">
      <xdr:nvSpPr>
        <xdr:cNvPr id="1785" name="Text Box 18">
          <a:extLst>
            <a:ext uri="{FF2B5EF4-FFF2-40B4-BE49-F238E27FC236}">
              <a16:creationId xmlns:a16="http://schemas.microsoft.com/office/drawing/2014/main" id="{DFEC5651-9CBB-425B-B363-4D4E4C759758}"/>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55</xdr:row>
      <xdr:rowOff>0</xdr:rowOff>
    </xdr:from>
    <xdr:ext cx="95250" cy="171450"/>
    <xdr:sp macro="" textlink="">
      <xdr:nvSpPr>
        <xdr:cNvPr id="1786" name="Text Box 19">
          <a:extLst>
            <a:ext uri="{FF2B5EF4-FFF2-40B4-BE49-F238E27FC236}">
              <a16:creationId xmlns:a16="http://schemas.microsoft.com/office/drawing/2014/main" id="{657EE1E4-D877-4623-BA4D-FF7CA569C444}"/>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1787" name="Text Box 16">
          <a:extLst>
            <a:ext uri="{FF2B5EF4-FFF2-40B4-BE49-F238E27FC236}">
              <a16:creationId xmlns:a16="http://schemas.microsoft.com/office/drawing/2014/main" id="{57F5891F-21AF-4870-8019-700280CF27BA}"/>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1788" name="Text Box 17">
          <a:extLst>
            <a:ext uri="{FF2B5EF4-FFF2-40B4-BE49-F238E27FC236}">
              <a16:creationId xmlns:a16="http://schemas.microsoft.com/office/drawing/2014/main" id="{167D32B3-4508-406A-BA1E-D6AD1705B215}"/>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1789" name="Text Box 18">
          <a:extLst>
            <a:ext uri="{FF2B5EF4-FFF2-40B4-BE49-F238E27FC236}">
              <a16:creationId xmlns:a16="http://schemas.microsoft.com/office/drawing/2014/main" id="{EE797F35-214F-47AC-A409-111FE7E98C97}"/>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1790" name="Text Box 19">
          <a:extLst>
            <a:ext uri="{FF2B5EF4-FFF2-40B4-BE49-F238E27FC236}">
              <a16:creationId xmlns:a16="http://schemas.microsoft.com/office/drawing/2014/main" id="{C083B76A-A834-425A-BEEF-003F4B17FEFE}"/>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1791" name="Text Box 16">
          <a:extLst>
            <a:ext uri="{FF2B5EF4-FFF2-40B4-BE49-F238E27FC236}">
              <a16:creationId xmlns:a16="http://schemas.microsoft.com/office/drawing/2014/main" id="{B2361EB2-54D7-42C6-8272-03EACFD30829}"/>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1792" name="Text Box 17">
          <a:extLst>
            <a:ext uri="{FF2B5EF4-FFF2-40B4-BE49-F238E27FC236}">
              <a16:creationId xmlns:a16="http://schemas.microsoft.com/office/drawing/2014/main" id="{332128F7-FECA-4640-8827-08B28C993332}"/>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1793" name="Text Box 18">
          <a:extLst>
            <a:ext uri="{FF2B5EF4-FFF2-40B4-BE49-F238E27FC236}">
              <a16:creationId xmlns:a16="http://schemas.microsoft.com/office/drawing/2014/main" id="{2B411607-FBC5-4B06-AA39-D9AA550D997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1794" name="Text Box 16">
          <a:extLst>
            <a:ext uri="{FF2B5EF4-FFF2-40B4-BE49-F238E27FC236}">
              <a16:creationId xmlns:a16="http://schemas.microsoft.com/office/drawing/2014/main" id="{3DDE8A26-4018-48C5-9F34-0B07CC93FE6A}"/>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1795" name="Text Box 17">
          <a:extLst>
            <a:ext uri="{FF2B5EF4-FFF2-40B4-BE49-F238E27FC236}">
              <a16:creationId xmlns:a16="http://schemas.microsoft.com/office/drawing/2014/main" id="{0011D77E-8496-4500-8FB4-354292136E59}"/>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1796" name="Text Box 18">
          <a:extLst>
            <a:ext uri="{FF2B5EF4-FFF2-40B4-BE49-F238E27FC236}">
              <a16:creationId xmlns:a16="http://schemas.microsoft.com/office/drawing/2014/main" id="{AA706CFB-9AC8-400F-8AF4-267CD40CAF02}"/>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1797" name="Text Box 19">
          <a:extLst>
            <a:ext uri="{FF2B5EF4-FFF2-40B4-BE49-F238E27FC236}">
              <a16:creationId xmlns:a16="http://schemas.microsoft.com/office/drawing/2014/main" id="{84C2C6E8-6A0D-470B-82C0-D8730FDC102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1798" name="Text Box 16">
          <a:extLst>
            <a:ext uri="{FF2B5EF4-FFF2-40B4-BE49-F238E27FC236}">
              <a16:creationId xmlns:a16="http://schemas.microsoft.com/office/drawing/2014/main" id="{25803644-534A-4188-804A-7350B4C2B97C}"/>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1799" name="Text Box 17">
          <a:extLst>
            <a:ext uri="{FF2B5EF4-FFF2-40B4-BE49-F238E27FC236}">
              <a16:creationId xmlns:a16="http://schemas.microsoft.com/office/drawing/2014/main" id="{B9E79326-00D1-47A5-B763-0402B72DF44E}"/>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1800" name="Text Box 18">
          <a:extLst>
            <a:ext uri="{FF2B5EF4-FFF2-40B4-BE49-F238E27FC236}">
              <a16:creationId xmlns:a16="http://schemas.microsoft.com/office/drawing/2014/main" id="{CCA9A088-CC6F-463E-BCA1-3C11862CA636}"/>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1801" name="Text Box 19">
          <a:extLst>
            <a:ext uri="{FF2B5EF4-FFF2-40B4-BE49-F238E27FC236}">
              <a16:creationId xmlns:a16="http://schemas.microsoft.com/office/drawing/2014/main" id="{982DD3D3-ADF9-4F9C-A7C9-6B8F1CB71D33}"/>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1802" name="Text Box 16">
          <a:extLst>
            <a:ext uri="{FF2B5EF4-FFF2-40B4-BE49-F238E27FC236}">
              <a16:creationId xmlns:a16="http://schemas.microsoft.com/office/drawing/2014/main" id="{AC016489-2D81-472F-9DEF-338FB4177E08}"/>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1803" name="Text Box 17">
          <a:extLst>
            <a:ext uri="{FF2B5EF4-FFF2-40B4-BE49-F238E27FC236}">
              <a16:creationId xmlns:a16="http://schemas.microsoft.com/office/drawing/2014/main" id="{F3D20E3F-E5E3-4842-9463-4EDC8B46F09E}"/>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1804" name="Text Box 18">
          <a:extLst>
            <a:ext uri="{FF2B5EF4-FFF2-40B4-BE49-F238E27FC236}">
              <a16:creationId xmlns:a16="http://schemas.microsoft.com/office/drawing/2014/main" id="{B710DD33-3BEC-4EE5-A3A7-D0287690125D}"/>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1805" name="Text Box 19">
          <a:extLst>
            <a:ext uri="{FF2B5EF4-FFF2-40B4-BE49-F238E27FC236}">
              <a16:creationId xmlns:a16="http://schemas.microsoft.com/office/drawing/2014/main" id="{A6016362-F9B5-43E8-A6FD-8387E6986EBC}"/>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504825</xdr:rowOff>
    </xdr:from>
    <xdr:ext cx="95250" cy="461691"/>
    <xdr:sp macro="" textlink="">
      <xdr:nvSpPr>
        <xdr:cNvPr id="1806" name="Text Box 15">
          <a:extLst>
            <a:ext uri="{FF2B5EF4-FFF2-40B4-BE49-F238E27FC236}">
              <a16:creationId xmlns:a16="http://schemas.microsoft.com/office/drawing/2014/main" id="{A1D3DDA1-EAF2-46F7-8F20-B6AC3F8D78DE}"/>
            </a:ext>
          </a:extLst>
        </xdr:cNvPr>
        <xdr:cNvSpPr txBox="1">
          <a:spLocks noChangeArrowheads="1"/>
        </xdr:cNvSpPr>
      </xdr:nvSpPr>
      <xdr:spPr bwMode="auto">
        <a:xfrm>
          <a:off x="3710214" y="380047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1807" name="Text Box 16">
          <a:extLst>
            <a:ext uri="{FF2B5EF4-FFF2-40B4-BE49-F238E27FC236}">
              <a16:creationId xmlns:a16="http://schemas.microsoft.com/office/drawing/2014/main" id="{C1AF6918-327F-44FF-B42F-D7BC7A36D358}"/>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1808" name="Text Box 17">
          <a:extLst>
            <a:ext uri="{FF2B5EF4-FFF2-40B4-BE49-F238E27FC236}">
              <a16:creationId xmlns:a16="http://schemas.microsoft.com/office/drawing/2014/main" id="{46497D61-8A5C-420C-90F6-DDF3AE44C83F}"/>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1809" name="Text Box 18">
          <a:extLst>
            <a:ext uri="{FF2B5EF4-FFF2-40B4-BE49-F238E27FC236}">
              <a16:creationId xmlns:a16="http://schemas.microsoft.com/office/drawing/2014/main" id="{C3E67EF4-7EF5-4FE7-8851-291433E92723}"/>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1810" name="Text Box 19">
          <a:extLst>
            <a:ext uri="{FF2B5EF4-FFF2-40B4-BE49-F238E27FC236}">
              <a16:creationId xmlns:a16="http://schemas.microsoft.com/office/drawing/2014/main" id="{820374F2-B059-4C6A-AF54-E0A934A785F3}"/>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504825</xdr:rowOff>
    </xdr:from>
    <xdr:ext cx="95250" cy="442269"/>
    <xdr:sp macro="" textlink="">
      <xdr:nvSpPr>
        <xdr:cNvPr id="1811" name="Text Box 15">
          <a:extLst>
            <a:ext uri="{FF2B5EF4-FFF2-40B4-BE49-F238E27FC236}">
              <a16:creationId xmlns:a16="http://schemas.microsoft.com/office/drawing/2014/main" id="{BB67BB8D-19A9-4DBB-8D90-E930B8D23F26}"/>
            </a:ext>
          </a:extLst>
        </xdr:cNvPr>
        <xdr:cNvSpPr txBox="1">
          <a:spLocks noChangeArrowheads="1"/>
        </xdr:cNvSpPr>
      </xdr:nvSpPr>
      <xdr:spPr bwMode="auto">
        <a:xfrm>
          <a:off x="6555468" y="38004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0</xdr:rowOff>
    </xdr:from>
    <xdr:ext cx="95250" cy="171450"/>
    <xdr:sp macro="" textlink="">
      <xdr:nvSpPr>
        <xdr:cNvPr id="1812" name="Text Box 16">
          <a:extLst>
            <a:ext uri="{FF2B5EF4-FFF2-40B4-BE49-F238E27FC236}">
              <a16:creationId xmlns:a16="http://schemas.microsoft.com/office/drawing/2014/main" id="{95584AE7-DC55-45E9-B3C5-298F9C7FA98B}"/>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0</xdr:rowOff>
    </xdr:from>
    <xdr:ext cx="95250" cy="171450"/>
    <xdr:sp macro="" textlink="">
      <xdr:nvSpPr>
        <xdr:cNvPr id="1813" name="Text Box 17">
          <a:extLst>
            <a:ext uri="{FF2B5EF4-FFF2-40B4-BE49-F238E27FC236}">
              <a16:creationId xmlns:a16="http://schemas.microsoft.com/office/drawing/2014/main" id="{D673AE3F-E0A4-402C-94BA-BD346A67C11B}"/>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0</xdr:rowOff>
    </xdr:from>
    <xdr:ext cx="95250" cy="171450"/>
    <xdr:sp macro="" textlink="">
      <xdr:nvSpPr>
        <xdr:cNvPr id="1814" name="Text Box 18">
          <a:extLst>
            <a:ext uri="{FF2B5EF4-FFF2-40B4-BE49-F238E27FC236}">
              <a16:creationId xmlns:a16="http://schemas.microsoft.com/office/drawing/2014/main" id="{26890563-3E94-416A-A3EF-71BD5777EE82}"/>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0</xdr:rowOff>
    </xdr:from>
    <xdr:ext cx="95250" cy="171450"/>
    <xdr:sp macro="" textlink="">
      <xdr:nvSpPr>
        <xdr:cNvPr id="1815" name="Text Box 19">
          <a:extLst>
            <a:ext uri="{FF2B5EF4-FFF2-40B4-BE49-F238E27FC236}">
              <a16:creationId xmlns:a16="http://schemas.microsoft.com/office/drawing/2014/main" id="{27884724-32FA-45A0-9B5B-9747AA2DEB3B}"/>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504825</xdr:rowOff>
    </xdr:from>
    <xdr:ext cx="95250" cy="442269"/>
    <xdr:sp macro="" textlink="">
      <xdr:nvSpPr>
        <xdr:cNvPr id="1816" name="Text Box 15">
          <a:extLst>
            <a:ext uri="{FF2B5EF4-FFF2-40B4-BE49-F238E27FC236}">
              <a16:creationId xmlns:a16="http://schemas.microsoft.com/office/drawing/2014/main" id="{561A9199-FB6A-4E04-8288-51CB2F2435DB}"/>
            </a:ext>
          </a:extLst>
        </xdr:cNvPr>
        <xdr:cNvSpPr txBox="1">
          <a:spLocks noChangeArrowheads="1"/>
        </xdr:cNvSpPr>
      </xdr:nvSpPr>
      <xdr:spPr bwMode="auto">
        <a:xfrm>
          <a:off x="15475857" y="38004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014"/>
    <xdr:sp macro="" textlink="">
      <xdr:nvSpPr>
        <xdr:cNvPr id="1817" name="Text Box 15">
          <a:extLst>
            <a:ext uri="{FF2B5EF4-FFF2-40B4-BE49-F238E27FC236}">
              <a16:creationId xmlns:a16="http://schemas.microsoft.com/office/drawing/2014/main" id="{C4239C8F-C19E-4C2D-A59E-810950E73E25}"/>
            </a:ext>
          </a:extLst>
        </xdr:cNvPr>
        <xdr:cNvSpPr txBox="1">
          <a:spLocks noChangeArrowheads="1"/>
        </xdr:cNvSpPr>
      </xdr:nvSpPr>
      <xdr:spPr bwMode="auto">
        <a:xfrm>
          <a:off x="3710214" y="3612696"/>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1818" name="Text Box 16">
          <a:extLst>
            <a:ext uri="{FF2B5EF4-FFF2-40B4-BE49-F238E27FC236}">
              <a16:creationId xmlns:a16="http://schemas.microsoft.com/office/drawing/2014/main" id="{36D51386-01AD-43BD-9973-E716ECC34BB8}"/>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1819" name="Text Box 17">
          <a:extLst>
            <a:ext uri="{FF2B5EF4-FFF2-40B4-BE49-F238E27FC236}">
              <a16:creationId xmlns:a16="http://schemas.microsoft.com/office/drawing/2014/main" id="{31A65340-3A5D-4A9C-A08C-487FB803305E}"/>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1820" name="Text Box 18">
          <a:extLst>
            <a:ext uri="{FF2B5EF4-FFF2-40B4-BE49-F238E27FC236}">
              <a16:creationId xmlns:a16="http://schemas.microsoft.com/office/drawing/2014/main" id="{E6947545-06FA-48F3-BA91-FBBA47090D1F}"/>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1821" name="Text Box 19">
          <a:extLst>
            <a:ext uri="{FF2B5EF4-FFF2-40B4-BE49-F238E27FC236}">
              <a16:creationId xmlns:a16="http://schemas.microsoft.com/office/drawing/2014/main" id="{0DD38593-77AB-466A-AD70-CBE04F610261}"/>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504825</xdr:rowOff>
    </xdr:from>
    <xdr:ext cx="95250" cy="213632"/>
    <xdr:sp macro="" textlink="">
      <xdr:nvSpPr>
        <xdr:cNvPr id="1822" name="Text Box 15">
          <a:extLst>
            <a:ext uri="{FF2B5EF4-FFF2-40B4-BE49-F238E27FC236}">
              <a16:creationId xmlns:a16="http://schemas.microsoft.com/office/drawing/2014/main" id="{19F52467-B6AE-4261-92F5-BD858F0E6E9D}"/>
            </a:ext>
          </a:extLst>
        </xdr:cNvPr>
        <xdr:cNvSpPr txBox="1">
          <a:spLocks noChangeArrowheads="1"/>
        </xdr:cNvSpPr>
      </xdr:nvSpPr>
      <xdr:spPr bwMode="auto">
        <a:xfrm>
          <a:off x="3710214" y="38004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504825</xdr:rowOff>
    </xdr:from>
    <xdr:ext cx="95250" cy="444331"/>
    <xdr:sp macro="" textlink="">
      <xdr:nvSpPr>
        <xdr:cNvPr id="1823" name="Text Box 15">
          <a:extLst>
            <a:ext uri="{FF2B5EF4-FFF2-40B4-BE49-F238E27FC236}">
              <a16:creationId xmlns:a16="http://schemas.microsoft.com/office/drawing/2014/main" id="{2B813F81-EDF2-43E3-B00F-CB850040D05F}"/>
            </a:ext>
          </a:extLst>
        </xdr:cNvPr>
        <xdr:cNvSpPr txBox="1">
          <a:spLocks noChangeArrowheads="1"/>
        </xdr:cNvSpPr>
      </xdr:nvSpPr>
      <xdr:spPr bwMode="auto">
        <a:xfrm>
          <a:off x="3710214" y="38004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58</xdr:row>
      <xdr:rowOff>504825</xdr:rowOff>
    </xdr:from>
    <xdr:ext cx="95250" cy="442269"/>
    <xdr:sp macro="" textlink="">
      <xdr:nvSpPr>
        <xdr:cNvPr id="1824" name="Text Box 15">
          <a:extLst>
            <a:ext uri="{FF2B5EF4-FFF2-40B4-BE49-F238E27FC236}">
              <a16:creationId xmlns:a16="http://schemas.microsoft.com/office/drawing/2014/main" id="{396BFEFC-A97E-4E0C-887A-BE718E3F3763}"/>
            </a:ext>
          </a:extLst>
        </xdr:cNvPr>
        <xdr:cNvSpPr txBox="1">
          <a:spLocks noChangeArrowheads="1"/>
        </xdr:cNvSpPr>
      </xdr:nvSpPr>
      <xdr:spPr bwMode="auto">
        <a:xfrm>
          <a:off x="6555468" y="3612696"/>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1825" name="Text Box 16">
          <a:extLst>
            <a:ext uri="{FF2B5EF4-FFF2-40B4-BE49-F238E27FC236}">
              <a16:creationId xmlns:a16="http://schemas.microsoft.com/office/drawing/2014/main" id="{E41E7483-6D61-44F3-9BB7-0187D679F055}"/>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1826" name="Text Box 17">
          <a:extLst>
            <a:ext uri="{FF2B5EF4-FFF2-40B4-BE49-F238E27FC236}">
              <a16:creationId xmlns:a16="http://schemas.microsoft.com/office/drawing/2014/main" id="{F816B010-81EE-400A-9168-0055C1B8D65F}"/>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1827" name="Text Box 18">
          <a:extLst>
            <a:ext uri="{FF2B5EF4-FFF2-40B4-BE49-F238E27FC236}">
              <a16:creationId xmlns:a16="http://schemas.microsoft.com/office/drawing/2014/main" id="{2EDEA3EC-B002-49FA-AA97-E8144C0DE5CD}"/>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504825</xdr:rowOff>
    </xdr:from>
    <xdr:ext cx="95250" cy="213632"/>
    <xdr:sp macro="" textlink="">
      <xdr:nvSpPr>
        <xdr:cNvPr id="1828" name="Text Box 15">
          <a:extLst>
            <a:ext uri="{FF2B5EF4-FFF2-40B4-BE49-F238E27FC236}">
              <a16:creationId xmlns:a16="http://schemas.microsoft.com/office/drawing/2014/main" id="{5C677724-4C4D-442A-BDE7-3D52E144D3A4}"/>
            </a:ext>
          </a:extLst>
        </xdr:cNvPr>
        <xdr:cNvSpPr txBox="1">
          <a:spLocks noChangeArrowheads="1"/>
        </xdr:cNvSpPr>
      </xdr:nvSpPr>
      <xdr:spPr bwMode="auto">
        <a:xfrm>
          <a:off x="6555468" y="38004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1829" name="Text Box 16">
          <a:extLst>
            <a:ext uri="{FF2B5EF4-FFF2-40B4-BE49-F238E27FC236}">
              <a16:creationId xmlns:a16="http://schemas.microsoft.com/office/drawing/2014/main" id="{5617E29F-0171-4EC6-8624-2C9BF0CCE5F9}"/>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1830" name="Text Box 17">
          <a:extLst>
            <a:ext uri="{FF2B5EF4-FFF2-40B4-BE49-F238E27FC236}">
              <a16:creationId xmlns:a16="http://schemas.microsoft.com/office/drawing/2014/main" id="{30AC6176-8D3C-4993-91FA-7F674B4F5D58}"/>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1831" name="Text Box 18">
          <a:extLst>
            <a:ext uri="{FF2B5EF4-FFF2-40B4-BE49-F238E27FC236}">
              <a16:creationId xmlns:a16="http://schemas.microsoft.com/office/drawing/2014/main" id="{F282A092-0D5C-434F-AB9A-D0F6A5AE422B}"/>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1832" name="Text Box 19">
          <a:extLst>
            <a:ext uri="{FF2B5EF4-FFF2-40B4-BE49-F238E27FC236}">
              <a16:creationId xmlns:a16="http://schemas.microsoft.com/office/drawing/2014/main" id="{26C34814-E968-4C0D-A59A-52C315E5B288}"/>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1833" name="Text Box 16">
          <a:extLst>
            <a:ext uri="{FF2B5EF4-FFF2-40B4-BE49-F238E27FC236}">
              <a16:creationId xmlns:a16="http://schemas.microsoft.com/office/drawing/2014/main" id="{1CA347AC-77C1-41D6-8DE2-7467050F8C2F}"/>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1834" name="Text Box 17">
          <a:extLst>
            <a:ext uri="{FF2B5EF4-FFF2-40B4-BE49-F238E27FC236}">
              <a16:creationId xmlns:a16="http://schemas.microsoft.com/office/drawing/2014/main" id="{2EF2D593-AEAD-4D49-BDB4-B020ED93EB9F}"/>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1835" name="Text Box 18">
          <a:extLst>
            <a:ext uri="{FF2B5EF4-FFF2-40B4-BE49-F238E27FC236}">
              <a16:creationId xmlns:a16="http://schemas.microsoft.com/office/drawing/2014/main" id="{257632A9-0AD6-486D-8EC2-38CF44763872}"/>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1836" name="Text Box 19">
          <a:extLst>
            <a:ext uri="{FF2B5EF4-FFF2-40B4-BE49-F238E27FC236}">
              <a16:creationId xmlns:a16="http://schemas.microsoft.com/office/drawing/2014/main" id="{21A28007-17EB-4731-8B4F-CE4714C418CD}"/>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1837" name="Text Box 16">
          <a:extLst>
            <a:ext uri="{FF2B5EF4-FFF2-40B4-BE49-F238E27FC236}">
              <a16:creationId xmlns:a16="http://schemas.microsoft.com/office/drawing/2014/main" id="{625A870C-2A4E-42E8-9062-64A15058E691}"/>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1838" name="Text Box 17">
          <a:extLst>
            <a:ext uri="{FF2B5EF4-FFF2-40B4-BE49-F238E27FC236}">
              <a16:creationId xmlns:a16="http://schemas.microsoft.com/office/drawing/2014/main" id="{819B1D2E-FFEB-4AA2-8756-20C0659CA30A}"/>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1839" name="Text Box 18">
          <a:extLst>
            <a:ext uri="{FF2B5EF4-FFF2-40B4-BE49-F238E27FC236}">
              <a16:creationId xmlns:a16="http://schemas.microsoft.com/office/drawing/2014/main" id="{1184BCA5-7F77-49F6-8C7A-DF8B1D7EAE44}"/>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1840" name="Text Box 19">
          <a:extLst>
            <a:ext uri="{FF2B5EF4-FFF2-40B4-BE49-F238E27FC236}">
              <a16:creationId xmlns:a16="http://schemas.microsoft.com/office/drawing/2014/main" id="{7CD7E2A4-65C2-4E7A-A76A-8FC5D4523C7F}"/>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1841" name="Text Box 16">
          <a:extLst>
            <a:ext uri="{FF2B5EF4-FFF2-40B4-BE49-F238E27FC236}">
              <a16:creationId xmlns:a16="http://schemas.microsoft.com/office/drawing/2014/main" id="{D0A0D499-0EFD-4261-BB03-B04F5BD7AA46}"/>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1842" name="Text Box 17">
          <a:extLst>
            <a:ext uri="{FF2B5EF4-FFF2-40B4-BE49-F238E27FC236}">
              <a16:creationId xmlns:a16="http://schemas.microsoft.com/office/drawing/2014/main" id="{EA471C9F-2671-42D0-9708-BD8473EA3139}"/>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1843" name="Text Box 18">
          <a:extLst>
            <a:ext uri="{FF2B5EF4-FFF2-40B4-BE49-F238E27FC236}">
              <a16:creationId xmlns:a16="http://schemas.microsoft.com/office/drawing/2014/main" id="{8D8D4D0A-2C19-4F68-99D9-7996622283CF}"/>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1844" name="Text Box 19">
          <a:extLst>
            <a:ext uri="{FF2B5EF4-FFF2-40B4-BE49-F238E27FC236}">
              <a16:creationId xmlns:a16="http://schemas.microsoft.com/office/drawing/2014/main" id="{58B55499-5B87-40BA-A969-9D246C978E7A}"/>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95250" cy="171450"/>
    <xdr:sp macro="" textlink="">
      <xdr:nvSpPr>
        <xdr:cNvPr id="1845" name="Text Box 16">
          <a:extLst>
            <a:ext uri="{FF2B5EF4-FFF2-40B4-BE49-F238E27FC236}">
              <a16:creationId xmlns:a16="http://schemas.microsoft.com/office/drawing/2014/main" id="{03250D8A-5B09-4615-81EC-6B9138FF6ECE}"/>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95250" cy="171450"/>
    <xdr:sp macro="" textlink="">
      <xdr:nvSpPr>
        <xdr:cNvPr id="1846" name="Text Box 17">
          <a:extLst>
            <a:ext uri="{FF2B5EF4-FFF2-40B4-BE49-F238E27FC236}">
              <a16:creationId xmlns:a16="http://schemas.microsoft.com/office/drawing/2014/main" id="{36C54DE8-A67A-4033-9369-B7966B3FCFB4}"/>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95250" cy="171450"/>
    <xdr:sp macro="" textlink="">
      <xdr:nvSpPr>
        <xdr:cNvPr id="1847" name="Text Box 18">
          <a:extLst>
            <a:ext uri="{FF2B5EF4-FFF2-40B4-BE49-F238E27FC236}">
              <a16:creationId xmlns:a16="http://schemas.microsoft.com/office/drawing/2014/main" id="{F23F1E24-67B9-4FF9-B1CD-B288FA3B6BE5}"/>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95250" cy="171450"/>
    <xdr:sp macro="" textlink="">
      <xdr:nvSpPr>
        <xdr:cNvPr id="1848" name="Text Box 19">
          <a:extLst>
            <a:ext uri="{FF2B5EF4-FFF2-40B4-BE49-F238E27FC236}">
              <a16:creationId xmlns:a16="http://schemas.microsoft.com/office/drawing/2014/main" id="{DDC36C39-4A97-4F28-B099-5364C9D1C299}"/>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1849" name="Text Box 15">
          <a:extLst>
            <a:ext uri="{FF2B5EF4-FFF2-40B4-BE49-F238E27FC236}">
              <a16:creationId xmlns:a16="http://schemas.microsoft.com/office/drawing/2014/main" id="{0387410B-1776-45CE-B189-BDE22E60B243}"/>
            </a:ext>
          </a:extLst>
        </xdr:cNvPr>
        <xdr:cNvSpPr txBox="1">
          <a:spLocks noChangeArrowheads="1"/>
        </xdr:cNvSpPr>
      </xdr:nvSpPr>
      <xdr:spPr bwMode="auto">
        <a:xfrm>
          <a:off x="3710214" y="4156982"/>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1850" name="Text Box 16">
          <a:extLst>
            <a:ext uri="{FF2B5EF4-FFF2-40B4-BE49-F238E27FC236}">
              <a16:creationId xmlns:a16="http://schemas.microsoft.com/office/drawing/2014/main" id="{E9CFBF40-AA0A-427C-B829-1289B554E917}"/>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1851" name="Text Box 17">
          <a:extLst>
            <a:ext uri="{FF2B5EF4-FFF2-40B4-BE49-F238E27FC236}">
              <a16:creationId xmlns:a16="http://schemas.microsoft.com/office/drawing/2014/main" id="{EEFA962F-88B2-4A49-AF6B-515196B94A82}"/>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1852" name="Text Box 18">
          <a:extLst>
            <a:ext uri="{FF2B5EF4-FFF2-40B4-BE49-F238E27FC236}">
              <a16:creationId xmlns:a16="http://schemas.microsoft.com/office/drawing/2014/main" id="{7CA07C70-023F-4997-978C-FD927BC08CFB}"/>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1853" name="Text Box 19">
          <a:extLst>
            <a:ext uri="{FF2B5EF4-FFF2-40B4-BE49-F238E27FC236}">
              <a16:creationId xmlns:a16="http://schemas.microsoft.com/office/drawing/2014/main" id="{17E031E2-4FD9-4761-9BEC-6292C3B8DC11}"/>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62</xdr:row>
      <xdr:rowOff>504825</xdr:rowOff>
    </xdr:from>
    <xdr:ext cx="95250" cy="442269"/>
    <xdr:sp macro="" textlink="">
      <xdr:nvSpPr>
        <xdr:cNvPr id="1854" name="Text Box 15">
          <a:extLst>
            <a:ext uri="{FF2B5EF4-FFF2-40B4-BE49-F238E27FC236}">
              <a16:creationId xmlns:a16="http://schemas.microsoft.com/office/drawing/2014/main" id="{29CD5C22-3C11-4BDC-8581-02C3209DC1E4}"/>
            </a:ext>
          </a:extLst>
        </xdr:cNvPr>
        <xdr:cNvSpPr txBox="1">
          <a:spLocks noChangeArrowheads="1"/>
        </xdr:cNvSpPr>
      </xdr:nvSpPr>
      <xdr:spPr bwMode="auto">
        <a:xfrm>
          <a:off x="6555468" y="415698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1855" name="Text Box 16">
          <a:extLst>
            <a:ext uri="{FF2B5EF4-FFF2-40B4-BE49-F238E27FC236}">
              <a16:creationId xmlns:a16="http://schemas.microsoft.com/office/drawing/2014/main" id="{C2F4018C-B285-474B-A632-DBC382ED2897}"/>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1856" name="Text Box 17">
          <a:extLst>
            <a:ext uri="{FF2B5EF4-FFF2-40B4-BE49-F238E27FC236}">
              <a16:creationId xmlns:a16="http://schemas.microsoft.com/office/drawing/2014/main" id="{7D3C0022-0A23-492B-8842-653D41699786}"/>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1857" name="Text Box 18">
          <a:extLst>
            <a:ext uri="{FF2B5EF4-FFF2-40B4-BE49-F238E27FC236}">
              <a16:creationId xmlns:a16="http://schemas.microsoft.com/office/drawing/2014/main" id="{B1B4CBED-A57E-4391-8CD9-CF518AD5F7C7}"/>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1858" name="Text Box 16">
          <a:extLst>
            <a:ext uri="{FF2B5EF4-FFF2-40B4-BE49-F238E27FC236}">
              <a16:creationId xmlns:a16="http://schemas.microsoft.com/office/drawing/2014/main" id="{75E0240A-9540-40A3-9C10-6A39026388A6}"/>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1859" name="Text Box 17">
          <a:extLst>
            <a:ext uri="{FF2B5EF4-FFF2-40B4-BE49-F238E27FC236}">
              <a16:creationId xmlns:a16="http://schemas.microsoft.com/office/drawing/2014/main" id="{B1ACE4E5-B682-4B65-BD8F-14FCDE5EF5C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1860" name="Text Box 18">
          <a:extLst>
            <a:ext uri="{FF2B5EF4-FFF2-40B4-BE49-F238E27FC236}">
              <a16:creationId xmlns:a16="http://schemas.microsoft.com/office/drawing/2014/main" id="{A16113D2-0626-4C31-8087-9B3A01715621}"/>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1861" name="Text Box 19">
          <a:extLst>
            <a:ext uri="{FF2B5EF4-FFF2-40B4-BE49-F238E27FC236}">
              <a16:creationId xmlns:a16="http://schemas.microsoft.com/office/drawing/2014/main" id="{79B9E6C9-F4D1-4474-BE99-2F88BAEFB47A}"/>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1862" name="Text Box 16">
          <a:extLst>
            <a:ext uri="{FF2B5EF4-FFF2-40B4-BE49-F238E27FC236}">
              <a16:creationId xmlns:a16="http://schemas.microsoft.com/office/drawing/2014/main" id="{5382D9EB-2274-4A1E-9E2B-C1DA5E5C5145}"/>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1863" name="Text Box 17">
          <a:extLst>
            <a:ext uri="{FF2B5EF4-FFF2-40B4-BE49-F238E27FC236}">
              <a16:creationId xmlns:a16="http://schemas.microsoft.com/office/drawing/2014/main" id="{58063064-5179-4C8E-BEE8-ACD4C81AC74F}"/>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1864" name="Text Box 18">
          <a:extLst>
            <a:ext uri="{FF2B5EF4-FFF2-40B4-BE49-F238E27FC236}">
              <a16:creationId xmlns:a16="http://schemas.microsoft.com/office/drawing/2014/main" id="{E12E8AF1-09D1-4393-A28A-8A0B17C2381A}"/>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1865" name="Text Box 19">
          <a:extLst>
            <a:ext uri="{FF2B5EF4-FFF2-40B4-BE49-F238E27FC236}">
              <a16:creationId xmlns:a16="http://schemas.microsoft.com/office/drawing/2014/main" id="{6798C4CC-5247-4F18-9E57-E45C161945DC}"/>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504825</xdr:rowOff>
    </xdr:from>
    <xdr:ext cx="95250" cy="448496"/>
    <xdr:sp macro="" textlink="">
      <xdr:nvSpPr>
        <xdr:cNvPr id="1866" name="Text Box 15">
          <a:extLst>
            <a:ext uri="{FF2B5EF4-FFF2-40B4-BE49-F238E27FC236}">
              <a16:creationId xmlns:a16="http://schemas.microsoft.com/office/drawing/2014/main" id="{CDF59E90-AE64-4426-BCCD-FB3527B96E7C}"/>
            </a:ext>
          </a:extLst>
        </xdr:cNvPr>
        <xdr:cNvSpPr txBox="1">
          <a:spLocks noChangeArrowheads="1"/>
        </xdr:cNvSpPr>
      </xdr:nvSpPr>
      <xdr:spPr bwMode="auto">
        <a:xfrm>
          <a:off x="3710214" y="434476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504825</xdr:rowOff>
    </xdr:from>
    <xdr:ext cx="95250" cy="442269"/>
    <xdr:sp macro="" textlink="">
      <xdr:nvSpPr>
        <xdr:cNvPr id="1867" name="Text Box 15">
          <a:extLst>
            <a:ext uri="{FF2B5EF4-FFF2-40B4-BE49-F238E27FC236}">
              <a16:creationId xmlns:a16="http://schemas.microsoft.com/office/drawing/2014/main" id="{9DF06C2B-A65D-45A6-8EB1-6CA44DB1867F}"/>
            </a:ext>
          </a:extLst>
        </xdr:cNvPr>
        <xdr:cNvSpPr txBox="1">
          <a:spLocks noChangeArrowheads="1"/>
        </xdr:cNvSpPr>
      </xdr:nvSpPr>
      <xdr:spPr bwMode="auto">
        <a:xfrm>
          <a:off x="6555468" y="43447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504825</xdr:rowOff>
    </xdr:from>
    <xdr:ext cx="95250" cy="442269"/>
    <xdr:sp macro="" textlink="">
      <xdr:nvSpPr>
        <xdr:cNvPr id="1868" name="Text Box 15">
          <a:extLst>
            <a:ext uri="{FF2B5EF4-FFF2-40B4-BE49-F238E27FC236}">
              <a16:creationId xmlns:a16="http://schemas.microsoft.com/office/drawing/2014/main" id="{38DF6D67-69A9-4727-B63E-2BD20A17E594}"/>
            </a:ext>
          </a:extLst>
        </xdr:cNvPr>
        <xdr:cNvSpPr txBox="1">
          <a:spLocks noChangeArrowheads="1"/>
        </xdr:cNvSpPr>
      </xdr:nvSpPr>
      <xdr:spPr bwMode="auto">
        <a:xfrm>
          <a:off x="15475857" y="43447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504825</xdr:rowOff>
    </xdr:from>
    <xdr:ext cx="95250" cy="213632"/>
    <xdr:sp macro="" textlink="">
      <xdr:nvSpPr>
        <xdr:cNvPr id="1869" name="Text Box 15">
          <a:extLst>
            <a:ext uri="{FF2B5EF4-FFF2-40B4-BE49-F238E27FC236}">
              <a16:creationId xmlns:a16="http://schemas.microsoft.com/office/drawing/2014/main" id="{25EDF7F4-9402-44DB-BFFB-D957B152C245}"/>
            </a:ext>
          </a:extLst>
        </xdr:cNvPr>
        <xdr:cNvSpPr txBox="1">
          <a:spLocks noChangeArrowheads="1"/>
        </xdr:cNvSpPr>
      </xdr:nvSpPr>
      <xdr:spPr bwMode="auto">
        <a:xfrm>
          <a:off x="3710214" y="43447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504825</xdr:rowOff>
    </xdr:from>
    <xdr:ext cx="95250" cy="444331"/>
    <xdr:sp macro="" textlink="">
      <xdr:nvSpPr>
        <xdr:cNvPr id="1870" name="Text Box 15">
          <a:extLst>
            <a:ext uri="{FF2B5EF4-FFF2-40B4-BE49-F238E27FC236}">
              <a16:creationId xmlns:a16="http://schemas.microsoft.com/office/drawing/2014/main" id="{CB9A1084-C443-4413-AB5A-2A5207177EAB}"/>
            </a:ext>
          </a:extLst>
        </xdr:cNvPr>
        <xdr:cNvSpPr txBox="1">
          <a:spLocks noChangeArrowheads="1"/>
        </xdr:cNvSpPr>
      </xdr:nvSpPr>
      <xdr:spPr bwMode="auto">
        <a:xfrm>
          <a:off x="3710214" y="434476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504825</xdr:rowOff>
    </xdr:from>
    <xdr:ext cx="95250" cy="213632"/>
    <xdr:sp macro="" textlink="">
      <xdr:nvSpPr>
        <xdr:cNvPr id="1871" name="Text Box 15">
          <a:extLst>
            <a:ext uri="{FF2B5EF4-FFF2-40B4-BE49-F238E27FC236}">
              <a16:creationId xmlns:a16="http://schemas.microsoft.com/office/drawing/2014/main" id="{AA61C4C6-AB6C-46DB-9759-AAE9682B1B4E}"/>
            </a:ext>
          </a:extLst>
        </xdr:cNvPr>
        <xdr:cNvSpPr txBox="1">
          <a:spLocks noChangeArrowheads="1"/>
        </xdr:cNvSpPr>
      </xdr:nvSpPr>
      <xdr:spPr bwMode="auto">
        <a:xfrm>
          <a:off x="6555468" y="43447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1872" name="Text Box 16">
          <a:extLst>
            <a:ext uri="{FF2B5EF4-FFF2-40B4-BE49-F238E27FC236}">
              <a16:creationId xmlns:a16="http://schemas.microsoft.com/office/drawing/2014/main" id="{6582CA50-CCDB-4A1B-BC30-78CDAFB35D72}"/>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1873" name="Text Box 17">
          <a:extLst>
            <a:ext uri="{FF2B5EF4-FFF2-40B4-BE49-F238E27FC236}">
              <a16:creationId xmlns:a16="http://schemas.microsoft.com/office/drawing/2014/main" id="{0ABF53AE-9F07-4A0F-8259-76BC61FAE286}"/>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1874" name="Text Box 18">
          <a:extLst>
            <a:ext uri="{FF2B5EF4-FFF2-40B4-BE49-F238E27FC236}">
              <a16:creationId xmlns:a16="http://schemas.microsoft.com/office/drawing/2014/main" id="{966978D0-283C-4F72-A5B2-9398B47007DA}"/>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1875" name="Text Box 19">
          <a:extLst>
            <a:ext uri="{FF2B5EF4-FFF2-40B4-BE49-F238E27FC236}">
              <a16:creationId xmlns:a16="http://schemas.microsoft.com/office/drawing/2014/main" id="{95EFFF15-1D42-4322-BDDD-4C055599BC19}"/>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1876" name="Text Box 16">
          <a:extLst>
            <a:ext uri="{FF2B5EF4-FFF2-40B4-BE49-F238E27FC236}">
              <a16:creationId xmlns:a16="http://schemas.microsoft.com/office/drawing/2014/main" id="{C06A0F7A-A56A-4BDB-8B55-2D31D55F1B8D}"/>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1877" name="Text Box 17">
          <a:extLst>
            <a:ext uri="{FF2B5EF4-FFF2-40B4-BE49-F238E27FC236}">
              <a16:creationId xmlns:a16="http://schemas.microsoft.com/office/drawing/2014/main" id="{296B18BB-1FA6-49CA-BB89-CDA9D4B35C54}"/>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1878" name="Text Box 18">
          <a:extLst>
            <a:ext uri="{FF2B5EF4-FFF2-40B4-BE49-F238E27FC236}">
              <a16:creationId xmlns:a16="http://schemas.microsoft.com/office/drawing/2014/main" id="{9CFFB093-3A42-42A3-9528-7D5484BEE2C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1879" name="Text Box 19">
          <a:extLst>
            <a:ext uri="{FF2B5EF4-FFF2-40B4-BE49-F238E27FC236}">
              <a16:creationId xmlns:a16="http://schemas.microsoft.com/office/drawing/2014/main" id="{E20FD932-7EF3-446C-BB3A-D16E565460B5}"/>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1880" name="Text Box 16">
          <a:extLst>
            <a:ext uri="{FF2B5EF4-FFF2-40B4-BE49-F238E27FC236}">
              <a16:creationId xmlns:a16="http://schemas.microsoft.com/office/drawing/2014/main" id="{5E3F01A0-B622-45EA-813F-7D07CF435596}"/>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1881" name="Text Box 17">
          <a:extLst>
            <a:ext uri="{FF2B5EF4-FFF2-40B4-BE49-F238E27FC236}">
              <a16:creationId xmlns:a16="http://schemas.microsoft.com/office/drawing/2014/main" id="{EAC508B6-0F49-4577-A455-120D87753F09}"/>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1882" name="Text Box 18">
          <a:extLst>
            <a:ext uri="{FF2B5EF4-FFF2-40B4-BE49-F238E27FC236}">
              <a16:creationId xmlns:a16="http://schemas.microsoft.com/office/drawing/2014/main" id="{07924C26-72E8-4157-9C5B-D32DCC2B4376}"/>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1883" name="Text Box 19">
          <a:extLst>
            <a:ext uri="{FF2B5EF4-FFF2-40B4-BE49-F238E27FC236}">
              <a16:creationId xmlns:a16="http://schemas.microsoft.com/office/drawing/2014/main" id="{76B2AAD9-EC2F-4836-BEEB-3E8FBF784E4E}"/>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44014"/>
    <xdr:sp macro="" textlink="">
      <xdr:nvSpPr>
        <xdr:cNvPr id="1884" name="Text Box 15">
          <a:extLst>
            <a:ext uri="{FF2B5EF4-FFF2-40B4-BE49-F238E27FC236}">
              <a16:creationId xmlns:a16="http://schemas.microsoft.com/office/drawing/2014/main" id="{AC99B156-5523-4F27-9752-1EE9134ECCE7}"/>
            </a:ext>
          </a:extLst>
        </xdr:cNvPr>
        <xdr:cNvSpPr txBox="1">
          <a:spLocks noChangeArrowheads="1"/>
        </xdr:cNvSpPr>
      </xdr:nvSpPr>
      <xdr:spPr bwMode="auto">
        <a:xfrm>
          <a:off x="3710214" y="4701268"/>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1885" name="Text Box 16">
          <a:extLst>
            <a:ext uri="{FF2B5EF4-FFF2-40B4-BE49-F238E27FC236}">
              <a16:creationId xmlns:a16="http://schemas.microsoft.com/office/drawing/2014/main" id="{77D98DB6-129F-4016-B28A-9D741FFA1837}"/>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1886" name="Text Box 17">
          <a:extLst>
            <a:ext uri="{FF2B5EF4-FFF2-40B4-BE49-F238E27FC236}">
              <a16:creationId xmlns:a16="http://schemas.microsoft.com/office/drawing/2014/main" id="{AF59F120-E6AD-41B6-B8D9-896EEEF47CE6}"/>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1887" name="Text Box 18">
          <a:extLst>
            <a:ext uri="{FF2B5EF4-FFF2-40B4-BE49-F238E27FC236}">
              <a16:creationId xmlns:a16="http://schemas.microsoft.com/office/drawing/2014/main" id="{009714FF-FBD6-4514-A772-1CC03622B127}"/>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1888" name="Text Box 19">
          <a:extLst>
            <a:ext uri="{FF2B5EF4-FFF2-40B4-BE49-F238E27FC236}">
              <a16:creationId xmlns:a16="http://schemas.microsoft.com/office/drawing/2014/main" id="{F7721E4E-A3CF-402A-B55F-BF3EE56BE4AE}"/>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442269"/>
    <xdr:sp macro="" textlink="">
      <xdr:nvSpPr>
        <xdr:cNvPr id="1889" name="Text Box 15">
          <a:extLst>
            <a:ext uri="{FF2B5EF4-FFF2-40B4-BE49-F238E27FC236}">
              <a16:creationId xmlns:a16="http://schemas.microsoft.com/office/drawing/2014/main" id="{5CACDF17-2FAC-4016-A51B-B895EE6893A7}"/>
            </a:ext>
          </a:extLst>
        </xdr:cNvPr>
        <xdr:cNvSpPr txBox="1">
          <a:spLocks noChangeArrowheads="1"/>
        </xdr:cNvSpPr>
      </xdr:nvSpPr>
      <xdr:spPr bwMode="auto">
        <a:xfrm>
          <a:off x="6555468" y="470126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1890" name="Text Box 16">
          <a:extLst>
            <a:ext uri="{FF2B5EF4-FFF2-40B4-BE49-F238E27FC236}">
              <a16:creationId xmlns:a16="http://schemas.microsoft.com/office/drawing/2014/main" id="{85A9FE47-EAAA-4BD9-B71C-43A13B66C209}"/>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1891" name="Text Box 17">
          <a:extLst>
            <a:ext uri="{FF2B5EF4-FFF2-40B4-BE49-F238E27FC236}">
              <a16:creationId xmlns:a16="http://schemas.microsoft.com/office/drawing/2014/main" id="{9B6EAD3C-73E6-4D29-8A27-3D59E3DA46FC}"/>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1892" name="Text Box 18">
          <a:extLst>
            <a:ext uri="{FF2B5EF4-FFF2-40B4-BE49-F238E27FC236}">
              <a16:creationId xmlns:a16="http://schemas.microsoft.com/office/drawing/2014/main" id="{807AC296-732E-45A6-BDC6-5DFC7679B15B}"/>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1893" name="Text Box 16">
          <a:extLst>
            <a:ext uri="{FF2B5EF4-FFF2-40B4-BE49-F238E27FC236}">
              <a16:creationId xmlns:a16="http://schemas.microsoft.com/office/drawing/2014/main" id="{4495C48A-E6EA-4499-9156-4C97D2671517}"/>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1894" name="Text Box 17">
          <a:extLst>
            <a:ext uri="{FF2B5EF4-FFF2-40B4-BE49-F238E27FC236}">
              <a16:creationId xmlns:a16="http://schemas.microsoft.com/office/drawing/2014/main" id="{E9063FF7-381A-483E-9159-FED06DAD9AFF}"/>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1895" name="Text Box 18">
          <a:extLst>
            <a:ext uri="{FF2B5EF4-FFF2-40B4-BE49-F238E27FC236}">
              <a16:creationId xmlns:a16="http://schemas.microsoft.com/office/drawing/2014/main" id="{377B2F63-FE59-459E-8337-F46ECE326966}"/>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1896" name="Text Box 19">
          <a:extLst>
            <a:ext uri="{FF2B5EF4-FFF2-40B4-BE49-F238E27FC236}">
              <a16:creationId xmlns:a16="http://schemas.microsoft.com/office/drawing/2014/main" id="{EC620DC9-100B-4AC9-9A66-3A38AC7BB62C}"/>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1897" name="Text Box 16">
          <a:extLst>
            <a:ext uri="{FF2B5EF4-FFF2-40B4-BE49-F238E27FC236}">
              <a16:creationId xmlns:a16="http://schemas.microsoft.com/office/drawing/2014/main" id="{E281BBB0-DC69-4618-A635-B35D8E52F543}"/>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1898" name="Text Box 17">
          <a:extLst>
            <a:ext uri="{FF2B5EF4-FFF2-40B4-BE49-F238E27FC236}">
              <a16:creationId xmlns:a16="http://schemas.microsoft.com/office/drawing/2014/main" id="{45379F41-035B-4D97-9936-08543879778D}"/>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1899" name="Text Box 18">
          <a:extLst>
            <a:ext uri="{FF2B5EF4-FFF2-40B4-BE49-F238E27FC236}">
              <a16:creationId xmlns:a16="http://schemas.microsoft.com/office/drawing/2014/main" id="{E68B2D73-92E0-4E15-8EB9-0C728C20F1C4}"/>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1900" name="Text Box 19">
          <a:extLst>
            <a:ext uri="{FF2B5EF4-FFF2-40B4-BE49-F238E27FC236}">
              <a16:creationId xmlns:a16="http://schemas.microsoft.com/office/drawing/2014/main" id="{569A7A00-A949-46AD-9F3E-8B95F57EA4BF}"/>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1901" name="Text Box 16">
          <a:extLst>
            <a:ext uri="{FF2B5EF4-FFF2-40B4-BE49-F238E27FC236}">
              <a16:creationId xmlns:a16="http://schemas.microsoft.com/office/drawing/2014/main" id="{3D116270-3535-4397-AE59-FB6643A7E222}"/>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1902" name="Text Box 17">
          <a:extLst>
            <a:ext uri="{FF2B5EF4-FFF2-40B4-BE49-F238E27FC236}">
              <a16:creationId xmlns:a16="http://schemas.microsoft.com/office/drawing/2014/main" id="{F919E4EB-366D-4447-94D9-80330C877B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1903" name="Text Box 18">
          <a:extLst>
            <a:ext uri="{FF2B5EF4-FFF2-40B4-BE49-F238E27FC236}">
              <a16:creationId xmlns:a16="http://schemas.microsoft.com/office/drawing/2014/main" id="{140215AF-72BA-4732-9AA6-B8B34EC1842A}"/>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1904" name="Text Box 19">
          <a:extLst>
            <a:ext uri="{FF2B5EF4-FFF2-40B4-BE49-F238E27FC236}">
              <a16:creationId xmlns:a16="http://schemas.microsoft.com/office/drawing/2014/main" id="{14452599-1C58-43FE-AEFD-27AAF35D80A7}"/>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48496"/>
    <xdr:sp macro="" textlink="">
      <xdr:nvSpPr>
        <xdr:cNvPr id="1905" name="Text Box 15">
          <a:extLst>
            <a:ext uri="{FF2B5EF4-FFF2-40B4-BE49-F238E27FC236}">
              <a16:creationId xmlns:a16="http://schemas.microsoft.com/office/drawing/2014/main" id="{A9B929AE-2B7F-4C54-A3E2-1CB326CD760F}"/>
            </a:ext>
          </a:extLst>
        </xdr:cNvPr>
        <xdr:cNvSpPr txBox="1">
          <a:spLocks noChangeArrowheads="1"/>
        </xdr:cNvSpPr>
      </xdr:nvSpPr>
      <xdr:spPr bwMode="auto">
        <a:xfrm>
          <a:off x="3710214" y="5433332"/>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1906" name="Text Box 16">
          <a:extLst>
            <a:ext uri="{FF2B5EF4-FFF2-40B4-BE49-F238E27FC236}">
              <a16:creationId xmlns:a16="http://schemas.microsoft.com/office/drawing/2014/main" id="{232F9895-C649-4C7D-AEBE-8FB20F4929CF}"/>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1907" name="Text Box 17">
          <a:extLst>
            <a:ext uri="{FF2B5EF4-FFF2-40B4-BE49-F238E27FC236}">
              <a16:creationId xmlns:a16="http://schemas.microsoft.com/office/drawing/2014/main" id="{E87DA689-7228-4B3F-B1B4-323ED2153491}"/>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1908" name="Text Box 18">
          <a:extLst>
            <a:ext uri="{FF2B5EF4-FFF2-40B4-BE49-F238E27FC236}">
              <a16:creationId xmlns:a16="http://schemas.microsoft.com/office/drawing/2014/main" id="{AFAC8FD1-FAB1-422F-A041-90CA8374F3CF}"/>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1909" name="Text Box 19">
          <a:extLst>
            <a:ext uri="{FF2B5EF4-FFF2-40B4-BE49-F238E27FC236}">
              <a16:creationId xmlns:a16="http://schemas.microsoft.com/office/drawing/2014/main" id="{FD4D86DD-5FD4-4B79-A7D1-203539C8B246}"/>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442269"/>
    <xdr:sp macro="" textlink="">
      <xdr:nvSpPr>
        <xdr:cNvPr id="1910" name="Text Box 15">
          <a:extLst>
            <a:ext uri="{FF2B5EF4-FFF2-40B4-BE49-F238E27FC236}">
              <a16:creationId xmlns:a16="http://schemas.microsoft.com/office/drawing/2014/main" id="{DF63CC08-E2AD-4654-89EC-BC2F9C7A2E29}"/>
            </a:ext>
          </a:extLst>
        </xdr:cNvPr>
        <xdr:cNvSpPr txBox="1">
          <a:spLocks noChangeArrowheads="1"/>
        </xdr:cNvSpPr>
      </xdr:nvSpPr>
      <xdr:spPr bwMode="auto">
        <a:xfrm>
          <a:off x="6555468" y="543333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1911" name="Text Box 16">
          <a:extLst>
            <a:ext uri="{FF2B5EF4-FFF2-40B4-BE49-F238E27FC236}">
              <a16:creationId xmlns:a16="http://schemas.microsoft.com/office/drawing/2014/main" id="{6CEE5DB2-A6B6-4A7B-8EE3-B643E7E02379}"/>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1912" name="Text Box 17">
          <a:extLst>
            <a:ext uri="{FF2B5EF4-FFF2-40B4-BE49-F238E27FC236}">
              <a16:creationId xmlns:a16="http://schemas.microsoft.com/office/drawing/2014/main" id="{11F71FF0-7910-4D3A-9305-D0054847BB2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1913" name="Text Box 18">
          <a:extLst>
            <a:ext uri="{FF2B5EF4-FFF2-40B4-BE49-F238E27FC236}">
              <a16:creationId xmlns:a16="http://schemas.microsoft.com/office/drawing/2014/main" id="{945116B0-5373-4679-B7F3-BF253BE36F41}"/>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1914" name="Text Box 19">
          <a:extLst>
            <a:ext uri="{FF2B5EF4-FFF2-40B4-BE49-F238E27FC236}">
              <a16:creationId xmlns:a16="http://schemas.microsoft.com/office/drawing/2014/main" id="{B7E30969-264F-4BF9-AC08-8EE2E79869D1}"/>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442269"/>
    <xdr:sp macro="" textlink="">
      <xdr:nvSpPr>
        <xdr:cNvPr id="1915" name="Text Box 15">
          <a:extLst>
            <a:ext uri="{FF2B5EF4-FFF2-40B4-BE49-F238E27FC236}">
              <a16:creationId xmlns:a16="http://schemas.microsoft.com/office/drawing/2014/main" id="{DA9C63F2-6F7F-4F65-891D-990111F06567}"/>
            </a:ext>
          </a:extLst>
        </xdr:cNvPr>
        <xdr:cNvSpPr txBox="1">
          <a:spLocks noChangeArrowheads="1"/>
        </xdr:cNvSpPr>
      </xdr:nvSpPr>
      <xdr:spPr bwMode="auto">
        <a:xfrm>
          <a:off x="15475857" y="543333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44014"/>
    <xdr:sp macro="" textlink="">
      <xdr:nvSpPr>
        <xdr:cNvPr id="1916" name="Text Box 15">
          <a:extLst>
            <a:ext uri="{FF2B5EF4-FFF2-40B4-BE49-F238E27FC236}">
              <a16:creationId xmlns:a16="http://schemas.microsoft.com/office/drawing/2014/main" id="{9D35D691-A7CA-4DE7-AFEA-62507279DD1A}"/>
            </a:ext>
          </a:extLst>
        </xdr:cNvPr>
        <xdr:cNvSpPr txBox="1">
          <a:spLocks noChangeArrowheads="1"/>
        </xdr:cNvSpPr>
      </xdr:nvSpPr>
      <xdr:spPr bwMode="auto">
        <a:xfrm>
          <a:off x="3710214" y="52455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1917" name="Text Box 16">
          <a:extLst>
            <a:ext uri="{FF2B5EF4-FFF2-40B4-BE49-F238E27FC236}">
              <a16:creationId xmlns:a16="http://schemas.microsoft.com/office/drawing/2014/main" id="{A2212EE0-F4D9-4234-B8F9-7AA2696C6915}"/>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1918" name="Text Box 17">
          <a:extLst>
            <a:ext uri="{FF2B5EF4-FFF2-40B4-BE49-F238E27FC236}">
              <a16:creationId xmlns:a16="http://schemas.microsoft.com/office/drawing/2014/main" id="{3C3E26B0-C449-4003-90AC-A6D895B3A33B}"/>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1919" name="Text Box 18">
          <a:extLst>
            <a:ext uri="{FF2B5EF4-FFF2-40B4-BE49-F238E27FC236}">
              <a16:creationId xmlns:a16="http://schemas.microsoft.com/office/drawing/2014/main" id="{664C5A2E-F1CD-4045-A9F8-587D9FE04D2D}"/>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1920" name="Text Box 19">
          <a:extLst>
            <a:ext uri="{FF2B5EF4-FFF2-40B4-BE49-F238E27FC236}">
              <a16:creationId xmlns:a16="http://schemas.microsoft.com/office/drawing/2014/main" id="{A598A053-B198-4AB1-90A8-43399B4052DB}"/>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213632"/>
    <xdr:sp macro="" textlink="">
      <xdr:nvSpPr>
        <xdr:cNvPr id="1921" name="Text Box 15">
          <a:extLst>
            <a:ext uri="{FF2B5EF4-FFF2-40B4-BE49-F238E27FC236}">
              <a16:creationId xmlns:a16="http://schemas.microsoft.com/office/drawing/2014/main" id="{B30D6A2A-29CF-4455-82E8-E8979D0F92C9}"/>
            </a:ext>
          </a:extLst>
        </xdr:cNvPr>
        <xdr:cNvSpPr txBox="1">
          <a:spLocks noChangeArrowheads="1"/>
        </xdr:cNvSpPr>
      </xdr:nvSpPr>
      <xdr:spPr bwMode="auto">
        <a:xfrm>
          <a:off x="3710214" y="54333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44331"/>
    <xdr:sp macro="" textlink="">
      <xdr:nvSpPr>
        <xdr:cNvPr id="1922" name="Text Box 15">
          <a:extLst>
            <a:ext uri="{FF2B5EF4-FFF2-40B4-BE49-F238E27FC236}">
              <a16:creationId xmlns:a16="http://schemas.microsoft.com/office/drawing/2014/main" id="{12C0F44D-33CC-4396-9707-0C72B0F1D84B}"/>
            </a:ext>
          </a:extLst>
        </xdr:cNvPr>
        <xdr:cNvSpPr txBox="1">
          <a:spLocks noChangeArrowheads="1"/>
        </xdr:cNvSpPr>
      </xdr:nvSpPr>
      <xdr:spPr bwMode="auto">
        <a:xfrm>
          <a:off x="3710214" y="5433332"/>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442269"/>
    <xdr:sp macro="" textlink="">
      <xdr:nvSpPr>
        <xdr:cNvPr id="1923" name="Text Box 15">
          <a:extLst>
            <a:ext uri="{FF2B5EF4-FFF2-40B4-BE49-F238E27FC236}">
              <a16:creationId xmlns:a16="http://schemas.microsoft.com/office/drawing/2014/main" id="{6624AD59-0023-467E-91C5-A98BDA5B1502}"/>
            </a:ext>
          </a:extLst>
        </xdr:cNvPr>
        <xdr:cNvSpPr txBox="1">
          <a:spLocks noChangeArrowheads="1"/>
        </xdr:cNvSpPr>
      </xdr:nvSpPr>
      <xdr:spPr bwMode="auto">
        <a:xfrm>
          <a:off x="6555468" y="52455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1924" name="Text Box 16">
          <a:extLst>
            <a:ext uri="{FF2B5EF4-FFF2-40B4-BE49-F238E27FC236}">
              <a16:creationId xmlns:a16="http://schemas.microsoft.com/office/drawing/2014/main" id="{267EFCEA-D4A6-4D30-95A0-DDCCEA51E90E}"/>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1925" name="Text Box 17">
          <a:extLst>
            <a:ext uri="{FF2B5EF4-FFF2-40B4-BE49-F238E27FC236}">
              <a16:creationId xmlns:a16="http://schemas.microsoft.com/office/drawing/2014/main" id="{75FEA3F2-D605-4823-9FD0-7E16254FFD43}"/>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1926" name="Text Box 18">
          <a:extLst>
            <a:ext uri="{FF2B5EF4-FFF2-40B4-BE49-F238E27FC236}">
              <a16:creationId xmlns:a16="http://schemas.microsoft.com/office/drawing/2014/main" id="{B25678ED-B989-4972-A2AE-5A37088C62A6}"/>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213632"/>
    <xdr:sp macro="" textlink="">
      <xdr:nvSpPr>
        <xdr:cNvPr id="1927" name="Text Box 15">
          <a:extLst>
            <a:ext uri="{FF2B5EF4-FFF2-40B4-BE49-F238E27FC236}">
              <a16:creationId xmlns:a16="http://schemas.microsoft.com/office/drawing/2014/main" id="{5BFFE07A-DD28-4DF8-85BE-E827FAE1C653}"/>
            </a:ext>
          </a:extLst>
        </xdr:cNvPr>
        <xdr:cNvSpPr txBox="1">
          <a:spLocks noChangeArrowheads="1"/>
        </xdr:cNvSpPr>
      </xdr:nvSpPr>
      <xdr:spPr bwMode="auto">
        <a:xfrm>
          <a:off x="6555468" y="54333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1928" name="Text Box 16">
          <a:extLst>
            <a:ext uri="{FF2B5EF4-FFF2-40B4-BE49-F238E27FC236}">
              <a16:creationId xmlns:a16="http://schemas.microsoft.com/office/drawing/2014/main" id="{BDF54E87-1665-4A9A-9A06-AF4BC8294B0C}"/>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1929" name="Text Box 17">
          <a:extLst>
            <a:ext uri="{FF2B5EF4-FFF2-40B4-BE49-F238E27FC236}">
              <a16:creationId xmlns:a16="http://schemas.microsoft.com/office/drawing/2014/main" id="{2CB82D05-4283-4003-B8B5-5067DD23EDE4}"/>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1930" name="Text Box 18">
          <a:extLst>
            <a:ext uri="{FF2B5EF4-FFF2-40B4-BE49-F238E27FC236}">
              <a16:creationId xmlns:a16="http://schemas.microsoft.com/office/drawing/2014/main" id="{EC5D60FE-9A92-4878-B196-30AB11E7CE26}"/>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1931" name="Text Box 19">
          <a:extLst>
            <a:ext uri="{FF2B5EF4-FFF2-40B4-BE49-F238E27FC236}">
              <a16:creationId xmlns:a16="http://schemas.microsoft.com/office/drawing/2014/main" id="{00D4A7CF-1C65-420F-9ADA-6D10C75BA87D}"/>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1932" name="Text Box 16">
          <a:extLst>
            <a:ext uri="{FF2B5EF4-FFF2-40B4-BE49-F238E27FC236}">
              <a16:creationId xmlns:a16="http://schemas.microsoft.com/office/drawing/2014/main" id="{10E4ECEB-78B3-453E-9C2E-D4B8E83244DE}"/>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1933" name="Text Box 17">
          <a:extLst>
            <a:ext uri="{FF2B5EF4-FFF2-40B4-BE49-F238E27FC236}">
              <a16:creationId xmlns:a16="http://schemas.microsoft.com/office/drawing/2014/main" id="{B66304F4-F0A3-4B6E-9A25-ECBEAA2346D2}"/>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1934" name="Text Box 18">
          <a:extLst>
            <a:ext uri="{FF2B5EF4-FFF2-40B4-BE49-F238E27FC236}">
              <a16:creationId xmlns:a16="http://schemas.microsoft.com/office/drawing/2014/main" id="{0C8D442C-E928-421B-B6F8-058141DFA5B7}"/>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1935" name="Text Box 19">
          <a:extLst>
            <a:ext uri="{FF2B5EF4-FFF2-40B4-BE49-F238E27FC236}">
              <a16:creationId xmlns:a16="http://schemas.microsoft.com/office/drawing/2014/main" id="{2E25B566-3572-45B2-822C-5BC9343AD97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1936" name="Text Box 16">
          <a:extLst>
            <a:ext uri="{FF2B5EF4-FFF2-40B4-BE49-F238E27FC236}">
              <a16:creationId xmlns:a16="http://schemas.microsoft.com/office/drawing/2014/main" id="{2D56ABB9-3A4B-4F44-A4D9-74324CA03E97}"/>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1937" name="Text Box 17">
          <a:extLst>
            <a:ext uri="{FF2B5EF4-FFF2-40B4-BE49-F238E27FC236}">
              <a16:creationId xmlns:a16="http://schemas.microsoft.com/office/drawing/2014/main" id="{C580393D-5D1E-472D-BB39-899C557B37D4}"/>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1938" name="Text Box 18">
          <a:extLst>
            <a:ext uri="{FF2B5EF4-FFF2-40B4-BE49-F238E27FC236}">
              <a16:creationId xmlns:a16="http://schemas.microsoft.com/office/drawing/2014/main" id="{2A9B06F8-1C56-4E5A-8D3C-FC6D4254D78B}"/>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1939" name="Text Box 19">
          <a:extLst>
            <a:ext uri="{FF2B5EF4-FFF2-40B4-BE49-F238E27FC236}">
              <a16:creationId xmlns:a16="http://schemas.microsoft.com/office/drawing/2014/main" id="{18BB393B-2295-4F93-A156-5A4A01444C6E}"/>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1940" name="Text Box 16">
          <a:extLst>
            <a:ext uri="{FF2B5EF4-FFF2-40B4-BE49-F238E27FC236}">
              <a16:creationId xmlns:a16="http://schemas.microsoft.com/office/drawing/2014/main" id="{E773D4F6-6EC3-451C-9539-E4C554E67827}"/>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1941" name="Text Box 17">
          <a:extLst>
            <a:ext uri="{FF2B5EF4-FFF2-40B4-BE49-F238E27FC236}">
              <a16:creationId xmlns:a16="http://schemas.microsoft.com/office/drawing/2014/main" id="{8184656B-D98C-4E06-8C33-5BAB57934426}"/>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1942" name="Text Box 18">
          <a:extLst>
            <a:ext uri="{FF2B5EF4-FFF2-40B4-BE49-F238E27FC236}">
              <a16:creationId xmlns:a16="http://schemas.microsoft.com/office/drawing/2014/main" id="{0A62D751-8992-4232-93C8-D28AE1B13C57}"/>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1943" name="Text Box 19">
          <a:extLst>
            <a:ext uri="{FF2B5EF4-FFF2-40B4-BE49-F238E27FC236}">
              <a16:creationId xmlns:a16="http://schemas.microsoft.com/office/drawing/2014/main" id="{A0BD512E-28B8-4A89-BCA3-E2454A96D3C2}"/>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95250" cy="171450"/>
    <xdr:sp macro="" textlink="">
      <xdr:nvSpPr>
        <xdr:cNvPr id="1944" name="Text Box 16">
          <a:extLst>
            <a:ext uri="{FF2B5EF4-FFF2-40B4-BE49-F238E27FC236}">
              <a16:creationId xmlns:a16="http://schemas.microsoft.com/office/drawing/2014/main" id="{9139B56D-F271-4920-9853-8F268ECAFC46}"/>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95250" cy="171450"/>
    <xdr:sp macro="" textlink="">
      <xdr:nvSpPr>
        <xdr:cNvPr id="1945" name="Text Box 17">
          <a:extLst>
            <a:ext uri="{FF2B5EF4-FFF2-40B4-BE49-F238E27FC236}">
              <a16:creationId xmlns:a16="http://schemas.microsoft.com/office/drawing/2014/main" id="{36BA49C6-BDA7-4CA5-86A9-0F663821BAE2}"/>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95250" cy="171450"/>
    <xdr:sp macro="" textlink="">
      <xdr:nvSpPr>
        <xdr:cNvPr id="1946" name="Text Box 18">
          <a:extLst>
            <a:ext uri="{FF2B5EF4-FFF2-40B4-BE49-F238E27FC236}">
              <a16:creationId xmlns:a16="http://schemas.microsoft.com/office/drawing/2014/main" id="{9B74F833-DAD2-48E6-BCD5-BBFF19585517}"/>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95250" cy="171450"/>
    <xdr:sp macro="" textlink="">
      <xdr:nvSpPr>
        <xdr:cNvPr id="1947" name="Text Box 19">
          <a:extLst>
            <a:ext uri="{FF2B5EF4-FFF2-40B4-BE49-F238E27FC236}">
              <a16:creationId xmlns:a16="http://schemas.microsoft.com/office/drawing/2014/main" id="{238AF34E-B9CF-44CF-A947-1D9B250DFE9C}"/>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014"/>
    <xdr:sp macro="" textlink="">
      <xdr:nvSpPr>
        <xdr:cNvPr id="1948" name="Text Box 15">
          <a:extLst>
            <a:ext uri="{FF2B5EF4-FFF2-40B4-BE49-F238E27FC236}">
              <a16:creationId xmlns:a16="http://schemas.microsoft.com/office/drawing/2014/main" id="{961510CD-8AE1-4FCC-9E17-6A5F99E70CF3}"/>
            </a:ext>
          </a:extLst>
        </xdr:cNvPr>
        <xdr:cNvSpPr txBox="1">
          <a:spLocks noChangeArrowheads="1"/>
        </xdr:cNvSpPr>
      </xdr:nvSpPr>
      <xdr:spPr bwMode="auto">
        <a:xfrm>
          <a:off x="3710214" y="5789839"/>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1949" name="Text Box 16">
          <a:extLst>
            <a:ext uri="{FF2B5EF4-FFF2-40B4-BE49-F238E27FC236}">
              <a16:creationId xmlns:a16="http://schemas.microsoft.com/office/drawing/2014/main" id="{92A5448E-156B-4EC1-948E-050DABF77E67}"/>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1950" name="Text Box 17">
          <a:extLst>
            <a:ext uri="{FF2B5EF4-FFF2-40B4-BE49-F238E27FC236}">
              <a16:creationId xmlns:a16="http://schemas.microsoft.com/office/drawing/2014/main" id="{70ABB064-BA56-4A4B-8C46-B54F93242F59}"/>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1951" name="Text Box 18">
          <a:extLst>
            <a:ext uri="{FF2B5EF4-FFF2-40B4-BE49-F238E27FC236}">
              <a16:creationId xmlns:a16="http://schemas.microsoft.com/office/drawing/2014/main" id="{D9CB9989-A037-469E-84B5-1D2B4F063AB3}"/>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1952" name="Text Box 19">
          <a:extLst>
            <a:ext uri="{FF2B5EF4-FFF2-40B4-BE49-F238E27FC236}">
              <a16:creationId xmlns:a16="http://schemas.microsoft.com/office/drawing/2014/main" id="{2FBFF4C5-F8EC-4E22-ABC8-32CE74414179}"/>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504825</xdr:rowOff>
    </xdr:from>
    <xdr:ext cx="95250" cy="442269"/>
    <xdr:sp macro="" textlink="">
      <xdr:nvSpPr>
        <xdr:cNvPr id="1953" name="Text Box 15">
          <a:extLst>
            <a:ext uri="{FF2B5EF4-FFF2-40B4-BE49-F238E27FC236}">
              <a16:creationId xmlns:a16="http://schemas.microsoft.com/office/drawing/2014/main" id="{646452DF-E470-4229-A862-12141A51FBC9}"/>
            </a:ext>
          </a:extLst>
        </xdr:cNvPr>
        <xdr:cNvSpPr txBox="1">
          <a:spLocks noChangeArrowheads="1"/>
        </xdr:cNvSpPr>
      </xdr:nvSpPr>
      <xdr:spPr bwMode="auto">
        <a:xfrm>
          <a:off x="6555468" y="578983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1954" name="Text Box 16">
          <a:extLst>
            <a:ext uri="{FF2B5EF4-FFF2-40B4-BE49-F238E27FC236}">
              <a16:creationId xmlns:a16="http://schemas.microsoft.com/office/drawing/2014/main" id="{74919D37-CBB5-45EC-93C8-55A0AD1FF6F3}"/>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1955" name="Text Box 17">
          <a:extLst>
            <a:ext uri="{FF2B5EF4-FFF2-40B4-BE49-F238E27FC236}">
              <a16:creationId xmlns:a16="http://schemas.microsoft.com/office/drawing/2014/main" id="{08C1B570-673D-478F-AFDD-E06D92D087EC}"/>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1956" name="Text Box 18">
          <a:extLst>
            <a:ext uri="{FF2B5EF4-FFF2-40B4-BE49-F238E27FC236}">
              <a16:creationId xmlns:a16="http://schemas.microsoft.com/office/drawing/2014/main" id="{A3E9A73E-5ECB-4A0B-8FCC-4D6550575B0D}"/>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1957" name="Text Box 16">
          <a:extLst>
            <a:ext uri="{FF2B5EF4-FFF2-40B4-BE49-F238E27FC236}">
              <a16:creationId xmlns:a16="http://schemas.microsoft.com/office/drawing/2014/main" id="{B7FDC12E-B3B3-4404-84F1-7A92A8FF6683}"/>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1958" name="Text Box 17">
          <a:extLst>
            <a:ext uri="{FF2B5EF4-FFF2-40B4-BE49-F238E27FC236}">
              <a16:creationId xmlns:a16="http://schemas.microsoft.com/office/drawing/2014/main" id="{FBC54FA8-15BA-4CBD-9C5C-A7FEE3CE60F1}"/>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1959" name="Text Box 18">
          <a:extLst>
            <a:ext uri="{FF2B5EF4-FFF2-40B4-BE49-F238E27FC236}">
              <a16:creationId xmlns:a16="http://schemas.microsoft.com/office/drawing/2014/main" id="{A6F31BE7-68E0-4F7E-B118-EA21297B5197}"/>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1960" name="Text Box 19">
          <a:extLst>
            <a:ext uri="{FF2B5EF4-FFF2-40B4-BE49-F238E27FC236}">
              <a16:creationId xmlns:a16="http://schemas.microsoft.com/office/drawing/2014/main" id="{B9EE7987-A375-49F3-9C7F-37B8FC53D984}"/>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1961" name="Text Box 16">
          <a:extLst>
            <a:ext uri="{FF2B5EF4-FFF2-40B4-BE49-F238E27FC236}">
              <a16:creationId xmlns:a16="http://schemas.microsoft.com/office/drawing/2014/main" id="{3E41EDED-91C5-4C30-B07C-6D7905498827}"/>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1962" name="Text Box 17">
          <a:extLst>
            <a:ext uri="{FF2B5EF4-FFF2-40B4-BE49-F238E27FC236}">
              <a16:creationId xmlns:a16="http://schemas.microsoft.com/office/drawing/2014/main" id="{C7B06ED1-79CA-4EF2-9837-CBE637A515B6}"/>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1963" name="Text Box 18">
          <a:extLst>
            <a:ext uri="{FF2B5EF4-FFF2-40B4-BE49-F238E27FC236}">
              <a16:creationId xmlns:a16="http://schemas.microsoft.com/office/drawing/2014/main" id="{28D11158-17EC-40E6-B969-01386ABE4A6C}"/>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1964" name="Text Box 19">
          <a:extLst>
            <a:ext uri="{FF2B5EF4-FFF2-40B4-BE49-F238E27FC236}">
              <a16:creationId xmlns:a16="http://schemas.microsoft.com/office/drawing/2014/main" id="{7AA5F8BD-0F2B-42C1-BB93-5C5A34B0911B}"/>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504825</xdr:rowOff>
    </xdr:from>
    <xdr:ext cx="95250" cy="448496"/>
    <xdr:sp macro="" textlink="">
      <xdr:nvSpPr>
        <xdr:cNvPr id="1965" name="Text Box 15">
          <a:extLst>
            <a:ext uri="{FF2B5EF4-FFF2-40B4-BE49-F238E27FC236}">
              <a16:creationId xmlns:a16="http://schemas.microsoft.com/office/drawing/2014/main" id="{4FC1BF7C-F348-4F50-B7B0-65E51EB1C94C}"/>
            </a:ext>
          </a:extLst>
        </xdr:cNvPr>
        <xdr:cNvSpPr txBox="1">
          <a:spLocks noChangeArrowheads="1"/>
        </xdr:cNvSpPr>
      </xdr:nvSpPr>
      <xdr:spPr bwMode="auto">
        <a:xfrm>
          <a:off x="3710214" y="5977618"/>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504825</xdr:rowOff>
    </xdr:from>
    <xdr:ext cx="95250" cy="442269"/>
    <xdr:sp macro="" textlink="">
      <xdr:nvSpPr>
        <xdr:cNvPr id="1966" name="Text Box 15">
          <a:extLst>
            <a:ext uri="{FF2B5EF4-FFF2-40B4-BE49-F238E27FC236}">
              <a16:creationId xmlns:a16="http://schemas.microsoft.com/office/drawing/2014/main" id="{3FA75E95-21AA-4EDE-B929-F89BA4521095}"/>
            </a:ext>
          </a:extLst>
        </xdr:cNvPr>
        <xdr:cNvSpPr txBox="1">
          <a:spLocks noChangeArrowheads="1"/>
        </xdr:cNvSpPr>
      </xdr:nvSpPr>
      <xdr:spPr bwMode="auto">
        <a:xfrm>
          <a:off x="6555468" y="597761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504825</xdr:rowOff>
    </xdr:from>
    <xdr:ext cx="95250" cy="442269"/>
    <xdr:sp macro="" textlink="">
      <xdr:nvSpPr>
        <xdr:cNvPr id="1967" name="Text Box 15">
          <a:extLst>
            <a:ext uri="{FF2B5EF4-FFF2-40B4-BE49-F238E27FC236}">
              <a16:creationId xmlns:a16="http://schemas.microsoft.com/office/drawing/2014/main" id="{A7670E15-2DBA-4F4B-9347-B358CE23A921}"/>
            </a:ext>
          </a:extLst>
        </xdr:cNvPr>
        <xdr:cNvSpPr txBox="1">
          <a:spLocks noChangeArrowheads="1"/>
        </xdr:cNvSpPr>
      </xdr:nvSpPr>
      <xdr:spPr bwMode="auto">
        <a:xfrm>
          <a:off x="15475857" y="597761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504825</xdr:rowOff>
    </xdr:from>
    <xdr:ext cx="95250" cy="213632"/>
    <xdr:sp macro="" textlink="">
      <xdr:nvSpPr>
        <xdr:cNvPr id="1968" name="Text Box 15">
          <a:extLst>
            <a:ext uri="{FF2B5EF4-FFF2-40B4-BE49-F238E27FC236}">
              <a16:creationId xmlns:a16="http://schemas.microsoft.com/office/drawing/2014/main" id="{8065D6B3-D849-4770-B85F-7F496FF37527}"/>
            </a:ext>
          </a:extLst>
        </xdr:cNvPr>
        <xdr:cNvSpPr txBox="1">
          <a:spLocks noChangeArrowheads="1"/>
        </xdr:cNvSpPr>
      </xdr:nvSpPr>
      <xdr:spPr bwMode="auto">
        <a:xfrm>
          <a:off x="3710214" y="59776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504825</xdr:rowOff>
    </xdr:from>
    <xdr:ext cx="95250" cy="444331"/>
    <xdr:sp macro="" textlink="">
      <xdr:nvSpPr>
        <xdr:cNvPr id="1969" name="Text Box 15">
          <a:extLst>
            <a:ext uri="{FF2B5EF4-FFF2-40B4-BE49-F238E27FC236}">
              <a16:creationId xmlns:a16="http://schemas.microsoft.com/office/drawing/2014/main" id="{DFA37A93-F8C0-47E3-BF22-8217B0CB005A}"/>
            </a:ext>
          </a:extLst>
        </xdr:cNvPr>
        <xdr:cNvSpPr txBox="1">
          <a:spLocks noChangeArrowheads="1"/>
        </xdr:cNvSpPr>
      </xdr:nvSpPr>
      <xdr:spPr bwMode="auto">
        <a:xfrm>
          <a:off x="3710214" y="5977618"/>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504825</xdr:rowOff>
    </xdr:from>
    <xdr:ext cx="95250" cy="213632"/>
    <xdr:sp macro="" textlink="">
      <xdr:nvSpPr>
        <xdr:cNvPr id="1970" name="Text Box 15">
          <a:extLst>
            <a:ext uri="{FF2B5EF4-FFF2-40B4-BE49-F238E27FC236}">
              <a16:creationId xmlns:a16="http://schemas.microsoft.com/office/drawing/2014/main" id="{ECAD2E5D-E481-4FD8-8EFE-8BA422B3FC72}"/>
            </a:ext>
          </a:extLst>
        </xdr:cNvPr>
        <xdr:cNvSpPr txBox="1">
          <a:spLocks noChangeArrowheads="1"/>
        </xdr:cNvSpPr>
      </xdr:nvSpPr>
      <xdr:spPr bwMode="auto">
        <a:xfrm>
          <a:off x="6555468" y="59776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1971" name="Text Box 16">
          <a:extLst>
            <a:ext uri="{FF2B5EF4-FFF2-40B4-BE49-F238E27FC236}">
              <a16:creationId xmlns:a16="http://schemas.microsoft.com/office/drawing/2014/main" id="{9E688637-F2C7-4AFD-AC8C-B149CC60BE9E}"/>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1972" name="Text Box 17">
          <a:extLst>
            <a:ext uri="{FF2B5EF4-FFF2-40B4-BE49-F238E27FC236}">
              <a16:creationId xmlns:a16="http://schemas.microsoft.com/office/drawing/2014/main" id="{492827B5-8095-40DB-9CE6-62587F11FEFC}"/>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1973" name="Text Box 18">
          <a:extLst>
            <a:ext uri="{FF2B5EF4-FFF2-40B4-BE49-F238E27FC236}">
              <a16:creationId xmlns:a16="http://schemas.microsoft.com/office/drawing/2014/main" id="{22F4865F-2C23-4318-9106-00974B34E284}"/>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1974" name="Text Box 19">
          <a:extLst>
            <a:ext uri="{FF2B5EF4-FFF2-40B4-BE49-F238E27FC236}">
              <a16:creationId xmlns:a16="http://schemas.microsoft.com/office/drawing/2014/main" id="{08AFBC32-F895-4C48-8577-ED061450AD67}"/>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1975" name="Text Box 16">
          <a:extLst>
            <a:ext uri="{FF2B5EF4-FFF2-40B4-BE49-F238E27FC236}">
              <a16:creationId xmlns:a16="http://schemas.microsoft.com/office/drawing/2014/main" id="{7CB08CA2-7810-4078-B248-EC7DB91F642C}"/>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1976" name="Text Box 17">
          <a:extLst>
            <a:ext uri="{FF2B5EF4-FFF2-40B4-BE49-F238E27FC236}">
              <a16:creationId xmlns:a16="http://schemas.microsoft.com/office/drawing/2014/main" id="{141B31C4-96E7-4D65-934A-D0A994280B5B}"/>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1977" name="Text Box 18">
          <a:extLst>
            <a:ext uri="{FF2B5EF4-FFF2-40B4-BE49-F238E27FC236}">
              <a16:creationId xmlns:a16="http://schemas.microsoft.com/office/drawing/2014/main" id="{02E7DA53-D426-48E3-9C43-A9AA5E98AE92}"/>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1978" name="Text Box 19">
          <a:extLst>
            <a:ext uri="{FF2B5EF4-FFF2-40B4-BE49-F238E27FC236}">
              <a16:creationId xmlns:a16="http://schemas.microsoft.com/office/drawing/2014/main" id="{DB4B2EE0-AFB5-41B2-BD2B-DFBF664B5771}"/>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95250" cy="171450"/>
    <xdr:sp macro="" textlink="">
      <xdr:nvSpPr>
        <xdr:cNvPr id="1979" name="Text Box 16">
          <a:extLst>
            <a:ext uri="{FF2B5EF4-FFF2-40B4-BE49-F238E27FC236}">
              <a16:creationId xmlns:a16="http://schemas.microsoft.com/office/drawing/2014/main" id="{B4A62FF8-50F6-4FD2-BF79-F8362164416A}"/>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95250" cy="171450"/>
    <xdr:sp macro="" textlink="">
      <xdr:nvSpPr>
        <xdr:cNvPr id="1980" name="Text Box 17">
          <a:extLst>
            <a:ext uri="{FF2B5EF4-FFF2-40B4-BE49-F238E27FC236}">
              <a16:creationId xmlns:a16="http://schemas.microsoft.com/office/drawing/2014/main" id="{93E2314C-7323-4475-B67B-3E74939E86D5}"/>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95250" cy="171450"/>
    <xdr:sp macro="" textlink="">
      <xdr:nvSpPr>
        <xdr:cNvPr id="1981" name="Text Box 18">
          <a:extLst>
            <a:ext uri="{FF2B5EF4-FFF2-40B4-BE49-F238E27FC236}">
              <a16:creationId xmlns:a16="http://schemas.microsoft.com/office/drawing/2014/main" id="{375DD61B-534B-4E19-94D0-BEDA9ACC976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95250" cy="171450"/>
    <xdr:sp macro="" textlink="">
      <xdr:nvSpPr>
        <xdr:cNvPr id="1982" name="Text Box 19">
          <a:extLst>
            <a:ext uri="{FF2B5EF4-FFF2-40B4-BE49-F238E27FC236}">
              <a16:creationId xmlns:a16="http://schemas.microsoft.com/office/drawing/2014/main" id="{CFFF4BD0-3C2F-4673-8CC6-3461A88D5E6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1983" name="Text Box 16">
          <a:extLst>
            <a:ext uri="{FF2B5EF4-FFF2-40B4-BE49-F238E27FC236}">
              <a16:creationId xmlns:a16="http://schemas.microsoft.com/office/drawing/2014/main" id="{141EA8A2-B56B-4B5C-A531-0B549996DCD5}"/>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1984" name="Text Box 17">
          <a:extLst>
            <a:ext uri="{FF2B5EF4-FFF2-40B4-BE49-F238E27FC236}">
              <a16:creationId xmlns:a16="http://schemas.microsoft.com/office/drawing/2014/main" id="{E4FECC78-18CB-4AF8-B173-922189418758}"/>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1985" name="Text Box 18">
          <a:extLst>
            <a:ext uri="{FF2B5EF4-FFF2-40B4-BE49-F238E27FC236}">
              <a16:creationId xmlns:a16="http://schemas.microsoft.com/office/drawing/2014/main" id="{2E816022-45E0-4295-ABA3-F3A813CD34C2}"/>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1986" name="Text Box 19">
          <a:extLst>
            <a:ext uri="{FF2B5EF4-FFF2-40B4-BE49-F238E27FC236}">
              <a16:creationId xmlns:a16="http://schemas.microsoft.com/office/drawing/2014/main" id="{E98BDACE-C652-47C8-9214-D42FD9E1BE5C}"/>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1987" name="Text Box 16">
          <a:extLst>
            <a:ext uri="{FF2B5EF4-FFF2-40B4-BE49-F238E27FC236}">
              <a16:creationId xmlns:a16="http://schemas.microsoft.com/office/drawing/2014/main" id="{7C3F7369-2C84-4FDC-8EC9-208ED91EB8AA}"/>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1988" name="Text Box 17">
          <a:extLst>
            <a:ext uri="{FF2B5EF4-FFF2-40B4-BE49-F238E27FC236}">
              <a16:creationId xmlns:a16="http://schemas.microsoft.com/office/drawing/2014/main" id="{E3865A9B-4592-4AC3-962D-7147424274A4}"/>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1989" name="Text Box 18">
          <a:extLst>
            <a:ext uri="{FF2B5EF4-FFF2-40B4-BE49-F238E27FC236}">
              <a16:creationId xmlns:a16="http://schemas.microsoft.com/office/drawing/2014/main" id="{75FBE134-1E20-44B3-B90A-1A3ADC9D09D2}"/>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1990" name="Text Box 16">
          <a:extLst>
            <a:ext uri="{FF2B5EF4-FFF2-40B4-BE49-F238E27FC236}">
              <a16:creationId xmlns:a16="http://schemas.microsoft.com/office/drawing/2014/main" id="{7977C0CD-E02F-40CA-B0A7-A5143939662B}"/>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1991" name="Text Box 17">
          <a:extLst>
            <a:ext uri="{FF2B5EF4-FFF2-40B4-BE49-F238E27FC236}">
              <a16:creationId xmlns:a16="http://schemas.microsoft.com/office/drawing/2014/main" id="{E4746C12-94AE-4910-9AF1-1917D01FF604}"/>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1992" name="Text Box 18">
          <a:extLst>
            <a:ext uri="{FF2B5EF4-FFF2-40B4-BE49-F238E27FC236}">
              <a16:creationId xmlns:a16="http://schemas.microsoft.com/office/drawing/2014/main" id="{FE9F88CE-028F-45F4-AE11-AD6E0AECF277}"/>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1993" name="Text Box 19">
          <a:extLst>
            <a:ext uri="{FF2B5EF4-FFF2-40B4-BE49-F238E27FC236}">
              <a16:creationId xmlns:a16="http://schemas.microsoft.com/office/drawing/2014/main" id="{FC91F483-0A9B-4512-98F0-E33E9854D89A}"/>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1994" name="Text Box 16">
          <a:extLst>
            <a:ext uri="{FF2B5EF4-FFF2-40B4-BE49-F238E27FC236}">
              <a16:creationId xmlns:a16="http://schemas.microsoft.com/office/drawing/2014/main" id="{E6CD86CF-278A-4464-B33A-E12AEE6A56BB}"/>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1995" name="Text Box 17">
          <a:extLst>
            <a:ext uri="{FF2B5EF4-FFF2-40B4-BE49-F238E27FC236}">
              <a16:creationId xmlns:a16="http://schemas.microsoft.com/office/drawing/2014/main" id="{9D78BE41-E7B2-4A3B-94FE-562D33A3AE53}"/>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1996" name="Text Box 18">
          <a:extLst>
            <a:ext uri="{FF2B5EF4-FFF2-40B4-BE49-F238E27FC236}">
              <a16:creationId xmlns:a16="http://schemas.microsoft.com/office/drawing/2014/main" id="{87A3A99D-81F0-471F-B86D-2190D6ED8F29}"/>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1997" name="Text Box 19">
          <a:extLst>
            <a:ext uri="{FF2B5EF4-FFF2-40B4-BE49-F238E27FC236}">
              <a16:creationId xmlns:a16="http://schemas.microsoft.com/office/drawing/2014/main" id="{11B333B5-62CD-4E16-BDF0-EB958BB70E8B}"/>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1998" name="Text Box 16">
          <a:extLst>
            <a:ext uri="{FF2B5EF4-FFF2-40B4-BE49-F238E27FC236}">
              <a16:creationId xmlns:a16="http://schemas.microsoft.com/office/drawing/2014/main" id="{067D55A0-99E0-4C7D-91C4-10FF650EEF7D}"/>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1999" name="Text Box 17">
          <a:extLst>
            <a:ext uri="{FF2B5EF4-FFF2-40B4-BE49-F238E27FC236}">
              <a16:creationId xmlns:a16="http://schemas.microsoft.com/office/drawing/2014/main" id="{1C8EF16F-06A4-4F8E-95B5-E0F99D50682D}"/>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2000" name="Text Box 18">
          <a:extLst>
            <a:ext uri="{FF2B5EF4-FFF2-40B4-BE49-F238E27FC236}">
              <a16:creationId xmlns:a16="http://schemas.microsoft.com/office/drawing/2014/main" id="{BDF4FC23-2802-4BD4-9A7C-6340CD14EED1}"/>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2001" name="Text Box 19">
          <a:extLst>
            <a:ext uri="{FF2B5EF4-FFF2-40B4-BE49-F238E27FC236}">
              <a16:creationId xmlns:a16="http://schemas.microsoft.com/office/drawing/2014/main" id="{9677DAAF-822C-4967-BD77-621FF40C056F}"/>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504825</xdr:rowOff>
    </xdr:from>
    <xdr:ext cx="95250" cy="461691"/>
    <xdr:sp macro="" textlink="">
      <xdr:nvSpPr>
        <xdr:cNvPr id="2002" name="Text Box 15">
          <a:extLst>
            <a:ext uri="{FF2B5EF4-FFF2-40B4-BE49-F238E27FC236}">
              <a16:creationId xmlns:a16="http://schemas.microsoft.com/office/drawing/2014/main" id="{5DE0DE75-008D-4381-AD51-7306E1A007BB}"/>
            </a:ext>
          </a:extLst>
        </xdr:cNvPr>
        <xdr:cNvSpPr txBox="1">
          <a:spLocks noChangeArrowheads="1"/>
        </xdr:cNvSpPr>
      </xdr:nvSpPr>
      <xdr:spPr bwMode="auto">
        <a:xfrm>
          <a:off x="3710214" y="7066189"/>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2003" name="Text Box 16">
          <a:extLst>
            <a:ext uri="{FF2B5EF4-FFF2-40B4-BE49-F238E27FC236}">
              <a16:creationId xmlns:a16="http://schemas.microsoft.com/office/drawing/2014/main" id="{7CEF36F7-E808-4402-8F9B-AB118A36321A}"/>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2004" name="Text Box 17">
          <a:extLst>
            <a:ext uri="{FF2B5EF4-FFF2-40B4-BE49-F238E27FC236}">
              <a16:creationId xmlns:a16="http://schemas.microsoft.com/office/drawing/2014/main" id="{E8F39DCA-754F-41B9-9B63-0002A33D239C}"/>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2005" name="Text Box 18">
          <a:extLst>
            <a:ext uri="{FF2B5EF4-FFF2-40B4-BE49-F238E27FC236}">
              <a16:creationId xmlns:a16="http://schemas.microsoft.com/office/drawing/2014/main" id="{1630D565-D79B-411F-A941-63B4E2680A37}"/>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2006" name="Text Box 19">
          <a:extLst>
            <a:ext uri="{FF2B5EF4-FFF2-40B4-BE49-F238E27FC236}">
              <a16:creationId xmlns:a16="http://schemas.microsoft.com/office/drawing/2014/main" id="{3894C0BE-D616-466E-B049-D718F2E08A94}"/>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504825</xdr:rowOff>
    </xdr:from>
    <xdr:ext cx="95250" cy="442269"/>
    <xdr:sp macro="" textlink="">
      <xdr:nvSpPr>
        <xdr:cNvPr id="2007" name="Text Box 15">
          <a:extLst>
            <a:ext uri="{FF2B5EF4-FFF2-40B4-BE49-F238E27FC236}">
              <a16:creationId xmlns:a16="http://schemas.microsoft.com/office/drawing/2014/main" id="{74A3770A-CEC5-4C7D-8FC5-C23E4CE5B73C}"/>
            </a:ext>
          </a:extLst>
        </xdr:cNvPr>
        <xdr:cNvSpPr txBox="1">
          <a:spLocks noChangeArrowheads="1"/>
        </xdr:cNvSpPr>
      </xdr:nvSpPr>
      <xdr:spPr bwMode="auto">
        <a:xfrm>
          <a:off x="6555468" y="706618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75</xdr:row>
      <xdr:rowOff>0</xdr:rowOff>
    </xdr:from>
    <xdr:ext cx="95250" cy="171450"/>
    <xdr:sp macro="" textlink="">
      <xdr:nvSpPr>
        <xdr:cNvPr id="2008" name="Text Box 16">
          <a:extLst>
            <a:ext uri="{FF2B5EF4-FFF2-40B4-BE49-F238E27FC236}">
              <a16:creationId xmlns:a16="http://schemas.microsoft.com/office/drawing/2014/main" id="{C7C22862-7FF9-47EE-8943-B0944D077791}"/>
            </a:ext>
          </a:extLst>
        </xdr:cNvPr>
        <xdr:cNvSpPr txBox="1">
          <a:spLocks noChangeArrowheads="1"/>
        </xdr:cNvSpPr>
      </xdr:nvSpPr>
      <xdr:spPr bwMode="auto">
        <a:xfrm>
          <a:off x="15475857"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75</xdr:row>
      <xdr:rowOff>0</xdr:rowOff>
    </xdr:from>
    <xdr:ext cx="95250" cy="171450"/>
    <xdr:sp macro="" textlink="">
      <xdr:nvSpPr>
        <xdr:cNvPr id="2009" name="Text Box 17">
          <a:extLst>
            <a:ext uri="{FF2B5EF4-FFF2-40B4-BE49-F238E27FC236}">
              <a16:creationId xmlns:a16="http://schemas.microsoft.com/office/drawing/2014/main" id="{4680BAC4-4424-423D-BC2C-D6631D5FDD52}"/>
            </a:ext>
          </a:extLst>
        </xdr:cNvPr>
        <xdr:cNvSpPr txBox="1">
          <a:spLocks noChangeArrowheads="1"/>
        </xdr:cNvSpPr>
      </xdr:nvSpPr>
      <xdr:spPr bwMode="auto">
        <a:xfrm>
          <a:off x="15475857"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75</xdr:row>
      <xdr:rowOff>0</xdr:rowOff>
    </xdr:from>
    <xdr:ext cx="95250" cy="171450"/>
    <xdr:sp macro="" textlink="">
      <xdr:nvSpPr>
        <xdr:cNvPr id="2010" name="Text Box 18">
          <a:extLst>
            <a:ext uri="{FF2B5EF4-FFF2-40B4-BE49-F238E27FC236}">
              <a16:creationId xmlns:a16="http://schemas.microsoft.com/office/drawing/2014/main" id="{641C5FCF-7676-471B-AB82-3FE7DE20A84E}"/>
            </a:ext>
          </a:extLst>
        </xdr:cNvPr>
        <xdr:cNvSpPr txBox="1">
          <a:spLocks noChangeArrowheads="1"/>
        </xdr:cNvSpPr>
      </xdr:nvSpPr>
      <xdr:spPr bwMode="auto">
        <a:xfrm>
          <a:off x="15475857"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75</xdr:row>
      <xdr:rowOff>0</xdr:rowOff>
    </xdr:from>
    <xdr:ext cx="95250" cy="171450"/>
    <xdr:sp macro="" textlink="">
      <xdr:nvSpPr>
        <xdr:cNvPr id="2011" name="Text Box 19">
          <a:extLst>
            <a:ext uri="{FF2B5EF4-FFF2-40B4-BE49-F238E27FC236}">
              <a16:creationId xmlns:a16="http://schemas.microsoft.com/office/drawing/2014/main" id="{4E263BB1-7808-45CF-9FE6-6A3FBDDCD399}"/>
            </a:ext>
          </a:extLst>
        </xdr:cNvPr>
        <xdr:cNvSpPr txBox="1">
          <a:spLocks noChangeArrowheads="1"/>
        </xdr:cNvSpPr>
      </xdr:nvSpPr>
      <xdr:spPr bwMode="auto">
        <a:xfrm>
          <a:off x="15475857"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75</xdr:row>
      <xdr:rowOff>504825</xdr:rowOff>
    </xdr:from>
    <xdr:ext cx="95250" cy="442269"/>
    <xdr:sp macro="" textlink="">
      <xdr:nvSpPr>
        <xdr:cNvPr id="2012" name="Text Box 15">
          <a:extLst>
            <a:ext uri="{FF2B5EF4-FFF2-40B4-BE49-F238E27FC236}">
              <a16:creationId xmlns:a16="http://schemas.microsoft.com/office/drawing/2014/main" id="{42904C1D-8515-4254-8005-B69A77798AD7}"/>
            </a:ext>
          </a:extLst>
        </xdr:cNvPr>
        <xdr:cNvSpPr txBox="1">
          <a:spLocks noChangeArrowheads="1"/>
        </xdr:cNvSpPr>
      </xdr:nvSpPr>
      <xdr:spPr bwMode="auto">
        <a:xfrm>
          <a:off x="15475857" y="706618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2013" name="Text Box 15">
          <a:extLst>
            <a:ext uri="{FF2B5EF4-FFF2-40B4-BE49-F238E27FC236}">
              <a16:creationId xmlns:a16="http://schemas.microsoft.com/office/drawing/2014/main" id="{3E80D04A-5B6F-4A7A-8F84-D1803C296D3C}"/>
            </a:ext>
          </a:extLst>
        </xdr:cNvPr>
        <xdr:cNvSpPr txBox="1">
          <a:spLocks noChangeArrowheads="1"/>
        </xdr:cNvSpPr>
      </xdr:nvSpPr>
      <xdr:spPr bwMode="auto">
        <a:xfrm>
          <a:off x="3710214" y="6878411"/>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2014" name="Text Box 16">
          <a:extLst>
            <a:ext uri="{FF2B5EF4-FFF2-40B4-BE49-F238E27FC236}">
              <a16:creationId xmlns:a16="http://schemas.microsoft.com/office/drawing/2014/main" id="{88F5CC5D-0183-4499-BAFC-5D4365B2D958}"/>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2015" name="Text Box 17">
          <a:extLst>
            <a:ext uri="{FF2B5EF4-FFF2-40B4-BE49-F238E27FC236}">
              <a16:creationId xmlns:a16="http://schemas.microsoft.com/office/drawing/2014/main" id="{B4FD854B-8033-4E4B-9DA2-B11F5393D01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2016" name="Text Box 18">
          <a:extLst>
            <a:ext uri="{FF2B5EF4-FFF2-40B4-BE49-F238E27FC236}">
              <a16:creationId xmlns:a16="http://schemas.microsoft.com/office/drawing/2014/main" id="{D588D3E1-B6A9-4A9A-8020-E0D3E0D9D7AE}"/>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2017" name="Text Box 19">
          <a:extLst>
            <a:ext uri="{FF2B5EF4-FFF2-40B4-BE49-F238E27FC236}">
              <a16:creationId xmlns:a16="http://schemas.microsoft.com/office/drawing/2014/main" id="{B9D2CE59-7906-4038-97E2-B78A2C0A1A7A}"/>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504825</xdr:rowOff>
    </xdr:from>
    <xdr:ext cx="95250" cy="213632"/>
    <xdr:sp macro="" textlink="">
      <xdr:nvSpPr>
        <xdr:cNvPr id="2018" name="Text Box 15">
          <a:extLst>
            <a:ext uri="{FF2B5EF4-FFF2-40B4-BE49-F238E27FC236}">
              <a16:creationId xmlns:a16="http://schemas.microsoft.com/office/drawing/2014/main" id="{E63C86F6-20D9-4FE8-A68A-B1FCFE2EAF03}"/>
            </a:ext>
          </a:extLst>
        </xdr:cNvPr>
        <xdr:cNvSpPr txBox="1">
          <a:spLocks noChangeArrowheads="1"/>
        </xdr:cNvSpPr>
      </xdr:nvSpPr>
      <xdr:spPr bwMode="auto">
        <a:xfrm>
          <a:off x="3710214" y="706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504825</xdr:rowOff>
    </xdr:from>
    <xdr:ext cx="95250" cy="444331"/>
    <xdr:sp macro="" textlink="">
      <xdr:nvSpPr>
        <xdr:cNvPr id="2019" name="Text Box 15">
          <a:extLst>
            <a:ext uri="{FF2B5EF4-FFF2-40B4-BE49-F238E27FC236}">
              <a16:creationId xmlns:a16="http://schemas.microsoft.com/office/drawing/2014/main" id="{048CF4B0-82E3-4F28-A30C-AEE0AA0A696F}"/>
            </a:ext>
          </a:extLst>
        </xdr:cNvPr>
        <xdr:cNvSpPr txBox="1">
          <a:spLocks noChangeArrowheads="1"/>
        </xdr:cNvSpPr>
      </xdr:nvSpPr>
      <xdr:spPr bwMode="auto">
        <a:xfrm>
          <a:off x="3710214" y="7066189"/>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74</xdr:row>
      <xdr:rowOff>504825</xdr:rowOff>
    </xdr:from>
    <xdr:ext cx="95250" cy="442269"/>
    <xdr:sp macro="" textlink="">
      <xdr:nvSpPr>
        <xdr:cNvPr id="2020" name="Text Box 15">
          <a:extLst>
            <a:ext uri="{FF2B5EF4-FFF2-40B4-BE49-F238E27FC236}">
              <a16:creationId xmlns:a16="http://schemas.microsoft.com/office/drawing/2014/main" id="{7C9BE3EC-D189-427D-9089-12F9D89A4EAC}"/>
            </a:ext>
          </a:extLst>
        </xdr:cNvPr>
        <xdr:cNvSpPr txBox="1">
          <a:spLocks noChangeArrowheads="1"/>
        </xdr:cNvSpPr>
      </xdr:nvSpPr>
      <xdr:spPr bwMode="auto">
        <a:xfrm>
          <a:off x="6555468" y="68784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2021" name="Text Box 16">
          <a:extLst>
            <a:ext uri="{FF2B5EF4-FFF2-40B4-BE49-F238E27FC236}">
              <a16:creationId xmlns:a16="http://schemas.microsoft.com/office/drawing/2014/main" id="{47C302B6-DEBB-4D3F-AFA9-97F49C8BFB81}"/>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2022" name="Text Box 17">
          <a:extLst>
            <a:ext uri="{FF2B5EF4-FFF2-40B4-BE49-F238E27FC236}">
              <a16:creationId xmlns:a16="http://schemas.microsoft.com/office/drawing/2014/main" id="{BB8F0195-D65A-4C18-9FD9-447833033DB2}"/>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2023" name="Text Box 18">
          <a:extLst>
            <a:ext uri="{FF2B5EF4-FFF2-40B4-BE49-F238E27FC236}">
              <a16:creationId xmlns:a16="http://schemas.microsoft.com/office/drawing/2014/main" id="{B09E62AD-A188-4556-929D-C8CE26044253}"/>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504825</xdr:rowOff>
    </xdr:from>
    <xdr:ext cx="95250" cy="213632"/>
    <xdr:sp macro="" textlink="">
      <xdr:nvSpPr>
        <xdr:cNvPr id="2024" name="Text Box 15">
          <a:extLst>
            <a:ext uri="{FF2B5EF4-FFF2-40B4-BE49-F238E27FC236}">
              <a16:creationId xmlns:a16="http://schemas.microsoft.com/office/drawing/2014/main" id="{B9C41AF6-77C9-4C52-9573-032A92CE240C}"/>
            </a:ext>
          </a:extLst>
        </xdr:cNvPr>
        <xdr:cNvSpPr txBox="1">
          <a:spLocks noChangeArrowheads="1"/>
        </xdr:cNvSpPr>
      </xdr:nvSpPr>
      <xdr:spPr bwMode="auto">
        <a:xfrm>
          <a:off x="6555468" y="706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2025" name="Text Box 16">
          <a:extLst>
            <a:ext uri="{FF2B5EF4-FFF2-40B4-BE49-F238E27FC236}">
              <a16:creationId xmlns:a16="http://schemas.microsoft.com/office/drawing/2014/main" id="{D368BB19-5C8D-4F0A-B0CD-C4D3908DD574}"/>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2026" name="Text Box 17">
          <a:extLst>
            <a:ext uri="{FF2B5EF4-FFF2-40B4-BE49-F238E27FC236}">
              <a16:creationId xmlns:a16="http://schemas.microsoft.com/office/drawing/2014/main" id="{758C3A2A-6A22-4F81-8FB4-6A767429DE49}"/>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2027" name="Text Box 18">
          <a:extLst>
            <a:ext uri="{FF2B5EF4-FFF2-40B4-BE49-F238E27FC236}">
              <a16:creationId xmlns:a16="http://schemas.microsoft.com/office/drawing/2014/main" id="{F7195DF1-215F-45C8-B853-FFF4189CDE0C}"/>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2028" name="Text Box 19">
          <a:extLst>
            <a:ext uri="{FF2B5EF4-FFF2-40B4-BE49-F238E27FC236}">
              <a16:creationId xmlns:a16="http://schemas.microsoft.com/office/drawing/2014/main" id="{8B7CFE95-A3F3-4778-AA07-7C30AD008364}"/>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2029" name="Text Box 16">
          <a:extLst>
            <a:ext uri="{FF2B5EF4-FFF2-40B4-BE49-F238E27FC236}">
              <a16:creationId xmlns:a16="http://schemas.microsoft.com/office/drawing/2014/main" id="{12A832BF-5DAF-416C-B01F-FD9EF4229AA4}"/>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2030" name="Text Box 17">
          <a:extLst>
            <a:ext uri="{FF2B5EF4-FFF2-40B4-BE49-F238E27FC236}">
              <a16:creationId xmlns:a16="http://schemas.microsoft.com/office/drawing/2014/main" id="{FAED005C-C690-4431-9EEA-B1EE44C7E4FC}"/>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2031" name="Text Box 18">
          <a:extLst>
            <a:ext uri="{FF2B5EF4-FFF2-40B4-BE49-F238E27FC236}">
              <a16:creationId xmlns:a16="http://schemas.microsoft.com/office/drawing/2014/main" id="{F2FE8110-70C5-4403-9FB0-2716178506AD}"/>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2032" name="Text Box 19">
          <a:extLst>
            <a:ext uri="{FF2B5EF4-FFF2-40B4-BE49-F238E27FC236}">
              <a16:creationId xmlns:a16="http://schemas.microsoft.com/office/drawing/2014/main" id="{58017549-91D3-4917-90E1-01016967F2FD}"/>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2033" name="Text Box 16">
          <a:extLst>
            <a:ext uri="{FF2B5EF4-FFF2-40B4-BE49-F238E27FC236}">
              <a16:creationId xmlns:a16="http://schemas.microsoft.com/office/drawing/2014/main" id="{E0FEEC05-1BEA-4FDE-A541-E311257E4576}"/>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2034" name="Text Box 17">
          <a:extLst>
            <a:ext uri="{FF2B5EF4-FFF2-40B4-BE49-F238E27FC236}">
              <a16:creationId xmlns:a16="http://schemas.microsoft.com/office/drawing/2014/main" id="{E3301446-58F9-4EF5-B6C2-F40316A6A71B}"/>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2035" name="Text Box 18">
          <a:extLst>
            <a:ext uri="{FF2B5EF4-FFF2-40B4-BE49-F238E27FC236}">
              <a16:creationId xmlns:a16="http://schemas.microsoft.com/office/drawing/2014/main" id="{B4DC48CC-175C-49EC-B244-49612F4AEFAB}"/>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2036" name="Text Box 19">
          <a:extLst>
            <a:ext uri="{FF2B5EF4-FFF2-40B4-BE49-F238E27FC236}">
              <a16:creationId xmlns:a16="http://schemas.microsoft.com/office/drawing/2014/main" id="{9E497805-417D-4E3F-B531-9C7D61AFE987}"/>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2037" name="Text Box 16">
          <a:extLst>
            <a:ext uri="{FF2B5EF4-FFF2-40B4-BE49-F238E27FC236}">
              <a16:creationId xmlns:a16="http://schemas.microsoft.com/office/drawing/2014/main" id="{A5ABDF4C-EF42-4127-B4E7-601A8B3498CE}"/>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2038" name="Text Box 17">
          <a:extLst>
            <a:ext uri="{FF2B5EF4-FFF2-40B4-BE49-F238E27FC236}">
              <a16:creationId xmlns:a16="http://schemas.microsoft.com/office/drawing/2014/main" id="{1DD5F80E-38C5-4D87-B522-5FAF710F26AA}"/>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2039" name="Text Box 18">
          <a:extLst>
            <a:ext uri="{FF2B5EF4-FFF2-40B4-BE49-F238E27FC236}">
              <a16:creationId xmlns:a16="http://schemas.microsoft.com/office/drawing/2014/main" id="{3F233B32-3530-4EF4-BA0F-3E0837E09D1C}"/>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2040" name="Text Box 19">
          <a:extLst>
            <a:ext uri="{FF2B5EF4-FFF2-40B4-BE49-F238E27FC236}">
              <a16:creationId xmlns:a16="http://schemas.microsoft.com/office/drawing/2014/main" id="{EB33487D-4B76-4A33-A448-A72BF302798D}"/>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79</xdr:row>
      <xdr:rowOff>0</xdr:rowOff>
    </xdr:from>
    <xdr:ext cx="95250" cy="171450"/>
    <xdr:sp macro="" textlink="">
      <xdr:nvSpPr>
        <xdr:cNvPr id="2041" name="Text Box 16">
          <a:extLst>
            <a:ext uri="{FF2B5EF4-FFF2-40B4-BE49-F238E27FC236}">
              <a16:creationId xmlns:a16="http://schemas.microsoft.com/office/drawing/2014/main" id="{BAF3A338-6A31-48D8-8F3F-8B2709DB913E}"/>
            </a:ext>
          </a:extLst>
        </xdr:cNvPr>
        <xdr:cNvSpPr txBox="1">
          <a:spLocks noChangeArrowheads="1"/>
        </xdr:cNvSpPr>
      </xdr:nvSpPr>
      <xdr:spPr bwMode="auto">
        <a:xfrm>
          <a:off x="15475857"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79</xdr:row>
      <xdr:rowOff>0</xdr:rowOff>
    </xdr:from>
    <xdr:ext cx="95250" cy="171450"/>
    <xdr:sp macro="" textlink="">
      <xdr:nvSpPr>
        <xdr:cNvPr id="2042" name="Text Box 17">
          <a:extLst>
            <a:ext uri="{FF2B5EF4-FFF2-40B4-BE49-F238E27FC236}">
              <a16:creationId xmlns:a16="http://schemas.microsoft.com/office/drawing/2014/main" id="{EE5CC6E0-9615-4D73-8CC6-8BCE216AF190}"/>
            </a:ext>
          </a:extLst>
        </xdr:cNvPr>
        <xdr:cNvSpPr txBox="1">
          <a:spLocks noChangeArrowheads="1"/>
        </xdr:cNvSpPr>
      </xdr:nvSpPr>
      <xdr:spPr bwMode="auto">
        <a:xfrm>
          <a:off x="15475857"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79</xdr:row>
      <xdr:rowOff>0</xdr:rowOff>
    </xdr:from>
    <xdr:ext cx="95250" cy="171450"/>
    <xdr:sp macro="" textlink="">
      <xdr:nvSpPr>
        <xdr:cNvPr id="2043" name="Text Box 18">
          <a:extLst>
            <a:ext uri="{FF2B5EF4-FFF2-40B4-BE49-F238E27FC236}">
              <a16:creationId xmlns:a16="http://schemas.microsoft.com/office/drawing/2014/main" id="{358E535E-27F5-418F-A4B0-3CB61B7FBB06}"/>
            </a:ext>
          </a:extLst>
        </xdr:cNvPr>
        <xdr:cNvSpPr txBox="1">
          <a:spLocks noChangeArrowheads="1"/>
        </xdr:cNvSpPr>
      </xdr:nvSpPr>
      <xdr:spPr bwMode="auto">
        <a:xfrm>
          <a:off x="15475857"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79</xdr:row>
      <xdr:rowOff>0</xdr:rowOff>
    </xdr:from>
    <xdr:ext cx="95250" cy="171450"/>
    <xdr:sp macro="" textlink="">
      <xdr:nvSpPr>
        <xdr:cNvPr id="2044" name="Text Box 19">
          <a:extLst>
            <a:ext uri="{FF2B5EF4-FFF2-40B4-BE49-F238E27FC236}">
              <a16:creationId xmlns:a16="http://schemas.microsoft.com/office/drawing/2014/main" id="{48DE74DF-054C-4376-BC38-E02A1B1BF522}"/>
            </a:ext>
          </a:extLst>
        </xdr:cNvPr>
        <xdr:cNvSpPr txBox="1">
          <a:spLocks noChangeArrowheads="1"/>
        </xdr:cNvSpPr>
      </xdr:nvSpPr>
      <xdr:spPr bwMode="auto">
        <a:xfrm>
          <a:off x="15475857"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2045" name="Text Box 16">
          <a:extLst>
            <a:ext uri="{FF2B5EF4-FFF2-40B4-BE49-F238E27FC236}">
              <a16:creationId xmlns:a16="http://schemas.microsoft.com/office/drawing/2014/main" id="{73E7206C-C282-4951-9757-F0A68194299E}"/>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2046" name="Text Box 17">
          <a:extLst>
            <a:ext uri="{FF2B5EF4-FFF2-40B4-BE49-F238E27FC236}">
              <a16:creationId xmlns:a16="http://schemas.microsoft.com/office/drawing/2014/main" id="{0053A3BE-388D-44B1-9874-EBB542BCF2C9}"/>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2047" name="Text Box 18">
          <a:extLst>
            <a:ext uri="{FF2B5EF4-FFF2-40B4-BE49-F238E27FC236}">
              <a16:creationId xmlns:a16="http://schemas.microsoft.com/office/drawing/2014/main" id="{56154AA5-5704-4714-B9CC-A3E6D0E0E422}"/>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2048" name="Text Box 19">
          <a:extLst>
            <a:ext uri="{FF2B5EF4-FFF2-40B4-BE49-F238E27FC236}">
              <a16:creationId xmlns:a16="http://schemas.microsoft.com/office/drawing/2014/main" id="{ABB3F15F-94D1-4A78-9B23-72782DE54A3C}"/>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2049" name="Text Box 16">
          <a:extLst>
            <a:ext uri="{FF2B5EF4-FFF2-40B4-BE49-F238E27FC236}">
              <a16:creationId xmlns:a16="http://schemas.microsoft.com/office/drawing/2014/main" id="{3600B5BD-6DA7-4F30-BA43-57A89EE7C3A6}"/>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2050" name="Text Box 17">
          <a:extLst>
            <a:ext uri="{FF2B5EF4-FFF2-40B4-BE49-F238E27FC236}">
              <a16:creationId xmlns:a16="http://schemas.microsoft.com/office/drawing/2014/main" id="{CFE04954-5BC8-4092-A4ED-7361D64F8BA5}"/>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2051" name="Text Box 18">
          <a:extLst>
            <a:ext uri="{FF2B5EF4-FFF2-40B4-BE49-F238E27FC236}">
              <a16:creationId xmlns:a16="http://schemas.microsoft.com/office/drawing/2014/main" id="{5E5C98FE-D92B-48F4-BA83-ECE175792F8E}"/>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2052" name="Text Box 16">
          <a:extLst>
            <a:ext uri="{FF2B5EF4-FFF2-40B4-BE49-F238E27FC236}">
              <a16:creationId xmlns:a16="http://schemas.microsoft.com/office/drawing/2014/main" id="{82933A50-2EF4-420C-A088-8FA95962E68D}"/>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2053" name="Text Box 17">
          <a:extLst>
            <a:ext uri="{FF2B5EF4-FFF2-40B4-BE49-F238E27FC236}">
              <a16:creationId xmlns:a16="http://schemas.microsoft.com/office/drawing/2014/main" id="{5E649CC8-6E43-40BF-BC2A-166CF0EDDAB1}"/>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2054" name="Text Box 18">
          <a:extLst>
            <a:ext uri="{FF2B5EF4-FFF2-40B4-BE49-F238E27FC236}">
              <a16:creationId xmlns:a16="http://schemas.microsoft.com/office/drawing/2014/main" id="{E57C8952-31CB-4A25-8ECB-1B2D1EAC9226}"/>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2055" name="Text Box 19">
          <a:extLst>
            <a:ext uri="{FF2B5EF4-FFF2-40B4-BE49-F238E27FC236}">
              <a16:creationId xmlns:a16="http://schemas.microsoft.com/office/drawing/2014/main" id="{1947C24C-ACDD-49B9-9B0B-8C38ED4EE69B}"/>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2056" name="Text Box 16">
          <a:extLst>
            <a:ext uri="{FF2B5EF4-FFF2-40B4-BE49-F238E27FC236}">
              <a16:creationId xmlns:a16="http://schemas.microsoft.com/office/drawing/2014/main" id="{999D1147-5E62-43DF-BD03-F1F76B537B3E}"/>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2057" name="Text Box 17">
          <a:extLst>
            <a:ext uri="{FF2B5EF4-FFF2-40B4-BE49-F238E27FC236}">
              <a16:creationId xmlns:a16="http://schemas.microsoft.com/office/drawing/2014/main" id="{F810D755-837B-44AF-B2CE-0D5E906E4888}"/>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2058" name="Text Box 18">
          <a:extLst>
            <a:ext uri="{FF2B5EF4-FFF2-40B4-BE49-F238E27FC236}">
              <a16:creationId xmlns:a16="http://schemas.microsoft.com/office/drawing/2014/main" id="{5F6C527D-A29D-4871-B6A1-55B557D7FB6A}"/>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2059" name="Text Box 19">
          <a:extLst>
            <a:ext uri="{FF2B5EF4-FFF2-40B4-BE49-F238E27FC236}">
              <a16:creationId xmlns:a16="http://schemas.microsoft.com/office/drawing/2014/main" id="{990B10BD-0A27-414D-ADA0-2F2014364A25}"/>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0</xdr:rowOff>
    </xdr:from>
    <xdr:ext cx="95250" cy="171450"/>
    <xdr:sp macro="" textlink="">
      <xdr:nvSpPr>
        <xdr:cNvPr id="2060" name="Text Box 16">
          <a:extLst>
            <a:ext uri="{FF2B5EF4-FFF2-40B4-BE49-F238E27FC236}">
              <a16:creationId xmlns:a16="http://schemas.microsoft.com/office/drawing/2014/main" id="{02019371-BEB0-4D47-A6C3-610F3CB84681}"/>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0</xdr:rowOff>
    </xdr:from>
    <xdr:ext cx="95250" cy="171450"/>
    <xdr:sp macro="" textlink="">
      <xdr:nvSpPr>
        <xdr:cNvPr id="2061" name="Text Box 17">
          <a:extLst>
            <a:ext uri="{FF2B5EF4-FFF2-40B4-BE49-F238E27FC236}">
              <a16:creationId xmlns:a16="http://schemas.microsoft.com/office/drawing/2014/main" id="{3F66256C-05EC-4F72-937E-F9D630A4D819}"/>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0</xdr:rowOff>
    </xdr:from>
    <xdr:ext cx="95250" cy="171450"/>
    <xdr:sp macro="" textlink="">
      <xdr:nvSpPr>
        <xdr:cNvPr id="2062" name="Text Box 18">
          <a:extLst>
            <a:ext uri="{FF2B5EF4-FFF2-40B4-BE49-F238E27FC236}">
              <a16:creationId xmlns:a16="http://schemas.microsoft.com/office/drawing/2014/main" id="{F09D3A19-FB8F-4677-AEE9-2D06B438B0C8}"/>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0</xdr:rowOff>
    </xdr:from>
    <xdr:ext cx="95250" cy="171450"/>
    <xdr:sp macro="" textlink="">
      <xdr:nvSpPr>
        <xdr:cNvPr id="2063" name="Text Box 19">
          <a:extLst>
            <a:ext uri="{FF2B5EF4-FFF2-40B4-BE49-F238E27FC236}">
              <a16:creationId xmlns:a16="http://schemas.microsoft.com/office/drawing/2014/main" id="{0E9F84A0-F9E5-4313-878F-3C8757AE429A}"/>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19</xdr:row>
      <xdr:rowOff>0</xdr:rowOff>
    </xdr:from>
    <xdr:ext cx="95250" cy="171450"/>
    <xdr:sp macro="" textlink="">
      <xdr:nvSpPr>
        <xdr:cNvPr id="2064" name="Text Box 16">
          <a:extLst>
            <a:ext uri="{FF2B5EF4-FFF2-40B4-BE49-F238E27FC236}">
              <a16:creationId xmlns:a16="http://schemas.microsoft.com/office/drawing/2014/main" id="{1C1601B3-3F26-42E7-A4F0-3A4C5650F63A}"/>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19</xdr:row>
      <xdr:rowOff>0</xdr:rowOff>
    </xdr:from>
    <xdr:ext cx="95250" cy="171450"/>
    <xdr:sp macro="" textlink="">
      <xdr:nvSpPr>
        <xdr:cNvPr id="2065" name="Text Box 17">
          <a:extLst>
            <a:ext uri="{FF2B5EF4-FFF2-40B4-BE49-F238E27FC236}">
              <a16:creationId xmlns:a16="http://schemas.microsoft.com/office/drawing/2014/main" id="{EF3D256B-4169-471E-B06F-88CF4E0460D2}"/>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19</xdr:row>
      <xdr:rowOff>0</xdr:rowOff>
    </xdr:from>
    <xdr:ext cx="95250" cy="171450"/>
    <xdr:sp macro="" textlink="">
      <xdr:nvSpPr>
        <xdr:cNvPr id="2066" name="Text Box 18">
          <a:extLst>
            <a:ext uri="{FF2B5EF4-FFF2-40B4-BE49-F238E27FC236}">
              <a16:creationId xmlns:a16="http://schemas.microsoft.com/office/drawing/2014/main" id="{C76707ED-629F-44E5-9313-96A2FC6A7F2A}"/>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19</xdr:row>
      <xdr:rowOff>0</xdr:rowOff>
    </xdr:from>
    <xdr:ext cx="95250" cy="171450"/>
    <xdr:sp macro="" textlink="">
      <xdr:nvSpPr>
        <xdr:cNvPr id="2067" name="Text Box 19">
          <a:extLst>
            <a:ext uri="{FF2B5EF4-FFF2-40B4-BE49-F238E27FC236}">
              <a16:creationId xmlns:a16="http://schemas.microsoft.com/office/drawing/2014/main" id="{E2C1DC00-3751-4388-A87B-59DAD906D012}"/>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16</xdr:row>
      <xdr:rowOff>0</xdr:rowOff>
    </xdr:from>
    <xdr:ext cx="95250" cy="171450"/>
    <xdr:sp macro="" textlink="">
      <xdr:nvSpPr>
        <xdr:cNvPr id="2068" name="Text Box 16">
          <a:extLst>
            <a:ext uri="{FF2B5EF4-FFF2-40B4-BE49-F238E27FC236}">
              <a16:creationId xmlns:a16="http://schemas.microsoft.com/office/drawing/2014/main" id="{B9D0C28C-1EAA-4D6A-8156-55C4C5F5BD50}"/>
            </a:ext>
          </a:extLst>
        </xdr:cNvPr>
        <xdr:cNvSpPr txBox="1">
          <a:spLocks noChangeArrowheads="1"/>
        </xdr:cNvSpPr>
      </xdr:nvSpPr>
      <xdr:spPr bwMode="auto">
        <a:xfrm>
          <a:off x="21832455" y="3036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16</xdr:row>
      <xdr:rowOff>0</xdr:rowOff>
    </xdr:from>
    <xdr:ext cx="95250" cy="171450"/>
    <xdr:sp macro="" textlink="">
      <xdr:nvSpPr>
        <xdr:cNvPr id="2069" name="Text Box 17">
          <a:extLst>
            <a:ext uri="{FF2B5EF4-FFF2-40B4-BE49-F238E27FC236}">
              <a16:creationId xmlns:a16="http://schemas.microsoft.com/office/drawing/2014/main" id="{587B711C-439B-4500-835F-86C219F981B7}"/>
            </a:ext>
          </a:extLst>
        </xdr:cNvPr>
        <xdr:cNvSpPr txBox="1">
          <a:spLocks noChangeArrowheads="1"/>
        </xdr:cNvSpPr>
      </xdr:nvSpPr>
      <xdr:spPr bwMode="auto">
        <a:xfrm>
          <a:off x="21832455" y="3036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16</xdr:row>
      <xdr:rowOff>0</xdr:rowOff>
    </xdr:from>
    <xdr:ext cx="95250" cy="171450"/>
    <xdr:sp macro="" textlink="">
      <xdr:nvSpPr>
        <xdr:cNvPr id="2070" name="Text Box 18">
          <a:extLst>
            <a:ext uri="{FF2B5EF4-FFF2-40B4-BE49-F238E27FC236}">
              <a16:creationId xmlns:a16="http://schemas.microsoft.com/office/drawing/2014/main" id="{294BB2BF-4E9B-49CC-AD8C-DBC823EE6AD3}"/>
            </a:ext>
          </a:extLst>
        </xdr:cNvPr>
        <xdr:cNvSpPr txBox="1">
          <a:spLocks noChangeArrowheads="1"/>
        </xdr:cNvSpPr>
      </xdr:nvSpPr>
      <xdr:spPr bwMode="auto">
        <a:xfrm>
          <a:off x="21832455" y="3036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16</xdr:row>
      <xdr:rowOff>0</xdr:rowOff>
    </xdr:from>
    <xdr:ext cx="95250" cy="171450"/>
    <xdr:sp macro="" textlink="">
      <xdr:nvSpPr>
        <xdr:cNvPr id="2071" name="Text Box 19">
          <a:extLst>
            <a:ext uri="{FF2B5EF4-FFF2-40B4-BE49-F238E27FC236}">
              <a16:creationId xmlns:a16="http://schemas.microsoft.com/office/drawing/2014/main" id="{2D6ADB9A-2FD9-4C2E-B5BA-0708C9FEB260}"/>
            </a:ext>
          </a:extLst>
        </xdr:cNvPr>
        <xdr:cNvSpPr txBox="1">
          <a:spLocks noChangeArrowheads="1"/>
        </xdr:cNvSpPr>
      </xdr:nvSpPr>
      <xdr:spPr bwMode="auto">
        <a:xfrm>
          <a:off x="21832455" y="3036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17</xdr:row>
      <xdr:rowOff>504825</xdr:rowOff>
    </xdr:from>
    <xdr:ext cx="95250" cy="444014"/>
    <xdr:sp macro="" textlink="">
      <xdr:nvSpPr>
        <xdr:cNvPr id="2072" name="Text Box 15">
          <a:extLst>
            <a:ext uri="{FF2B5EF4-FFF2-40B4-BE49-F238E27FC236}">
              <a16:creationId xmlns:a16="http://schemas.microsoft.com/office/drawing/2014/main" id="{CD08218A-4CCE-4E51-B67B-81CD0BEACBD2}"/>
            </a:ext>
          </a:extLst>
        </xdr:cNvPr>
        <xdr:cNvSpPr txBox="1">
          <a:spLocks noChangeArrowheads="1"/>
        </xdr:cNvSpPr>
      </xdr:nvSpPr>
      <xdr:spPr bwMode="auto">
        <a:xfrm>
          <a:off x="4664364" y="377738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0</xdr:rowOff>
    </xdr:from>
    <xdr:ext cx="95250" cy="171450"/>
    <xdr:sp macro="" textlink="">
      <xdr:nvSpPr>
        <xdr:cNvPr id="2073" name="Text Box 16">
          <a:extLst>
            <a:ext uri="{FF2B5EF4-FFF2-40B4-BE49-F238E27FC236}">
              <a16:creationId xmlns:a16="http://schemas.microsoft.com/office/drawing/2014/main" id="{C00A8BC3-8753-4425-9667-4138A937C1FB}"/>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0</xdr:rowOff>
    </xdr:from>
    <xdr:ext cx="95250" cy="171450"/>
    <xdr:sp macro="" textlink="">
      <xdr:nvSpPr>
        <xdr:cNvPr id="2074" name="Text Box 17">
          <a:extLst>
            <a:ext uri="{FF2B5EF4-FFF2-40B4-BE49-F238E27FC236}">
              <a16:creationId xmlns:a16="http://schemas.microsoft.com/office/drawing/2014/main" id="{673CCB3B-D699-4B1D-8981-2A99779B5552}"/>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0</xdr:rowOff>
    </xdr:from>
    <xdr:ext cx="95250" cy="171450"/>
    <xdr:sp macro="" textlink="">
      <xdr:nvSpPr>
        <xdr:cNvPr id="2075" name="Text Box 18">
          <a:extLst>
            <a:ext uri="{FF2B5EF4-FFF2-40B4-BE49-F238E27FC236}">
              <a16:creationId xmlns:a16="http://schemas.microsoft.com/office/drawing/2014/main" id="{33DD79ED-3B4E-4B53-A358-FDD2018823F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0</xdr:rowOff>
    </xdr:from>
    <xdr:ext cx="95250" cy="171450"/>
    <xdr:sp macro="" textlink="">
      <xdr:nvSpPr>
        <xdr:cNvPr id="2076" name="Text Box 19">
          <a:extLst>
            <a:ext uri="{FF2B5EF4-FFF2-40B4-BE49-F238E27FC236}">
              <a16:creationId xmlns:a16="http://schemas.microsoft.com/office/drawing/2014/main" id="{C91BE8E2-B7C2-4086-9168-E25C09A2295F}"/>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19</xdr:row>
      <xdr:rowOff>0</xdr:rowOff>
    </xdr:from>
    <xdr:ext cx="95250" cy="171450"/>
    <xdr:sp macro="" textlink="">
      <xdr:nvSpPr>
        <xdr:cNvPr id="2077" name="Text Box 16">
          <a:extLst>
            <a:ext uri="{FF2B5EF4-FFF2-40B4-BE49-F238E27FC236}">
              <a16:creationId xmlns:a16="http://schemas.microsoft.com/office/drawing/2014/main" id="{7D7E4E74-1B42-400C-AA08-FAF3D193E567}"/>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19</xdr:row>
      <xdr:rowOff>0</xdr:rowOff>
    </xdr:from>
    <xdr:ext cx="95250" cy="171450"/>
    <xdr:sp macro="" textlink="">
      <xdr:nvSpPr>
        <xdr:cNvPr id="2078" name="Text Box 17">
          <a:extLst>
            <a:ext uri="{FF2B5EF4-FFF2-40B4-BE49-F238E27FC236}">
              <a16:creationId xmlns:a16="http://schemas.microsoft.com/office/drawing/2014/main" id="{C46C33DD-9509-4342-98F1-20B3E0F7990E}"/>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19</xdr:row>
      <xdr:rowOff>15875</xdr:rowOff>
    </xdr:from>
    <xdr:ext cx="95250" cy="171450"/>
    <xdr:sp macro="" textlink="">
      <xdr:nvSpPr>
        <xdr:cNvPr id="2079" name="Text Box 18">
          <a:extLst>
            <a:ext uri="{FF2B5EF4-FFF2-40B4-BE49-F238E27FC236}">
              <a16:creationId xmlns:a16="http://schemas.microsoft.com/office/drawing/2014/main" id="{EF2DB186-9C5B-4975-96B4-F2F50B1414A4}"/>
            </a:ext>
          </a:extLst>
        </xdr:cNvPr>
        <xdr:cNvSpPr txBox="1">
          <a:spLocks noChangeArrowheads="1"/>
        </xdr:cNvSpPr>
      </xdr:nvSpPr>
      <xdr:spPr bwMode="auto">
        <a:xfrm>
          <a:off x="12485398" y="416069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19</xdr:row>
      <xdr:rowOff>0</xdr:rowOff>
    </xdr:from>
    <xdr:ext cx="95250" cy="171450"/>
    <xdr:sp macro="" textlink="">
      <xdr:nvSpPr>
        <xdr:cNvPr id="2080" name="Text Box 16">
          <a:extLst>
            <a:ext uri="{FF2B5EF4-FFF2-40B4-BE49-F238E27FC236}">
              <a16:creationId xmlns:a16="http://schemas.microsoft.com/office/drawing/2014/main" id="{6C64C876-6E8D-4D50-8687-AFEEEC827691}"/>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19</xdr:row>
      <xdr:rowOff>0</xdr:rowOff>
    </xdr:from>
    <xdr:ext cx="95250" cy="171450"/>
    <xdr:sp macro="" textlink="">
      <xdr:nvSpPr>
        <xdr:cNvPr id="2081" name="Text Box 17">
          <a:extLst>
            <a:ext uri="{FF2B5EF4-FFF2-40B4-BE49-F238E27FC236}">
              <a16:creationId xmlns:a16="http://schemas.microsoft.com/office/drawing/2014/main" id="{8AE9877E-EA08-4490-BCBB-9E151FC015BE}"/>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19</xdr:row>
      <xdr:rowOff>0</xdr:rowOff>
    </xdr:from>
    <xdr:ext cx="95250" cy="171450"/>
    <xdr:sp macro="" textlink="">
      <xdr:nvSpPr>
        <xdr:cNvPr id="2082" name="Text Box 18">
          <a:extLst>
            <a:ext uri="{FF2B5EF4-FFF2-40B4-BE49-F238E27FC236}">
              <a16:creationId xmlns:a16="http://schemas.microsoft.com/office/drawing/2014/main" id="{3CEAD47E-DDB4-4E15-954B-5D5654FC8429}"/>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19</xdr:row>
      <xdr:rowOff>0</xdr:rowOff>
    </xdr:from>
    <xdr:ext cx="95250" cy="171450"/>
    <xdr:sp macro="" textlink="">
      <xdr:nvSpPr>
        <xdr:cNvPr id="2083" name="Text Box 19">
          <a:extLst>
            <a:ext uri="{FF2B5EF4-FFF2-40B4-BE49-F238E27FC236}">
              <a16:creationId xmlns:a16="http://schemas.microsoft.com/office/drawing/2014/main" id="{EF20188D-7B08-46F7-8CEE-0EB1F0C04F9E}"/>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19</xdr:row>
      <xdr:rowOff>0</xdr:rowOff>
    </xdr:from>
    <xdr:ext cx="95250" cy="171450"/>
    <xdr:sp macro="" textlink="">
      <xdr:nvSpPr>
        <xdr:cNvPr id="2084" name="Text Box 16">
          <a:extLst>
            <a:ext uri="{FF2B5EF4-FFF2-40B4-BE49-F238E27FC236}">
              <a16:creationId xmlns:a16="http://schemas.microsoft.com/office/drawing/2014/main" id="{6B3AB85E-A6A5-48C0-9BE1-894CF5E4C2A2}"/>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504825</xdr:rowOff>
    </xdr:from>
    <xdr:ext cx="95250" cy="456743"/>
    <xdr:sp macro="" textlink="">
      <xdr:nvSpPr>
        <xdr:cNvPr id="2145" name="Text Box 15">
          <a:extLst>
            <a:ext uri="{FF2B5EF4-FFF2-40B4-BE49-F238E27FC236}">
              <a16:creationId xmlns:a16="http://schemas.microsoft.com/office/drawing/2014/main" id="{D70D1AF7-E4AC-48F5-9476-210A397751D8}"/>
            </a:ext>
          </a:extLst>
        </xdr:cNvPr>
        <xdr:cNvSpPr txBox="1">
          <a:spLocks noChangeArrowheads="1"/>
        </xdr:cNvSpPr>
      </xdr:nvSpPr>
      <xdr:spPr bwMode="auto">
        <a:xfrm>
          <a:off x="4664364" y="4516293"/>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19</xdr:row>
      <xdr:rowOff>504825</xdr:rowOff>
    </xdr:from>
    <xdr:ext cx="95250" cy="442269"/>
    <xdr:sp macro="" textlink="">
      <xdr:nvSpPr>
        <xdr:cNvPr id="2146" name="Text Box 15">
          <a:extLst>
            <a:ext uri="{FF2B5EF4-FFF2-40B4-BE49-F238E27FC236}">
              <a16:creationId xmlns:a16="http://schemas.microsoft.com/office/drawing/2014/main" id="{9A0B35F6-EED3-4E90-9539-8D9576423666}"/>
            </a:ext>
          </a:extLst>
        </xdr:cNvPr>
        <xdr:cNvSpPr txBox="1">
          <a:spLocks noChangeArrowheads="1"/>
        </xdr:cNvSpPr>
      </xdr:nvSpPr>
      <xdr:spPr bwMode="auto">
        <a:xfrm>
          <a:off x="12540961" y="4516293"/>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19</xdr:row>
      <xdr:rowOff>504825</xdr:rowOff>
    </xdr:from>
    <xdr:ext cx="95250" cy="442269"/>
    <xdr:sp macro="" textlink="">
      <xdr:nvSpPr>
        <xdr:cNvPr id="2147" name="Text Box 15">
          <a:extLst>
            <a:ext uri="{FF2B5EF4-FFF2-40B4-BE49-F238E27FC236}">
              <a16:creationId xmlns:a16="http://schemas.microsoft.com/office/drawing/2014/main" id="{5234E349-CEAE-472C-8C54-B0BBFAE13C7B}"/>
            </a:ext>
          </a:extLst>
        </xdr:cNvPr>
        <xdr:cNvSpPr txBox="1">
          <a:spLocks noChangeArrowheads="1"/>
        </xdr:cNvSpPr>
      </xdr:nvSpPr>
      <xdr:spPr bwMode="auto">
        <a:xfrm>
          <a:off x="21832455" y="4516293"/>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504825</xdr:rowOff>
    </xdr:from>
    <xdr:ext cx="95250" cy="213632"/>
    <xdr:sp macro="" textlink="">
      <xdr:nvSpPr>
        <xdr:cNvPr id="2148" name="Text Box 15">
          <a:extLst>
            <a:ext uri="{FF2B5EF4-FFF2-40B4-BE49-F238E27FC236}">
              <a16:creationId xmlns:a16="http://schemas.microsoft.com/office/drawing/2014/main" id="{32CD0566-EBEE-476A-8B8A-FE2383F7850A}"/>
            </a:ext>
          </a:extLst>
        </xdr:cNvPr>
        <xdr:cNvSpPr txBox="1">
          <a:spLocks noChangeArrowheads="1"/>
        </xdr:cNvSpPr>
      </xdr:nvSpPr>
      <xdr:spPr bwMode="auto">
        <a:xfrm>
          <a:off x="4664364" y="451629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19</xdr:row>
      <xdr:rowOff>504825</xdr:rowOff>
    </xdr:from>
    <xdr:ext cx="95250" cy="444331"/>
    <xdr:sp macro="" textlink="">
      <xdr:nvSpPr>
        <xdr:cNvPr id="2149" name="Text Box 15">
          <a:extLst>
            <a:ext uri="{FF2B5EF4-FFF2-40B4-BE49-F238E27FC236}">
              <a16:creationId xmlns:a16="http://schemas.microsoft.com/office/drawing/2014/main" id="{32A465F2-CD7B-40C4-A63B-358F035ED5A5}"/>
            </a:ext>
          </a:extLst>
        </xdr:cNvPr>
        <xdr:cNvSpPr txBox="1">
          <a:spLocks noChangeArrowheads="1"/>
        </xdr:cNvSpPr>
      </xdr:nvSpPr>
      <xdr:spPr bwMode="auto">
        <a:xfrm>
          <a:off x="4664364" y="4516293"/>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19</xdr:row>
      <xdr:rowOff>504825</xdr:rowOff>
    </xdr:from>
    <xdr:ext cx="95250" cy="213632"/>
    <xdr:sp macro="" textlink="">
      <xdr:nvSpPr>
        <xdr:cNvPr id="2150" name="Text Box 15">
          <a:extLst>
            <a:ext uri="{FF2B5EF4-FFF2-40B4-BE49-F238E27FC236}">
              <a16:creationId xmlns:a16="http://schemas.microsoft.com/office/drawing/2014/main" id="{85512673-BE7A-4079-B230-14E99C8BAC32}"/>
            </a:ext>
          </a:extLst>
        </xdr:cNvPr>
        <xdr:cNvSpPr txBox="1">
          <a:spLocks noChangeArrowheads="1"/>
        </xdr:cNvSpPr>
      </xdr:nvSpPr>
      <xdr:spPr bwMode="auto">
        <a:xfrm>
          <a:off x="12540961" y="451629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2151" name="Text Box 16">
          <a:extLst>
            <a:ext uri="{FF2B5EF4-FFF2-40B4-BE49-F238E27FC236}">
              <a16:creationId xmlns:a16="http://schemas.microsoft.com/office/drawing/2014/main" id="{A7B7D3B5-021C-4063-B183-7DE2859F84DE}"/>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2152" name="Text Box 17">
          <a:extLst>
            <a:ext uri="{FF2B5EF4-FFF2-40B4-BE49-F238E27FC236}">
              <a16:creationId xmlns:a16="http://schemas.microsoft.com/office/drawing/2014/main" id="{120E1928-BE60-4A03-A3C0-F496D49D4CED}"/>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2153" name="Text Box 18">
          <a:extLst>
            <a:ext uri="{FF2B5EF4-FFF2-40B4-BE49-F238E27FC236}">
              <a16:creationId xmlns:a16="http://schemas.microsoft.com/office/drawing/2014/main" id="{2D188C69-8E58-4016-A0C7-15F18BD339B2}"/>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2154" name="Text Box 19">
          <a:extLst>
            <a:ext uri="{FF2B5EF4-FFF2-40B4-BE49-F238E27FC236}">
              <a16:creationId xmlns:a16="http://schemas.microsoft.com/office/drawing/2014/main" id="{E73478F2-A34F-4BB1-A1DA-848795000085}"/>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2155" name="Text Box 16">
          <a:extLst>
            <a:ext uri="{FF2B5EF4-FFF2-40B4-BE49-F238E27FC236}">
              <a16:creationId xmlns:a16="http://schemas.microsoft.com/office/drawing/2014/main" id="{972F73DC-1AFF-47E9-87CE-FB831B480556}"/>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2156" name="Text Box 17">
          <a:extLst>
            <a:ext uri="{FF2B5EF4-FFF2-40B4-BE49-F238E27FC236}">
              <a16:creationId xmlns:a16="http://schemas.microsoft.com/office/drawing/2014/main" id="{31B42599-5154-493F-A440-9E9EE28A54CC}"/>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2157" name="Text Box 18">
          <a:extLst>
            <a:ext uri="{FF2B5EF4-FFF2-40B4-BE49-F238E27FC236}">
              <a16:creationId xmlns:a16="http://schemas.microsoft.com/office/drawing/2014/main" id="{66AB6DF7-CFBD-4D14-914A-9444CE6E4BE8}"/>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2158" name="Text Box 19">
          <a:extLst>
            <a:ext uri="{FF2B5EF4-FFF2-40B4-BE49-F238E27FC236}">
              <a16:creationId xmlns:a16="http://schemas.microsoft.com/office/drawing/2014/main" id="{44DE7925-C37E-4CC1-B779-38D73D15242F}"/>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23</xdr:row>
      <xdr:rowOff>0</xdr:rowOff>
    </xdr:from>
    <xdr:ext cx="95250" cy="171450"/>
    <xdr:sp macro="" textlink="">
      <xdr:nvSpPr>
        <xdr:cNvPr id="2159" name="Text Box 16">
          <a:extLst>
            <a:ext uri="{FF2B5EF4-FFF2-40B4-BE49-F238E27FC236}">
              <a16:creationId xmlns:a16="http://schemas.microsoft.com/office/drawing/2014/main" id="{2306B0DA-213E-4E91-BD92-B22581EFD2E5}"/>
            </a:ext>
          </a:extLst>
        </xdr:cNvPr>
        <xdr:cNvSpPr txBox="1">
          <a:spLocks noChangeArrowheads="1"/>
        </xdr:cNvSpPr>
      </xdr:nvSpPr>
      <xdr:spPr bwMode="auto">
        <a:xfrm>
          <a:off x="21832455"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23</xdr:row>
      <xdr:rowOff>0</xdr:rowOff>
    </xdr:from>
    <xdr:ext cx="95250" cy="171450"/>
    <xdr:sp macro="" textlink="">
      <xdr:nvSpPr>
        <xdr:cNvPr id="2160" name="Text Box 17">
          <a:extLst>
            <a:ext uri="{FF2B5EF4-FFF2-40B4-BE49-F238E27FC236}">
              <a16:creationId xmlns:a16="http://schemas.microsoft.com/office/drawing/2014/main" id="{90A99B20-3726-4AC5-8A50-6F86D158F996}"/>
            </a:ext>
          </a:extLst>
        </xdr:cNvPr>
        <xdr:cNvSpPr txBox="1">
          <a:spLocks noChangeArrowheads="1"/>
        </xdr:cNvSpPr>
      </xdr:nvSpPr>
      <xdr:spPr bwMode="auto">
        <a:xfrm>
          <a:off x="21832455"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23</xdr:row>
      <xdr:rowOff>0</xdr:rowOff>
    </xdr:from>
    <xdr:ext cx="95250" cy="171450"/>
    <xdr:sp macro="" textlink="">
      <xdr:nvSpPr>
        <xdr:cNvPr id="2161" name="Text Box 18">
          <a:extLst>
            <a:ext uri="{FF2B5EF4-FFF2-40B4-BE49-F238E27FC236}">
              <a16:creationId xmlns:a16="http://schemas.microsoft.com/office/drawing/2014/main" id="{443DB5DA-FE74-4938-BC71-E993C884A856}"/>
            </a:ext>
          </a:extLst>
        </xdr:cNvPr>
        <xdr:cNvSpPr txBox="1">
          <a:spLocks noChangeArrowheads="1"/>
        </xdr:cNvSpPr>
      </xdr:nvSpPr>
      <xdr:spPr bwMode="auto">
        <a:xfrm>
          <a:off x="21832455"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23</xdr:row>
      <xdr:rowOff>0</xdr:rowOff>
    </xdr:from>
    <xdr:ext cx="95250" cy="171450"/>
    <xdr:sp macro="" textlink="">
      <xdr:nvSpPr>
        <xdr:cNvPr id="2162" name="Text Box 19">
          <a:extLst>
            <a:ext uri="{FF2B5EF4-FFF2-40B4-BE49-F238E27FC236}">
              <a16:creationId xmlns:a16="http://schemas.microsoft.com/office/drawing/2014/main" id="{1CB80CBF-4EE9-4A01-BD9A-FB3D7D7882FC}"/>
            </a:ext>
          </a:extLst>
        </xdr:cNvPr>
        <xdr:cNvSpPr txBox="1">
          <a:spLocks noChangeArrowheads="1"/>
        </xdr:cNvSpPr>
      </xdr:nvSpPr>
      <xdr:spPr bwMode="auto">
        <a:xfrm>
          <a:off x="21832455"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21</xdr:row>
      <xdr:rowOff>504825</xdr:rowOff>
    </xdr:from>
    <xdr:ext cx="95250" cy="444014"/>
    <xdr:sp macro="" textlink="">
      <xdr:nvSpPr>
        <xdr:cNvPr id="2163" name="Text Box 15">
          <a:extLst>
            <a:ext uri="{FF2B5EF4-FFF2-40B4-BE49-F238E27FC236}">
              <a16:creationId xmlns:a16="http://schemas.microsoft.com/office/drawing/2014/main" id="{0EF2068E-C38E-4F30-8549-1FFD425E49A6}"/>
            </a:ext>
          </a:extLst>
        </xdr:cNvPr>
        <xdr:cNvSpPr txBox="1">
          <a:spLocks noChangeArrowheads="1"/>
        </xdr:cNvSpPr>
      </xdr:nvSpPr>
      <xdr:spPr bwMode="auto">
        <a:xfrm>
          <a:off x="4664364" y="5255202"/>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2164" name="Text Box 16">
          <a:extLst>
            <a:ext uri="{FF2B5EF4-FFF2-40B4-BE49-F238E27FC236}">
              <a16:creationId xmlns:a16="http://schemas.microsoft.com/office/drawing/2014/main" id="{AC07D171-124A-48EE-8081-94EA8CF008C4}"/>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2165" name="Text Box 17">
          <a:extLst>
            <a:ext uri="{FF2B5EF4-FFF2-40B4-BE49-F238E27FC236}">
              <a16:creationId xmlns:a16="http://schemas.microsoft.com/office/drawing/2014/main" id="{0F445AD0-DA20-47D9-81FE-DEB957FFABA2}"/>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2166" name="Text Box 18">
          <a:extLst>
            <a:ext uri="{FF2B5EF4-FFF2-40B4-BE49-F238E27FC236}">
              <a16:creationId xmlns:a16="http://schemas.microsoft.com/office/drawing/2014/main" id="{684C9C9E-11C3-4EF5-B8BB-2EDAA05D44AE}"/>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2167" name="Text Box 19">
          <a:extLst>
            <a:ext uri="{FF2B5EF4-FFF2-40B4-BE49-F238E27FC236}">
              <a16:creationId xmlns:a16="http://schemas.microsoft.com/office/drawing/2014/main" id="{9DAAE30E-D09F-4C46-8370-210D3F362DB9}"/>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21</xdr:row>
      <xdr:rowOff>504825</xdr:rowOff>
    </xdr:from>
    <xdr:ext cx="95250" cy="442269"/>
    <xdr:sp macro="" textlink="">
      <xdr:nvSpPr>
        <xdr:cNvPr id="2168" name="Text Box 15">
          <a:extLst>
            <a:ext uri="{FF2B5EF4-FFF2-40B4-BE49-F238E27FC236}">
              <a16:creationId xmlns:a16="http://schemas.microsoft.com/office/drawing/2014/main" id="{80781E93-CC21-4A3A-86BE-46E1A4DF763F}"/>
            </a:ext>
          </a:extLst>
        </xdr:cNvPr>
        <xdr:cNvSpPr txBox="1">
          <a:spLocks noChangeArrowheads="1"/>
        </xdr:cNvSpPr>
      </xdr:nvSpPr>
      <xdr:spPr bwMode="auto">
        <a:xfrm>
          <a:off x="12540961" y="525520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2169" name="Text Box 16">
          <a:extLst>
            <a:ext uri="{FF2B5EF4-FFF2-40B4-BE49-F238E27FC236}">
              <a16:creationId xmlns:a16="http://schemas.microsoft.com/office/drawing/2014/main" id="{16586F9D-BC14-408C-BF28-329EC9F14D35}"/>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2170" name="Text Box 17">
          <a:extLst>
            <a:ext uri="{FF2B5EF4-FFF2-40B4-BE49-F238E27FC236}">
              <a16:creationId xmlns:a16="http://schemas.microsoft.com/office/drawing/2014/main" id="{E65A62AD-D5D8-4B8C-B648-8721090265C2}"/>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2171" name="Text Box 18">
          <a:extLst>
            <a:ext uri="{FF2B5EF4-FFF2-40B4-BE49-F238E27FC236}">
              <a16:creationId xmlns:a16="http://schemas.microsoft.com/office/drawing/2014/main" id="{D5D4DD56-B30E-4DA9-8DBE-0DBFCB8FB22C}"/>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2172" name="Text Box 16">
          <a:extLst>
            <a:ext uri="{FF2B5EF4-FFF2-40B4-BE49-F238E27FC236}">
              <a16:creationId xmlns:a16="http://schemas.microsoft.com/office/drawing/2014/main" id="{D6B4AFB1-5F1F-4888-914D-64FB189B476F}"/>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2173" name="Text Box 17">
          <a:extLst>
            <a:ext uri="{FF2B5EF4-FFF2-40B4-BE49-F238E27FC236}">
              <a16:creationId xmlns:a16="http://schemas.microsoft.com/office/drawing/2014/main" id="{64EBF647-5B11-4C68-9F25-6DFE3C85DF26}"/>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2174" name="Text Box 18">
          <a:extLst>
            <a:ext uri="{FF2B5EF4-FFF2-40B4-BE49-F238E27FC236}">
              <a16:creationId xmlns:a16="http://schemas.microsoft.com/office/drawing/2014/main" id="{B2BF6A23-9A96-43A3-AAA2-B8C3FC74F39C}"/>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2175" name="Text Box 19">
          <a:extLst>
            <a:ext uri="{FF2B5EF4-FFF2-40B4-BE49-F238E27FC236}">
              <a16:creationId xmlns:a16="http://schemas.microsoft.com/office/drawing/2014/main" id="{00B65192-BCB0-4320-87CE-16B46AC81E58}"/>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2176" name="Text Box 16">
          <a:extLst>
            <a:ext uri="{FF2B5EF4-FFF2-40B4-BE49-F238E27FC236}">
              <a16:creationId xmlns:a16="http://schemas.microsoft.com/office/drawing/2014/main" id="{0FE7F721-F440-498B-8884-A897D4AC06AF}"/>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2177" name="Text Box 17">
          <a:extLst>
            <a:ext uri="{FF2B5EF4-FFF2-40B4-BE49-F238E27FC236}">
              <a16:creationId xmlns:a16="http://schemas.microsoft.com/office/drawing/2014/main" id="{06C217CE-840F-442B-94AB-874EA2485FDA}"/>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2178" name="Text Box 18">
          <a:extLst>
            <a:ext uri="{FF2B5EF4-FFF2-40B4-BE49-F238E27FC236}">
              <a16:creationId xmlns:a16="http://schemas.microsoft.com/office/drawing/2014/main" id="{FA04822D-07B4-4B89-A177-DA285714F9BB}"/>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23</xdr:row>
      <xdr:rowOff>170392</xdr:rowOff>
    </xdr:from>
    <xdr:ext cx="95250" cy="213632"/>
    <xdr:sp macro="" textlink="">
      <xdr:nvSpPr>
        <xdr:cNvPr id="2179" name="Text Box 15">
          <a:extLst>
            <a:ext uri="{FF2B5EF4-FFF2-40B4-BE49-F238E27FC236}">
              <a16:creationId xmlns:a16="http://schemas.microsoft.com/office/drawing/2014/main" id="{C3525161-4AE9-4EF1-B7CA-85FD34A2862A}"/>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2180" name="Text Box 16">
          <a:extLst>
            <a:ext uri="{FF2B5EF4-FFF2-40B4-BE49-F238E27FC236}">
              <a16:creationId xmlns:a16="http://schemas.microsoft.com/office/drawing/2014/main" id="{8829D1AA-E1A0-485C-AC97-C0439438273F}"/>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2181" name="Text Box 17">
          <a:extLst>
            <a:ext uri="{FF2B5EF4-FFF2-40B4-BE49-F238E27FC236}">
              <a16:creationId xmlns:a16="http://schemas.microsoft.com/office/drawing/2014/main" id="{16A87889-E905-4C00-B320-88A76F683AAE}"/>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2182" name="Text Box 18">
          <a:extLst>
            <a:ext uri="{FF2B5EF4-FFF2-40B4-BE49-F238E27FC236}">
              <a16:creationId xmlns:a16="http://schemas.microsoft.com/office/drawing/2014/main" id="{F5FB53DF-AA2D-4A91-B9AD-63F33F85E482}"/>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2183" name="Text Box 19">
          <a:extLst>
            <a:ext uri="{FF2B5EF4-FFF2-40B4-BE49-F238E27FC236}">
              <a16:creationId xmlns:a16="http://schemas.microsoft.com/office/drawing/2014/main" id="{AFA1DC1E-6932-4FF1-ACCF-6101197103DC}"/>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2184" name="Text Box 16">
          <a:extLst>
            <a:ext uri="{FF2B5EF4-FFF2-40B4-BE49-F238E27FC236}">
              <a16:creationId xmlns:a16="http://schemas.microsoft.com/office/drawing/2014/main" id="{CC723B6D-5AC1-4EE4-A9E3-2A8A3B23D52E}"/>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2185" name="Text Box 17">
          <a:extLst>
            <a:ext uri="{FF2B5EF4-FFF2-40B4-BE49-F238E27FC236}">
              <a16:creationId xmlns:a16="http://schemas.microsoft.com/office/drawing/2014/main" id="{87A86EB5-F235-4580-BCCF-24DF771D9F3A}"/>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2186" name="Text Box 18">
          <a:extLst>
            <a:ext uri="{FF2B5EF4-FFF2-40B4-BE49-F238E27FC236}">
              <a16:creationId xmlns:a16="http://schemas.microsoft.com/office/drawing/2014/main" id="{A404D65E-C04A-4E1C-BB90-3704F023AC5B}"/>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2187" name="Text Box 19">
          <a:extLst>
            <a:ext uri="{FF2B5EF4-FFF2-40B4-BE49-F238E27FC236}">
              <a16:creationId xmlns:a16="http://schemas.microsoft.com/office/drawing/2014/main" id="{B0D215E8-21AC-4432-9728-FB690B107E25}"/>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20</xdr:row>
      <xdr:rowOff>0</xdr:rowOff>
    </xdr:from>
    <xdr:ext cx="95250" cy="171450"/>
    <xdr:sp macro="" textlink="">
      <xdr:nvSpPr>
        <xdr:cNvPr id="2188" name="Text Box 16">
          <a:extLst>
            <a:ext uri="{FF2B5EF4-FFF2-40B4-BE49-F238E27FC236}">
              <a16:creationId xmlns:a16="http://schemas.microsoft.com/office/drawing/2014/main" id="{40635EF8-0BA6-498F-901E-ED37BA5A6147}"/>
            </a:ext>
          </a:extLst>
        </xdr:cNvPr>
        <xdr:cNvSpPr txBox="1">
          <a:spLocks noChangeArrowheads="1"/>
        </xdr:cNvSpPr>
      </xdr:nvSpPr>
      <xdr:spPr bwMode="auto">
        <a:xfrm>
          <a:off x="21832455" y="4514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20</xdr:row>
      <xdr:rowOff>0</xdr:rowOff>
    </xdr:from>
    <xdr:ext cx="95250" cy="171450"/>
    <xdr:sp macro="" textlink="">
      <xdr:nvSpPr>
        <xdr:cNvPr id="2189" name="Text Box 17">
          <a:extLst>
            <a:ext uri="{FF2B5EF4-FFF2-40B4-BE49-F238E27FC236}">
              <a16:creationId xmlns:a16="http://schemas.microsoft.com/office/drawing/2014/main" id="{4C3B1E75-7882-4C2B-94F4-6F09C7E1DAE8}"/>
            </a:ext>
          </a:extLst>
        </xdr:cNvPr>
        <xdr:cNvSpPr txBox="1">
          <a:spLocks noChangeArrowheads="1"/>
        </xdr:cNvSpPr>
      </xdr:nvSpPr>
      <xdr:spPr bwMode="auto">
        <a:xfrm>
          <a:off x="21832455" y="4514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20</xdr:row>
      <xdr:rowOff>0</xdr:rowOff>
    </xdr:from>
    <xdr:ext cx="95250" cy="171450"/>
    <xdr:sp macro="" textlink="">
      <xdr:nvSpPr>
        <xdr:cNvPr id="2190" name="Text Box 18">
          <a:extLst>
            <a:ext uri="{FF2B5EF4-FFF2-40B4-BE49-F238E27FC236}">
              <a16:creationId xmlns:a16="http://schemas.microsoft.com/office/drawing/2014/main" id="{F2888546-ED34-4C67-858C-7459BCCB2D1D}"/>
            </a:ext>
          </a:extLst>
        </xdr:cNvPr>
        <xdr:cNvSpPr txBox="1">
          <a:spLocks noChangeArrowheads="1"/>
        </xdr:cNvSpPr>
      </xdr:nvSpPr>
      <xdr:spPr bwMode="auto">
        <a:xfrm>
          <a:off x="21832455" y="4514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20</xdr:row>
      <xdr:rowOff>0</xdr:rowOff>
    </xdr:from>
    <xdr:ext cx="95250" cy="171450"/>
    <xdr:sp macro="" textlink="">
      <xdr:nvSpPr>
        <xdr:cNvPr id="2191" name="Text Box 19">
          <a:extLst>
            <a:ext uri="{FF2B5EF4-FFF2-40B4-BE49-F238E27FC236}">
              <a16:creationId xmlns:a16="http://schemas.microsoft.com/office/drawing/2014/main" id="{4B7E85B1-7644-4727-9F5A-4BBD1F124FFC}"/>
            </a:ext>
          </a:extLst>
        </xdr:cNvPr>
        <xdr:cNvSpPr txBox="1">
          <a:spLocks noChangeArrowheads="1"/>
        </xdr:cNvSpPr>
      </xdr:nvSpPr>
      <xdr:spPr bwMode="auto">
        <a:xfrm>
          <a:off x="21832455" y="4514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21</xdr:row>
      <xdr:rowOff>504825</xdr:rowOff>
    </xdr:from>
    <xdr:ext cx="95250" cy="444014"/>
    <xdr:sp macro="" textlink="">
      <xdr:nvSpPr>
        <xdr:cNvPr id="2192" name="Text Box 15">
          <a:extLst>
            <a:ext uri="{FF2B5EF4-FFF2-40B4-BE49-F238E27FC236}">
              <a16:creationId xmlns:a16="http://schemas.microsoft.com/office/drawing/2014/main" id="{6CF3DBA0-E6A5-4CD7-BB51-3AA0451AD9C1}"/>
            </a:ext>
          </a:extLst>
        </xdr:cNvPr>
        <xdr:cNvSpPr txBox="1">
          <a:spLocks noChangeArrowheads="1"/>
        </xdr:cNvSpPr>
      </xdr:nvSpPr>
      <xdr:spPr bwMode="auto">
        <a:xfrm>
          <a:off x="4664364" y="5255202"/>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2193" name="Text Box 16">
          <a:extLst>
            <a:ext uri="{FF2B5EF4-FFF2-40B4-BE49-F238E27FC236}">
              <a16:creationId xmlns:a16="http://schemas.microsoft.com/office/drawing/2014/main" id="{E3BE5DCF-6537-491F-9B85-A247C7C23F15}"/>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2194" name="Text Box 17">
          <a:extLst>
            <a:ext uri="{FF2B5EF4-FFF2-40B4-BE49-F238E27FC236}">
              <a16:creationId xmlns:a16="http://schemas.microsoft.com/office/drawing/2014/main" id="{988845A0-C2E5-4CBC-A65A-22F59A08F9A1}"/>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2195" name="Text Box 18">
          <a:extLst>
            <a:ext uri="{FF2B5EF4-FFF2-40B4-BE49-F238E27FC236}">
              <a16:creationId xmlns:a16="http://schemas.microsoft.com/office/drawing/2014/main" id="{3467E07C-1282-4158-8629-F032919AA18F}"/>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0</xdr:rowOff>
    </xdr:from>
    <xdr:ext cx="95250" cy="171450"/>
    <xdr:sp macro="" textlink="">
      <xdr:nvSpPr>
        <xdr:cNvPr id="2196" name="Text Box 19">
          <a:extLst>
            <a:ext uri="{FF2B5EF4-FFF2-40B4-BE49-F238E27FC236}">
              <a16:creationId xmlns:a16="http://schemas.microsoft.com/office/drawing/2014/main" id="{7C5FC10C-9462-4C1D-9592-99C8F9409BDC}"/>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2197" name="Text Box 16">
          <a:extLst>
            <a:ext uri="{FF2B5EF4-FFF2-40B4-BE49-F238E27FC236}">
              <a16:creationId xmlns:a16="http://schemas.microsoft.com/office/drawing/2014/main" id="{CE4E7F94-ED65-41D9-A904-A836AEEA38A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0</xdr:rowOff>
    </xdr:from>
    <xdr:ext cx="95250" cy="171450"/>
    <xdr:sp macro="" textlink="">
      <xdr:nvSpPr>
        <xdr:cNvPr id="2198" name="Text Box 17">
          <a:extLst>
            <a:ext uri="{FF2B5EF4-FFF2-40B4-BE49-F238E27FC236}">
              <a16:creationId xmlns:a16="http://schemas.microsoft.com/office/drawing/2014/main" id="{D703DC97-798B-4A16-8B4F-3A4BA191A941}"/>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23</xdr:row>
      <xdr:rowOff>15875</xdr:rowOff>
    </xdr:from>
    <xdr:ext cx="95250" cy="171450"/>
    <xdr:sp macro="" textlink="">
      <xdr:nvSpPr>
        <xdr:cNvPr id="2199" name="Text Box 18">
          <a:extLst>
            <a:ext uri="{FF2B5EF4-FFF2-40B4-BE49-F238E27FC236}">
              <a16:creationId xmlns:a16="http://schemas.microsoft.com/office/drawing/2014/main" id="{B3D45A14-BEE0-484D-9B8F-746DA6AE930C}"/>
            </a:ext>
          </a:extLst>
        </xdr:cNvPr>
        <xdr:cNvSpPr txBox="1">
          <a:spLocks noChangeArrowheads="1"/>
        </xdr:cNvSpPr>
      </xdr:nvSpPr>
      <xdr:spPr bwMode="auto">
        <a:xfrm>
          <a:off x="12485398" y="563851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2200" name="Text Box 16">
          <a:extLst>
            <a:ext uri="{FF2B5EF4-FFF2-40B4-BE49-F238E27FC236}">
              <a16:creationId xmlns:a16="http://schemas.microsoft.com/office/drawing/2014/main" id="{9FA6EC92-3D4B-4B7D-9B7C-F2E12E82999B}"/>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2201" name="Text Box 17">
          <a:extLst>
            <a:ext uri="{FF2B5EF4-FFF2-40B4-BE49-F238E27FC236}">
              <a16:creationId xmlns:a16="http://schemas.microsoft.com/office/drawing/2014/main" id="{863C4CD2-7B57-4293-A170-8915561C5A9D}"/>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2202" name="Text Box 18">
          <a:extLst>
            <a:ext uri="{FF2B5EF4-FFF2-40B4-BE49-F238E27FC236}">
              <a16:creationId xmlns:a16="http://schemas.microsoft.com/office/drawing/2014/main" id="{E6B1EED6-8BF9-4639-96E3-71C4EF69678B}"/>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2203" name="Text Box 19">
          <a:extLst>
            <a:ext uri="{FF2B5EF4-FFF2-40B4-BE49-F238E27FC236}">
              <a16:creationId xmlns:a16="http://schemas.microsoft.com/office/drawing/2014/main" id="{F0B2EEA3-2473-45BB-AA06-C8F44C1F4CE9}"/>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23</xdr:row>
      <xdr:rowOff>0</xdr:rowOff>
    </xdr:from>
    <xdr:ext cx="95250" cy="171450"/>
    <xdr:sp macro="" textlink="">
      <xdr:nvSpPr>
        <xdr:cNvPr id="2204" name="Text Box 16">
          <a:extLst>
            <a:ext uri="{FF2B5EF4-FFF2-40B4-BE49-F238E27FC236}">
              <a16:creationId xmlns:a16="http://schemas.microsoft.com/office/drawing/2014/main" id="{788749AD-2BCA-4CD8-8EC9-CAB07CF19A48}"/>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504825</xdr:rowOff>
    </xdr:from>
    <xdr:ext cx="95250" cy="448496"/>
    <xdr:sp macro="" textlink="">
      <xdr:nvSpPr>
        <xdr:cNvPr id="2205" name="Text Box 15">
          <a:extLst>
            <a:ext uri="{FF2B5EF4-FFF2-40B4-BE49-F238E27FC236}">
              <a16:creationId xmlns:a16="http://schemas.microsoft.com/office/drawing/2014/main" id="{626F7772-ADF4-413F-8DEC-838749C355EA}"/>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504825</xdr:rowOff>
    </xdr:from>
    <xdr:ext cx="95250" cy="442269"/>
    <xdr:sp macro="" textlink="">
      <xdr:nvSpPr>
        <xdr:cNvPr id="2206" name="Text Box 15">
          <a:extLst>
            <a:ext uri="{FF2B5EF4-FFF2-40B4-BE49-F238E27FC236}">
              <a16:creationId xmlns:a16="http://schemas.microsoft.com/office/drawing/2014/main" id="{81AA816C-ECB1-4B4D-AB5F-75E9921B358D}"/>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23</xdr:row>
      <xdr:rowOff>504825</xdr:rowOff>
    </xdr:from>
    <xdr:ext cx="95250" cy="442269"/>
    <xdr:sp macro="" textlink="">
      <xdr:nvSpPr>
        <xdr:cNvPr id="2207" name="Text Box 15">
          <a:extLst>
            <a:ext uri="{FF2B5EF4-FFF2-40B4-BE49-F238E27FC236}">
              <a16:creationId xmlns:a16="http://schemas.microsoft.com/office/drawing/2014/main" id="{AA2FCA96-2EFC-4A04-AD90-6B8D0641A141}"/>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504825</xdr:rowOff>
    </xdr:from>
    <xdr:ext cx="95250" cy="213632"/>
    <xdr:sp macro="" textlink="">
      <xdr:nvSpPr>
        <xdr:cNvPr id="2208" name="Text Box 15">
          <a:extLst>
            <a:ext uri="{FF2B5EF4-FFF2-40B4-BE49-F238E27FC236}">
              <a16:creationId xmlns:a16="http://schemas.microsoft.com/office/drawing/2014/main" id="{758433CF-153A-40AE-8C0A-375734950403}"/>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504825</xdr:rowOff>
    </xdr:from>
    <xdr:ext cx="95250" cy="444331"/>
    <xdr:sp macro="" textlink="">
      <xdr:nvSpPr>
        <xdr:cNvPr id="2209" name="Text Box 15">
          <a:extLst>
            <a:ext uri="{FF2B5EF4-FFF2-40B4-BE49-F238E27FC236}">
              <a16:creationId xmlns:a16="http://schemas.microsoft.com/office/drawing/2014/main" id="{31F39395-8757-4203-BF93-524F6F384EA2}"/>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23</xdr:row>
      <xdr:rowOff>170392</xdr:rowOff>
    </xdr:from>
    <xdr:ext cx="95250" cy="213632"/>
    <xdr:sp macro="" textlink="">
      <xdr:nvSpPr>
        <xdr:cNvPr id="2210" name="Text Box 15">
          <a:extLst>
            <a:ext uri="{FF2B5EF4-FFF2-40B4-BE49-F238E27FC236}">
              <a16:creationId xmlns:a16="http://schemas.microsoft.com/office/drawing/2014/main" id="{1C95CBF1-387C-441E-B125-4EDC485A0456}"/>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11" name="Text Box 16">
          <a:extLst>
            <a:ext uri="{FF2B5EF4-FFF2-40B4-BE49-F238E27FC236}">
              <a16:creationId xmlns:a16="http://schemas.microsoft.com/office/drawing/2014/main" id="{2C87683E-5CF9-4EA5-958A-2E8B908DB1A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12" name="Text Box 17">
          <a:extLst>
            <a:ext uri="{FF2B5EF4-FFF2-40B4-BE49-F238E27FC236}">
              <a16:creationId xmlns:a16="http://schemas.microsoft.com/office/drawing/2014/main" id="{CB1CB063-6F62-4CF4-8288-F3A307F2A69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13" name="Text Box 18">
          <a:extLst>
            <a:ext uri="{FF2B5EF4-FFF2-40B4-BE49-F238E27FC236}">
              <a16:creationId xmlns:a16="http://schemas.microsoft.com/office/drawing/2014/main" id="{6D5AE2FA-FD9F-4070-93AA-C9A4AD0CBE0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14" name="Text Box 19">
          <a:extLst>
            <a:ext uri="{FF2B5EF4-FFF2-40B4-BE49-F238E27FC236}">
              <a16:creationId xmlns:a16="http://schemas.microsoft.com/office/drawing/2014/main" id="{DBFD0A2A-28A1-4C62-A7A4-894C4332093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15" name="Text Box 16">
          <a:extLst>
            <a:ext uri="{FF2B5EF4-FFF2-40B4-BE49-F238E27FC236}">
              <a16:creationId xmlns:a16="http://schemas.microsoft.com/office/drawing/2014/main" id="{CDF32A0E-3587-4ED5-9D45-BBE78893D49C}"/>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16" name="Text Box 17">
          <a:extLst>
            <a:ext uri="{FF2B5EF4-FFF2-40B4-BE49-F238E27FC236}">
              <a16:creationId xmlns:a16="http://schemas.microsoft.com/office/drawing/2014/main" id="{4F7AC127-A0CF-4B9B-A356-3F6B365639A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17" name="Text Box 18">
          <a:extLst>
            <a:ext uri="{FF2B5EF4-FFF2-40B4-BE49-F238E27FC236}">
              <a16:creationId xmlns:a16="http://schemas.microsoft.com/office/drawing/2014/main" id="{4502F5F7-9DCE-492D-87DE-943E1409E15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18" name="Text Box 19">
          <a:extLst>
            <a:ext uri="{FF2B5EF4-FFF2-40B4-BE49-F238E27FC236}">
              <a16:creationId xmlns:a16="http://schemas.microsoft.com/office/drawing/2014/main" id="{A64B89C1-84E7-442A-B959-177F4D25B03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0</xdr:rowOff>
    </xdr:from>
    <xdr:ext cx="95250" cy="171450"/>
    <xdr:sp macro="" textlink="">
      <xdr:nvSpPr>
        <xdr:cNvPr id="2219" name="Text Box 16">
          <a:extLst>
            <a:ext uri="{FF2B5EF4-FFF2-40B4-BE49-F238E27FC236}">
              <a16:creationId xmlns:a16="http://schemas.microsoft.com/office/drawing/2014/main" id="{2FD4BDC5-003E-42DC-8164-F782985B3B16}"/>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0</xdr:rowOff>
    </xdr:from>
    <xdr:ext cx="95250" cy="171450"/>
    <xdr:sp macro="" textlink="">
      <xdr:nvSpPr>
        <xdr:cNvPr id="2220" name="Text Box 17">
          <a:extLst>
            <a:ext uri="{FF2B5EF4-FFF2-40B4-BE49-F238E27FC236}">
              <a16:creationId xmlns:a16="http://schemas.microsoft.com/office/drawing/2014/main" id="{8A6E0886-B1ED-429B-AFE8-DE3089A41AAA}"/>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0</xdr:rowOff>
    </xdr:from>
    <xdr:ext cx="95250" cy="171450"/>
    <xdr:sp macro="" textlink="">
      <xdr:nvSpPr>
        <xdr:cNvPr id="2221" name="Text Box 18">
          <a:extLst>
            <a:ext uri="{FF2B5EF4-FFF2-40B4-BE49-F238E27FC236}">
              <a16:creationId xmlns:a16="http://schemas.microsoft.com/office/drawing/2014/main" id="{9053A578-2BA7-4FAD-B7E6-F8DBBE311819}"/>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0</xdr:rowOff>
    </xdr:from>
    <xdr:ext cx="95250" cy="171450"/>
    <xdr:sp macro="" textlink="">
      <xdr:nvSpPr>
        <xdr:cNvPr id="2222" name="Text Box 19">
          <a:extLst>
            <a:ext uri="{FF2B5EF4-FFF2-40B4-BE49-F238E27FC236}">
              <a16:creationId xmlns:a16="http://schemas.microsoft.com/office/drawing/2014/main" id="{5457CA8E-8890-44DF-A839-FFA68A231AF9}"/>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25</xdr:row>
      <xdr:rowOff>504825</xdr:rowOff>
    </xdr:from>
    <xdr:ext cx="95250" cy="444014"/>
    <xdr:sp macro="" textlink="">
      <xdr:nvSpPr>
        <xdr:cNvPr id="2223" name="Text Box 15">
          <a:extLst>
            <a:ext uri="{FF2B5EF4-FFF2-40B4-BE49-F238E27FC236}">
              <a16:creationId xmlns:a16="http://schemas.microsoft.com/office/drawing/2014/main" id="{9132A111-5128-4B9A-8604-F3AE3798B6BD}"/>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24" name="Text Box 16">
          <a:extLst>
            <a:ext uri="{FF2B5EF4-FFF2-40B4-BE49-F238E27FC236}">
              <a16:creationId xmlns:a16="http://schemas.microsoft.com/office/drawing/2014/main" id="{A5D841B0-8DAC-4205-89F3-21E74C62DAE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25" name="Text Box 17">
          <a:extLst>
            <a:ext uri="{FF2B5EF4-FFF2-40B4-BE49-F238E27FC236}">
              <a16:creationId xmlns:a16="http://schemas.microsoft.com/office/drawing/2014/main" id="{746713B7-2702-4B47-A96F-B81C5BED441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26" name="Text Box 18">
          <a:extLst>
            <a:ext uri="{FF2B5EF4-FFF2-40B4-BE49-F238E27FC236}">
              <a16:creationId xmlns:a16="http://schemas.microsoft.com/office/drawing/2014/main" id="{0A3F1656-B1F4-4DD0-9332-3999677935B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27" name="Text Box 19">
          <a:extLst>
            <a:ext uri="{FF2B5EF4-FFF2-40B4-BE49-F238E27FC236}">
              <a16:creationId xmlns:a16="http://schemas.microsoft.com/office/drawing/2014/main" id="{335D2359-5D02-4463-8092-E6BCBB7B19D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28" name="Text Box 16">
          <a:extLst>
            <a:ext uri="{FF2B5EF4-FFF2-40B4-BE49-F238E27FC236}">
              <a16:creationId xmlns:a16="http://schemas.microsoft.com/office/drawing/2014/main" id="{98366CC2-FED8-4322-8CDA-A026A29D997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29" name="Text Box 17">
          <a:extLst>
            <a:ext uri="{FF2B5EF4-FFF2-40B4-BE49-F238E27FC236}">
              <a16:creationId xmlns:a16="http://schemas.microsoft.com/office/drawing/2014/main" id="{7C630735-6E3A-4444-8791-CEE77FE6F87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30" name="Text Box 18">
          <a:extLst>
            <a:ext uri="{FF2B5EF4-FFF2-40B4-BE49-F238E27FC236}">
              <a16:creationId xmlns:a16="http://schemas.microsoft.com/office/drawing/2014/main" id="{04FD3FF4-1B5E-4F2C-BDF0-127EEA9DCD28}"/>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31" name="Text Box 16">
          <a:extLst>
            <a:ext uri="{FF2B5EF4-FFF2-40B4-BE49-F238E27FC236}">
              <a16:creationId xmlns:a16="http://schemas.microsoft.com/office/drawing/2014/main" id="{5ACB7A7F-7A84-4987-8CC8-2933EE632D8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32" name="Text Box 17">
          <a:extLst>
            <a:ext uri="{FF2B5EF4-FFF2-40B4-BE49-F238E27FC236}">
              <a16:creationId xmlns:a16="http://schemas.microsoft.com/office/drawing/2014/main" id="{6FD84C16-03B8-4343-B8F2-95BC3257221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33" name="Text Box 18">
          <a:extLst>
            <a:ext uri="{FF2B5EF4-FFF2-40B4-BE49-F238E27FC236}">
              <a16:creationId xmlns:a16="http://schemas.microsoft.com/office/drawing/2014/main" id="{C4C680AC-811C-44DF-8579-858D421B012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34" name="Text Box 19">
          <a:extLst>
            <a:ext uri="{FF2B5EF4-FFF2-40B4-BE49-F238E27FC236}">
              <a16:creationId xmlns:a16="http://schemas.microsoft.com/office/drawing/2014/main" id="{75A58FFD-A3D7-4BC4-AD2D-2DF324385F6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35" name="Text Box 16">
          <a:extLst>
            <a:ext uri="{FF2B5EF4-FFF2-40B4-BE49-F238E27FC236}">
              <a16:creationId xmlns:a16="http://schemas.microsoft.com/office/drawing/2014/main" id="{EB4F4B67-E1C8-4D83-996C-AA1E29AB1DE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36" name="Text Box 17">
          <a:extLst>
            <a:ext uri="{FF2B5EF4-FFF2-40B4-BE49-F238E27FC236}">
              <a16:creationId xmlns:a16="http://schemas.microsoft.com/office/drawing/2014/main" id="{C6327493-FCAF-40C2-BEDC-AEB0A4B9ED3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37" name="Text Box 18">
          <a:extLst>
            <a:ext uri="{FF2B5EF4-FFF2-40B4-BE49-F238E27FC236}">
              <a16:creationId xmlns:a16="http://schemas.microsoft.com/office/drawing/2014/main" id="{D0834EB9-B762-49B6-9914-2026789356B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38" name="Text Box 19">
          <a:extLst>
            <a:ext uri="{FF2B5EF4-FFF2-40B4-BE49-F238E27FC236}">
              <a16:creationId xmlns:a16="http://schemas.microsoft.com/office/drawing/2014/main" id="{F5360FB2-12F0-42B4-AA24-4BDB4979B0D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504825</xdr:rowOff>
    </xdr:from>
    <xdr:ext cx="95250" cy="456743"/>
    <xdr:sp macro="" textlink="">
      <xdr:nvSpPr>
        <xdr:cNvPr id="2239" name="Text Box 15">
          <a:extLst>
            <a:ext uri="{FF2B5EF4-FFF2-40B4-BE49-F238E27FC236}">
              <a16:creationId xmlns:a16="http://schemas.microsoft.com/office/drawing/2014/main" id="{DDC2F95A-2CC2-4DA9-B4C7-49019652B967}"/>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504825</xdr:rowOff>
    </xdr:from>
    <xdr:ext cx="95250" cy="442269"/>
    <xdr:sp macro="" textlink="">
      <xdr:nvSpPr>
        <xdr:cNvPr id="2240" name="Text Box 15">
          <a:extLst>
            <a:ext uri="{FF2B5EF4-FFF2-40B4-BE49-F238E27FC236}">
              <a16:creationId xmlns:a16="http://schemas.microsoft.com/office/drawing/2014/main" id="{E5F99E7A-6D7E-4652-9D0E-2222932F50B5}"/>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23</xdr:row>
      <xdr:rowOff>504825</xdr:rowOff>
    </xdr:from>
    <xdr:ext cx="95250" cy="442269"/>
    <xdr:sp macro="" textlink="">
      <xdr:nvSpPr>
        <xdr:cNvPr id="2241" name="Text Box 15">
          <a:extLst>
            <a:ext uri="{FF2B5EF4-FFF2-40B4-BE49-F238E27FC236}">
              <a16:creationId xmlns:a16="http://schemas.microsoft.com/office/drawing/2014/main" id="{120E2247-0FBF-4A16-B9B9-BA9DD7099367}"/>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504825</xdr:rowOff>
    </xdr:from>
    <xdr:ext cx="95250" cy="213632"/>
    <xdr:sp macro="" textlink="">
      <xdr:nvSpPr>
        <xdr:cNvPr id="2242" name="Text Box 15">
          <a:extLst>
            <a:ext uri="{FF2B5EF4-FFF2-40B4-BE49-F238E27FC236}">
              <a16:creationId xmlns:a16="http://schemas.microsoft.com/office/drawing/2014/main" id="{3016E040-8672-439F-84D7-69A471D3DC0E}"/>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23</xdr:row>
      <xdr:rowOff>504825</xdr:rowOff>
    </xdr:from>
    <xdr:ext cx="95250" cy="444331"/>
    <xdr:sp macro="" textlink="">
      <xdr:nvSpPr>
        <xdr:cNvPr id="2243" name="Text Box 15">
          <a:extLst>
            <a:ext uri="{FF2B5EF4-FFF2-40B4-BE49-F238E27FC236}">
              <a16:creationId xmlns:a16="http://schemas.microsoft.com/office/drawing/2014/main" id="{D63810D2-D1F1-4C8A-80AD-D08C8CC2403C}"/>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23</xdr:row>
      <xdr:rowOff>504825</xdr:rowOff>
    </xdr:from>
    <xdr:ext cx="95250" cy="213632"/>
    <xdr:sp macro="" textlink="">
      <xdr:nvSpPr>
        <xdr:cNvPr id="2244" name="Text Box 15">
          <a:extLst>
            <a:ext uri="{FF2B5EF4-FFF2-40B4-BE49-F238E27FC236}">
              <a16:creationId xmlns:a16="http://schemas.microsoft.com/office/drawing/2014/main" id="{61450F0F-A1DD-4F6A-B75E-6598BA2145C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45" name="Text Box 16">
          <a:extLst>
            <a:ext uri="{FF2B5EF4-FFF2-40B4-BE49-F238E27FC236}">
              <a16:creationId xmlns:a16="http://schemas.microsoft.com/office/drawing/2014/main" id="{4572AA72-DFE5-43E1-90FB-CCEA9010A3E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46" name="Text Box 17">
          <a:extLst>
            <a:ext uri="{FF2B5EF4-FFF2-40B4-BE49-F238E27FC236}">
              <a16:creationId xmlns:a16="http://schemas.microsoft.com/office/drawing/2014/main" id="{491A9390-01CE-469F-B936-F2FB63295B9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47" name="Text Box 18">
          <a:extLst>
            <a:ext uri="{FF2B5EF4-FFF2-40B4-BE49-F238E27FC236}">
              <a16:creationId xmlns:a16="http://schemas.microsoft.com/office/drawing/2014/main" id="{31B4D8F0-44E6-49EF-9106-801B29EF8CA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48" name="Text Box 19">
          <a:extLst>
            <a:ext uri="{FF2B5EF4-FFF2-40B4-BE49-F238E27FC236}">
              <a16:creationId xmlns:a16="http://schemas.microsoft.com/office/drawing/2014/main" id="{331CD580-3AA6-4F6C-B100-28879D7ADA2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49" name="Text Box 16">
          <a:extLst>
            <a:ext uri="{FF2B5EF4-FFF2-40B4-BE49-F238E27FC236}">
              <a16:creationId xmlns:a16="http://schemas.microsoft.com/office/drawing/2014/main" id="{36DC9DCC-4368-4F19-8BEC-50F69B22294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50" name="Text Box 17">
          <a:extLst>
            <a:ext uri="{FF2B5EF4-FFF2-40B4-BE49-F238E27FC236}">
              <a16:creationId xmlns:a16="http://schemas.microsoft.com/office/drawing/2014/main" id="{E9C17687-ED65-4B5D-835A-DD9E10ACCB9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51" name="Text Box 18">
          <a:extLst>
            <a:ext uri="{FF2B5EF4-FFF2-40B4-BE49-F238E27FC236}">
              <a16:creationId xmlns:a16="http://schemas.microsoft.com/office/drawing/2014/main" id="{5A85ADC3-8234-4030-8AA4-6EAE53066D4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52" name="Text Box 19">
          <a:extLst>
            <a:ext uri="{FF2B5EF4-FFF2-40B4-BE49-F238E27FC236}">
              <a16:creationId xmlns:a16="http://schemas.microsoft.com/office/drawing/2014/main" id="{6283B06E-D3A1-40F7-AAEC-A7442C08732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0</xdr:rowOff>
    </xdr:from>
    <xdr:ext cx="95250" cy="171450"/>
    <xdr:sp macro="" textlink="">
      <xdr:nvSpPr>
        <xdr:cNvPr id="2253" name="Text Box 16">
          <a:extLst>
            <a:ext uri="{FF2B5EF4-FFF2-40B4-BE49-F238E27FC236}">
              <a16:creationId xmlns:a16="http://schemas.microsoft.com/office/drawing/2014/main" id="{A1E7B8F6-7D00-4680-ACF3-6ABFBBA6831F}"/>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0</xdr:rowOff>
    </xdr:from>
    <xdr:ext cx="95250" cy="171450"/>
    <xdr:sp macro="" textlink="">
      <xdr:nvSpPr>
        <xdr:cNvPr id="2254" name="Text Box 17">
          <a:extLst>
            <a:ext uri="{FF2B5EF4-FFF2-40B4-BE49-F238E27FC236}">
              <a16:creationId xmlns:a16="http://schemas.microsoft.com/office/drawing/2014/main" id="{282E923E-AFC8-4932-B19D-874D8F87954F}"/>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0</xdr:rowOff>
    </xdr:from>
    <xdr:ext cx="95250" cy="171450"/>
    <xdr:sp macro="" textlink="">
      <xdr:nvSpPr>
        <xdr:cNvPr id="2255" name="Text Box 18">
          <a:extLst>
            <a:ext uri="{FF2B5EF4-FFF2-40B4-BE49-F238E27FC236}">
              <a16:creationId xmlns:a16="http://schemas.microsoft.com/office/drawing/2014/main" id="{536ECBC6-15E7-4E54-B9A2-870E6D236403}"/>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0</xdr:rowOff>
    </xdr:from>
    <xdr:ext cx="95250" cy="171450"/>
    <xdr:sp macro="" textlink="">
      <xdr:nvSpPr>
        <xdr:cNvPr id="2256" name="Text Box 19">
          <a:extLst>
            <a:ext uri="{FF2B5EF4-FFF2-40B4-BE49-F238E27FC236}">
              <a16:creationId xmlns:a16="http://schemas.microsoft.com/office/drawing/2014/main" id="{67C7D9E6-6093-47C2-969B-7FE101425A7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25</xdr:row>
      <xdr:rowOff>504825</xdr:rowOff>
    </xdr:from>
    <xdr:ext cx="95250" cy="444014"/>
    <xdr:sp macro="" textlink="">
      <xdr:nvSpPr>
        <xdr:cNvPr id="2257" name="Text Box 15">
          <a:extLst>
            <a:ext uri="{FF2B5EF4-FFF2-40B4-BE49-F238E27FC236}">
              <a16:creationId xmlns:a16="http://schemas.microsoft.com/office/drawing/2014/main" id="{3DD6D2EC-1191-41D3-8045-3BA6818BC6D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58" name="Text Box 16">
          <a:extLst>
            <a:ext uri="{FF2B5EF4-FFF2-40B4-BE49-F238E27FC236}">
              <a16:creationId xmlns:a16="http://schemas.microsoft.com/office/drawing/2014/main" id="{3DBCD0B0-084A-470D-8894-A666431B92E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59" name="Text Box 17">
          <a:extLst>
            <a:ext uri="{FF2B5EF4-FFF2-40B4-BE49-F238E27FC236}">
              <a16:creationId xmlns:a16="http://schemas.microsoft.com/office/drawing/2014/main" id="{8F8DE06A-9F24-4729-AE24-40E14D3D6EB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60" name="Text Box 18">
          <a:extLst>
            <a:ext uri="{FF2B5EF4-FFF2-40B4-BE49-F238E27FC236}">
              <a16:creationId xmlns:a16="http://schemas.microsoft.com/office/drawing/2014/main" id="{C78B134B-003D-46A1-B92E-5ED2039A9C2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61" name="Text Box 19">
          <a:extLst>
            <a:ext uri="{FF2B5EF4-FFF2-40B4-BE49-F238E27FC236}">
              <a16:creationId xmlns:a16="http://schemas.microsoft.com/office/drawing/2014/main" id="{47019BF7-76AA-41C1-ABA6-A0F21FC17FC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25</xdr:row>
      <xdr:rowOff>504825</xdr:rowOff>
    </xdr:from>
    <xdr:ext cx="95250" cy="442269"/>
    <xdr:sp macro="" textlink="">
      <xdr:nvSpPr>
        <xdr:cNvPr id="2262" name="Text Box 15">
          <a:extLst>
            <a:ext uri="{FF2B5EF4-FFF2-40B4-BE49-F238E27FC236}">
              <a16:creationId xmlns:a16="http://schemas.microsoft.com/office/drawing/2014/main" id="{699399C4-3A47-4DF9-9F20-767DD1D1D3F9}"/>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63" name="Text Box 16">
          <a:extLst>
            <a:ext uri="{FF2B5EF4-FFF2-40B4-BE49-F238E27FC236}">
              <a16:creationId xmlns:a16="http://schemas.microsoft.com/office/drawing/2014/main" id="{6FE118C1-44CA-40C5-BFF1-AF439B5F612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64" name="Text Box 17">
          <a:extLst>
            <a:ext uri="{FF2B5EF4-FFF2-40B4-BE49-F238E27FC236}">
              <a16:creationId xmlns:a16="http://schemas.microsoft.com/office/drawing/2014/main" id="{4CCE0B93-DB65-4305-B95E-0E57C0E1612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65" name="Text Box 18">
          <a:extLst>
            <a:ext uri="{FF2B5EF4-FFF2-40B4-BE49-F238E27FC236}">
              <a16:creationId xmlns:a16="http://schemas.microsoft.com/office/drawing/2014/main" id="{BACE4D98-E96C-4365-8150-F4BC860D474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66" name="Text Box 16">
          <a:extLst>
            <a:ext uri="{FF2B5EF4-FFF2-40B4-BE49-F238E27FC236}">
              <a16:creationId xmlns:a16="http://schemas.microsoft.com/office/drawing/2014/main" id="{454C7B37-67AD-4904-AD58-C9C692D217A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67" name="Text Box 17">
          <a:extLst>
            <a:ext uri="{FF2B5EF4-FFF2-40B4-BE49-F238E27FC236}">
              <a16:creationId xmlns:a16="http://schemas.microsoft.com/office/drawing/2014/main" id="{23A775DA-76BD-45A6-A621-207742C60F3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68" name="Text Box 18">
          <a:extLst>
            <a:ext uri="{FF2B5EF4-FFF2-40B4-BE49-F238E27FC236}">
              <a16:creationId xmlns:a16="http://schemas.microsoft.com/office/drawing/2014/main" id="{7D98B879-1D03-4227-B1CC-180E87BE1F8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69" name="Text Box 19">
          <a:extLst>
            <a:ext uri="{FF2B5EF4-FFF2-40B4-BE49-F238E27FC236}">
              <a16:creationId xmlns:a16="http://schemas.microsoft.com/office/drawing/2014/main" id="{3976F7DF-5631-4F0E-94BF-45B3F6EE9D5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70" name="Text Box 16">
          <a:extLst>
            <a:ext uri="{FF2B5EF4-FFF2-40B4-BE49-F238E27FC236}">
              <a16:creationId xmlns:a16="http://schemas.microsoft.com/office/drawing/2014/main" id="{071D72D6-7A82-4B1D-979C-2F5255348D8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71" name="Text Box 17">
          <a:extLst>
            <a:ext uri="{FF2B5EF4-FFF2-40B4-BE49-F238E27FC236}">
              <a16:creationId xmlns:a16="http://schemas.microsoft.com/office/drawing/2014/main" id="{9468F393-594A-410E-88C2-484E53A1F71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72" name="Text Box 18">
          <a:extLst>
            <a:ext uri="{FF2B5EF4-FFF2-40B4-BE49-F238E27FC236}">
              <a16:creationId xmlns:a16="http://schemas.microsoft.com/office/drawing/2014/main" id="{E05A2021-F189-46BB-98A1-1807EDCD9CF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27</xdr:row>
      <xdr:rowOff>170392</xdr:rowOff>
    </xdr:from>
    <xdr:ext cx="95250" cy="213632"/>
    <xdr:sp macro="" textlink="">
      <xdr:nvSpPr>
        <xdr:cNvPr id="2273" name="Text Box 15">
          <a:extLst>
            <a:ext uri="{FF2B5EF4-FFF2-40B4-BE49-F238E27FC236}">
              <a16:creationId xmlns:a16="http://schemas.microsoft.com/office/drawing/2014/main" id="{90EA91DA-0AD4-459B-884B-D09479E9A0B1}"/>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74" name="Text Box 16">
          <a:extLst>
            <a:ext uri="{FF2B5EF4-FFF2-40B4-BE49-F238E27FC236}">
              <a16:creationId xmlns:a16="http://schemas.microsoft.com/office/drawing/2014/main" id="{EA3E4432-F61F-4C79-8D0B-61C0004E612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75" name="Text Box 17">
          <a:extLst>
            <a:ext uri="{FF2B5EF4-FFF2-40B4-BE49-F238E27FC236}">
              <a16:creationId xmlns:a16="http://schemas.microsoft.com/office/drawing/2014/main" id="{88A65879-5829-4FE1-99E3-DA3C560E182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76" name="Text Box 18">
          <a:extLst>
            <a:ext uri="{FF2B5EF4-FFF2-40B4-BE49-F238E27FC236}">
              <a16:creationId xmlns:a16="http://schemas.microsoft.com/office/drawing/2014/main" id="{783B44D3-887F-484C-B19F-EE40A629B33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77" name="Text Box 19">
          <a:extLst>
            <a:ext uri="{FF2B5EF4-FFF2-40B4-BE49-F238E27FC236}">
              <a16:creationId xmlns:a16="http://schemas.microsoft.com/office/drawing/2014/main" id="{5363AA85-9F60-4B44-B29F-6418E2E8E0E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78" name="Text Box 16">
          <a:extLst>
            <a:ext uri="{FF2B5EF4-FFF2-40B4-BE49-F238E27FC236}">
              <a16:creationId xmlns:a16="http://schemas.microsoft.com/office/drawing/2014/main" id="{03FDFB59-AC85-4D81-B2DD-D13CBEE20F7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79" name="Text Box 17">
          <a:extLst>
            <a:ext uri="{FF2B5EF4-FFF2-40B4-BE49-F238E27FC236}">
              <a16:creationId xmlns:a16="http://schemas.microsoft.com/office/drawing/2014/main" id="{B99CFF91-0598-4ACF-B6C5-35D720B5585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80" name="Text Box 18">
          <a:extLst>
            <a:ext uri="{FF2B5EF4-FFF2-40B4-BE49-F238E27FC236}">
              <a16:creationId xmlns:a16="http://schemas.microsoft.com/office/drawing/2014/main" id="{297AAC14-22B7-4C28-BABE-E886658EEEF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81" name="Text Box 19">
          <a:extLst>
            <a:ext uri="{FF2B5EF4-FFF2-40B4-BE49-F238E27FC236}">
              <a16:creationId xmlns:a16="http://schemas.microsoft.com/office/drawing/2014/main" id="{88F2B116-C6F9-40B3-A289-5E4AF445206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24</xdr:row>
      <xdr:rowOff>0</xdr:rowOff>
    </xdr:from>
    <xdr:ext cx="95250" cy="171450"/>
    <xdr:sp macro="" textlink="">
      <xdr:nvSpPr>
        <xdr:cNvPr id="2282" name="Text Box 16">
          <a:extLst>
            <a:ext uri="{FF2B5EF4-FFF2-40B4-BE49-F238E27FC236}">
              <a16:creationId xmlns:a16="http://schemas.microsoft.com/office/drawing/2014/main" id="{0EE19E51-3A48-40FE-B38E-FFAE53A9FC73}"/>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24</xdr:row>
      <xdr:rowOff>0</xdr:rowOff>
    </xdr:from>
    <xdr:ext cx="95250" cy="171450"/>
    <xdr:sp macro="" textlink="">
      <xdr:nvSpPr>
        <xdr:cNvPr id="2283" name="Text Box 17">
          <a:extLst>
            <a:ext uri="{FF2B5EF4-FFF2-40B4-BE49-F238E27FC236}">
              <a16:creationId xmlns:a16="http://schemas.microsoft.com/office/drawing/2014/main" id="{95CE2D4F-074A-4DD5-A6C9-00E19C26904D}"/>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24</xdr:row>
      <xdr:rowOff>0</xdr:rowOff>
    </xdr:from>
    <xdr:ext cx="95250" cy="171450"/>
    <xdr:sp macro="" textlink="">
      <xdr:nvSpPr>
        <xdr:cNvPr id="2284" name="Text Box 18">
          <a:extLst>
            <a:ext uri="{FF2B5EF4-FFF2-40B4-BE49-F238E27FC236}">
              <a16:creationId xmlns:a16="http://schemas.microsoft.com/office/drawing/2014/main" id="{9CF64F4A-5E89-403A-A4D1-B9BE24C4E3BF}"/>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24</xdr:row>
      <xdr:rowOff>0</xdr:rowOff>
    </xdr:from>
    <xdr:ext cx="95250" cy="171450"/>
    <xdr:sp macro="" textlink="">
      <xdr:nvSpPr>
        <xdr:cNvPr id="2285" name="Text Box 19">
          <a:extLst>
            <a:ext uri="{FF2B5EF4-FFF2-40B4-BE49-F238E27FC236}">
              <a16:creationId xmlns:a16="http://schemas.microsoft.com/office/drawing/2014/main" id="{931C8E1A-314F-40A6-A6A9-40A726973CC3}"/>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25</xdr:row>
      <xdr:rowOff>504825</xdr:rowOff>
    </xdr:from>
    <xdr:ext cx="95250" cy="444014"/>
    <xdr:sp macro="" textlink="">
      <xdr:nvSpPr>
        <xdr:cNvPr id="2286" name="Text Box 15">
          <a:extLst>
            <a:ext uri="{FF2B5EF4-FFF2-40B4-BE49-F238E27FC236}">
              <a16:creationId xmlns:a16="http://schemas.microsoft.com/office/drawing/2014/main" id="{3BCBB959-FB58-4FE3-A1B3-80C0EF96939D}"/>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87" name="Text Box 16">
          <a:extLst>
            <a:ext uri="{FF2B5EF4-FFF2-40B4-BE49-F238E27FC236}">
              <a16:creationId xmlns:a16="http://schemas.microsoft.com/office/drawing/2014/main" id="{3DE97875-D445-41D5-A0DE-89097A9A0D8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88" name="Text Box 17">
          <a:extLst>
            <a:ext uri="{FF2B5EF4-FFF2-40B4-BE49-F238E27FC236}">
              <a16:creationId xmlns:a16="http://schemas.microsoft.com/office/drawing/2014/main" id="{CFBFE2E4-51EE-4891-BCED-144822628C6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89" name="Text Box 18">
          <a:extLst>
            <a:ext uri="{FF2B5EF4-FFF2-40B4-BE49-F238E27FC236}">
              <a16:creationId xmlns:a16="http://schemas.microsoft.com/office/drawing/2014/main" id="{1BBFBB0F-7B5F-43EE-8DE1-B60CED13B40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0</xdr:rowOff>
    </xdr:from>
    <xdr:ext cx="95250" cy="171450"/>
    <xdr:sp macro="" textlink="">
      <xdr:nvSpPr>
        <xdr:cNvPr id="2290" name="Text Box 19">
          <a:extLst>
            <a:ext uri="{FF2B5EF4-FFF2-40B4-BE49-F238E27FC236}">
              <a16:creationId xmlns:a16="http://schemas.microsoft.com/office/drawing/2014/main" id="{072D2C4D-4079-4F8E-B479-56E78859D42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91" name="Text Box 16">
          <a:extLst>
            <a:ext uri="{FF2B5EF4-FFF2-40B4-BE49-F238E27FC236}">
              <a16:creationId xmlns:a16="http://schemas.microsoft.com/office/drawing/2014/main" id="{D6499400-99DD-43FD-A80E-8536C41D9D5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0</xdr:rowOff>
    </xdr:from>
    <xdr:ext cx="95250" cy="171450"/>
    <xdr:sp macro="" textlink="">
      <xdr:nvSpPr>
        <xdr:cNvPr id="2292" name="Text Box 17">
          <a:extLst>
            <a:ext uri="{FF2B5EF4-FFF2-40B4-BE49-F238E27FC236}">
              <a16:creationId xmlns:a16="http://schemas.microsoft.com/office/drawing/2014/main" id="{D0B488A9-D7EC-4D6A-A0D0-22B0CF3E6C6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27</xdr:row>
      <xdr:rowOff>15875</xdr:rowOff>
    </xdr:from>
    <xdr:ext cx="95250" cy="171450"/>
    <xdr:sp macro="" textlink="">
      <xdr:nvSpPr>
        <xdr:cNvPr id="2293" name="Text Box 18">
          <a:extLst>
            <a:ext uri="{FF2B5EF4-FFF2-40B4-BE49-F238E27FC236}">
              <a16:creationId xmlns:a16="http://schemas.microsoft.com/office/drawing/2014/main" id="{60C3D82B-65C1-4083-A811-B692BBE81FEA}"/>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94" name="Text Box 16">
          <a:extLst>
            <a:ext uri="{FF2B5EF4-FFF2-40B4-BE49-F238E27FC236}">
              <a16:creationId xmlns:a16="http://schemas.microsoft.com/office/drawing/2014/main" id="{4C636648-FB82-4404-872A-3F3BA6BABA2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95" name="Text Box 17">
          <a:extLst>
            <a:ext uri="{FF2B5EF4-FFF2-40B4-BE49-F238E27FC236}">
              <a16:creationId xmlns:a16="http://schemas.microsoft.com/office/drawing/2014/main" id="{2E812543-FD40-4101-9999-B1C59AF738A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96" name="Text Box 18">
          <a:extLst>
            <a:ext uri="{FF2B5EF4-FFF2-40B4-BE49-F238E27FC236}">
              <a16:creationId xmlns:a16="http://schemas.microsoft.com/office/drawing/2014/main" id="{61060075-A1C2-41EF-9D93-49D71857D12F}"/>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97" name="Text Box 19">
          <a:extLst>
            <a:ext uri="{FF2B5EF4-FFF2-40B4-BE49-F238E27FC236}">
              <a16:creationId xmlns:a16="http://schemas.microsoft.com/office/drawing/2014/main" id="{777F68B0-1929-45F1-B751-B287313A7C1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27</xdr:row>
      <xdr:rowOff>0</xdr:rowOff>
    </xdr:from>
    <xdr:ext cx="95250" cy="171450"/>
    <xdr:sp macro="" textlink="">
      <xdr:nvSpPr>
        <xdr:cNvPr id="2298" name="Text Box 16">
          <a:extLst>
            <a:ext uri="{FF2B5EF4-FFF2-40B4-BE49-F238E27FC236}">
              <a16:creationId xmlns:a16="http://schemas.microsoft.com/office/drawing/2014/main" id="{28E7E173-B054-4E93-B5A3-7773EB94608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504825</xdr:rowOff>
    </xdr:from>
    <xdr:ext cx="95250" cy="448496"/>
    <xdr:sp macro="" textlink="">
      <xdr:nvSpPr>
        <xdr:cNvPr id="2299" name="Text Box 15">
          <a:extLst>
            <a:ext uri="{FF2B5EF4-FFF2-40B4-BE49-F238E27FC236}">
              <a16:creationId xmlns:a16="http://schemas.microsoft.com/office/drawing/2014/main" id="{7D8F9A0D-C12B-4A43-B7FA-4C6191F1243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504825</xdr:rowOff>
    </xdr:from>
    <xdr:ext cx="95250" cy="442269"/>
    <xdr:sp macro="" textlink="">
      <xdr:nvSpPr>
        <xdr:cNvPr id="2300" name="Text Box 15">
          <a:extLst>
            <a:ext uri="{FF2B5EF4-FFF2-40B4-BE49-F238E27FC236}">
              <a16:creationId xmlns:a16="http://schemas.microsoft.com/office/drawing/2014/main" id="{5E0E317D-482A-43BF-AAA0-21EB84724879}"/>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504825</xdr:rowOff>
    </xdr:from>
    <xdr:ext cx="95250" cy="442269"/>
    <xdr:sp macro="" textlink="">
      <xdr:nvSpPr>
        <xdr:cNvPr id="2301" name="Text Box 15">
          <a:extLst>
            <a:ext uri="{FF2B5EF4-FFF2-40B4-BE49-F238E27FC236}">
              <a16:creationId xmlns:a16="http://schemas.microsoft.com/office/drawing/2014/main" id="{671B7998-0B55-49C4-9D04-5BB99CBEB5AF}"/>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504825</xdr:rowOff>
    </xdr:from>
    <xdr:ext cx="95250" cy="213632"/>
    <xdr:sp macro="" textlink="">
      <xdr:nvSpPr>
        <xdr:cNvPr id="2302" name="Text Box 15">
          <a:extLst>
            <a:ext uri="{FF2B5EF4-FFF2-40B4-BE49-F238E27FC236}">
              <a16:creationId xmlns:a16="http://schemas.microsoft.com/office/drawing/2014/main" id="{3E621E33-74BB-4871-9408-049367F64EC2}"/>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504825</xdr:rowOff>
    </xdr:from>
    <xdr:ext cx="95250" cy="444331"/>
    <xdr:sp macro="" textlink="">
      <xdr:nvSpPr>
        <xdr:cNvPr id="2303" name="Text Box 15">
          <a:extLst>
            <a:ext uri="{FF2B5EF4-FFF2-40B4-BE49-F238E27FC236}">
              <a16:creationId xmlns:a16="http://schemas.microsoft.com/office/drawing/2014/main" id="{6CA41F52-8F4B-4F84-A6A7-591F4691A3A6}"/>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27</xdr:row>
      <xdr:rowOff>170392</xdr:rowOff>
    </xdr:from>
    <xdr:ext cx="95250" cy="213632"/>
    <xdr:sp macro="" textlink="">
      <xdr:nvSpPr>
        <xdr:cNvPr id="2304" name="Text Box 15">
          <a:extLst>
            <a:ext uri="{FF2B5EF4-FFF2-40B4-BE49-F238E27FC236}">
              <a16:creationId xmlns:a16="http://schemas.microsoft.com/office/drawing/2014/main" id="{4A402B69-6F30-4CF5-9F8C-284F98B602D1}"/>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05" name="Text Box 16">
          <a:extLst>
            <a:ext uri="{FF2B5EF4-FFF2-40B4-BE49-F238E27FC236}">
              <a16:creationId xmlns:a16="http://schemas.microsoft.com/office/drawing/2014/main" id="{48CC6E83-6061-4D44-B0DF-D4A707A59F6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06" name="Text Box 17">
          <a:extLst>
            <a:ext uri="{FF2B5EF4-FFF2-40B4-BE49-F238E27FC236}">
              <a16:creationId xmlns:a16="http://schemas.microsoft.com/office/drawing/2014/main" id="{89E9FF29-C8D8-4D8F-8D46-F76B946BE00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07" name="Text Box 18">
          <a:extLst>
            <a:ext uri="{FF2B5EF4-FFF2-40B4-BE49-F238E27FC236}">
              <a16:creationId xmlns:a16="http://schemas.microsoft.com/office/drawing/2014/main" id="{17031C29-C4B8-496C-9D30-C06CABE6B2E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08" name="Text Box 19">
          <a:extLst>
            <a:ext uri="{FF2B5EF4-FFF2-40B4-BE49-F238E27FC236}">
              <a16:creationId xmlns:a16="http://schemas.microsoft.com/office/drawing/2014/main" id="{097604EC-5583-45A6-9801-C506EC304A9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09" name="Text Box 16">
          <a:extLst>
            <a:ext uri="{FF2B5EF4-FFF2-40B4-BE49-F238E27FC236}">
              <a16:creationId xmlns:a16="http://schemas.microsoft.com/office/drawing/2014/main" id="{30F28BC2-4A21-4C01-9A48-6627DE931F0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10" name="Text Box 17">
          <a:extLst>
            <a:ext uri="{FF2B5EF4-FFF2-40B4-BE49-F238E27FC236}">
              <a16:creationId xmlns:a16="http://schemas.microsoft.com/office/drawing/2014/main" id="{22722B6B-A1E8-4125-A79B-DAE2F51CD0F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11" name="Text Box 18">
          <a:extLst>
            <a:ext uri="{FF2B5EF4-FFF2-40B4-BE49-F238E27FC236}">
              <a16:creationId xmlns:a16="http://schemas.microsoft.com/office/drawing/2014/main" id="{7D11AD13-BE7E-498F-9379-C38187ABAE2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12" name="Text Box 19">
          <a:extLst>
            <a:ext uri="{FF2B5EF4-FFF2-40B4-BE49-F238E27FC236}">
              <a16:creationId xmlns:a16="http://schemas.microsoft.com/office/drawing/2014/main" id="{1413BCEB-2D89-4F87-A721-8A1A5B9BB5B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0</xdr:rowOff>
    </xdr:from>
    <xdr:ext cx="95250" cy="171450"/>
    <xdr:sp macro="" textlink="">
      <xdr:nvSpPr>
        <xdr:cNvPr id="2313" name="Text Box 16">
          <a:extLst>
            <a:ext uri="{FF2B5EF4-FFF2-40B4-BE49-F238E27FC236}">
              <a16:creationId xmlns:a16="http://schemas.microsoft.com/office/drawing/2014/main" id="{87C494E0-9F32-4DEF-A1BE-981AFC9DEDD3}"/>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0</xdr:rowOff>
    </xdr:from>
    <xdr:ext cx="95250" cy="171450"/>
    <xdr:sp macro="" textlink="">
      <xdr:nvSpPr>
        <xdr:cNvPr id="2314" name="Text Box 17">
          <a:extLst>
            <a:ext uri="{FF2B5EF4-FFF2-40B4-BE49-F238E27FC236}">
              <a16:creationId xmlns:a16="http://schemas.microsoft.com/office/drawing/2014/main" id="{AFC1CD20-445B-4E3D-B73C-42B429F0DC3E}"/>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0</xdr:rowOff>
    </xdr:from>
    <xdr:ext cx="95250" cy="171450"/>
    <xdr:sp macro="" textlink="">
      <xdr:nvSpPr>
        <xdr:cNvPr id="2315" name="Text Box 18">
          <a:extLst>
            <a:ext uri="{FF2B5EF4-FFF2-40B4-BE49-F238E27FC236}">
              <a16:creationId xmlns:a16="http://schemas.microsoft.com/office/drawing/2014/main" id="{BDFADA93-DCC8-4490-9F63-0D026562998F}"/>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0</xdr:rowOff>
    </xdr:from>
    <xdr:ext cx="95250" cy="171450"/>
    <xdr:sp macro="" textlink="">
      <xdr:nvSpPr>
        <xdr:cNvPr id="2316" name="Text Box 19">
          <a:extLst>
            <a:ext uri="{FF2B5EF4-FFF2-40B4-BE49-F238E27FC236}">
              <a16:creationId xmlns:a16="http://schemas.microsoft.com/office/drawing/2014/main" id="{B07E8D84-B0B3-4B02-838E-7D5740FD5054}"/>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29</xdr:row>
      <xdr:rowOff>504825</xdr:rowOff>
    </xdr:from>
    <xdr:ext cx="95250" cy="444014"/>
    <xdr:sp macro="" textlink="">
      <xdr:nvSpPr>
        <xdr:cNvPr id="2317" name="Text Box 15">
          <a:extLst>
            <a:ext uri="{FF2B5EF4-FFF2-40B4-BE49-F238E27FC236}">
              <a16:creationId xmlns:a16="http://schemas.microsoft.com/office/drawing/2014/main" id="{E548579D-8D43-4E82-B992-33FB0D6CCC34}"/>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18" name="Text Box 16">
          <a:extLst>
            <a:ext uri="{FF2B5EF4-FFF2-40B4-BE49-F238E27FC236}">
              <a16:creationId xmlns:a16="http://schemas.microsoft.com/office/drawing/2014/main" id="{3E11D692-EE3D-4899-852D-992250E2EFA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19" name="Text Box 17">
          <a:extLst>
            <a:ext uri="{FF2B5EF4-FFF2-40B4-BE49-F238E27FC236}">
              <a16:creationId xmlns:a16="http://schemas.microsoft.com/office/drawing/2014/main" id="{0358B93C-9573-493D-891D-AD1732056C7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20" name="Text Box 18">
          <a:extLst>
            <a:ext uri="{FF2B5EF4-FFF2-40B4-BE49-F238E27FC236}">
              <a16:creationId xmlns:a16="http://schemas.microsoft.com/office/drawing/2014/main" id="{50AAAF7C-7302-4DA0-A275-4A2F92B4B3D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21" name="Text Box 19">
          <a:extLst>
            <a:ext uri="{FF2B5EF4-FFF2-40B4-BE49-F238E27FC236}">
              <a16:creationId xmlns:a16="http://schemas.microsoft.com/office/drawing/2014/main" id="{1EE238EF-1EC3-46C2-8716-BC7039A11EB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22" name="Text Box 16">
          <a:extLst>
            <a:ext uri="{FF2B5EF4-FFF2-40B4-BE49-F238E27FC236}">
              <a16:creationId xmlns:a16="http://schemas.microsoft.com/office/drawing/2014/main" id="{53FF4484-7771-43E3-AAA2-CD653B3FD9C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23" name="Text Box 17">
          <a:extLst>
            <a:ext uri="{FF2B5EF4-FFF2-40B4-BE49-F238E27FC236}">
              <a16:creationId xmlns:a16="http://schemas.microsoft.com/office/drawing/2014/main" id="{699DE8DF-B5AA-45FD-B3B2-52292B655F5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24" name="Text Box 18">
          <a:extLst>
            <a:ext uri="{FF2B5EF4-FFF2-40B4-BE49-F238E27FC236}">
              <a16:creationId xmlns:a16="http://schemas.microsoft.com/office/drawing/2014/main" id="{BC59AA8A-A3B8-42F3-8C75-331ABB9CF898}"/>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25" name="Text Box 16">
          <a:extLst>
            <a:ext uri="{FF2B5EF4-FFF2-40B4-BE49-F238E27FC236}">
              <a16:creationId xmlns:a16="http://schemas.microsoft.com/office/drawing/2014/main" id="{63A3190E-14E3-4185-8607-9D76CF70735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26" name="Text Box 17">
          <a:extLst>
            <a:ext uri="{FF2B5EF4-FFF2-40B4-BE49-F238E27FC236}">
              <a16:creationId xmlns:a16="http://schemas.microsoft.com/office/drawing/2014/main" id="{D4C7A520-C04B-4B42-8225-07E020F5238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27" name="Text Box 18">
          <a:extLst>
            <a:ext uri="{FF2B5EF4-FFF2-40B4-BE49-F238E27FC236}">
              <a16:creationId xmlns:a16="http://schemas.microsoft.com/office/drawing/2014/main" id="{D2D227D5-7F0A-4282-A9D3-C8DF24A8EB3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28" name="Text Box 19">
          <a:extLst>
            <a:ext uri="{FF2B5EF4-FFF2-40B4-BE49-F238E27FC236}">
              <a16:creationId xmlns:a16="http://schemas.microsoft.com/office/drawing/2014/main" id="{EC0BBD39-7FA7-46CB-A2EA-C3D8219B45E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29" name="Text Box 16">
          <a:extLst>
            <a:ext uri="{FF2B5EF4-FFF2-40B4-BE49-F238E27FC236}">
              <a16:creationId xmlns:a16="http://schemas.microsoft.com/office/drawing/2014/main" id="{5A93A0D5-560C-483E-8167-E1FDB52809D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30" name="Text Box 17">
          <a:extLst>
            <a:ext uri="{FF2B5EF4-FFF2-40B4-BE49-F238E27FC236}">
              <a16:creationId xmlns:a16="http://schemas.microsoft.com/office/drawing/2014/main" id="{B729DAB0-386B-46C9-85DC-AEF03BAD561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31" name="Text Box 18">
          <a:extLst>
            <a:ext uri="{FF2B5EF4-FFF2-40B4-BE49-F238E27FC236}">
              <a16:creationId xmlns:a16="http://schemas.microsoft.com/office/drawing/2014/main" id="{3EBF989B-E6AA-4C42-8E1C-8C503F275F6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32" name="Text Box 19">
          <a:extLst>
            <a:ext uri="{FF2B5EF4-FFF2-40B4-BE49-F238E27FC236}">
              <a16:creationId xmlns:a16="http://schemas.microsoft.com/office/drawing/2014/main" id="{26FD1E71-DCAC-4ECC-AC9D-DFD38A9BB6F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504825</xdr:rowOff>
    </xdr:from>
    <xdr:ext cx="95250" cy="456743"/>
    <xdr:sp macro="" textlink="">
      <xdr:nvSpPr>
        <xdr:cNvPr id="2333" name="Text Box 15">
          <a:extLst>
            <a:ext uri="{FF2B5EF4-FFF2-40B4-BE49-F238E27FC236}">
              <a16:creationId xmlns:a16="http://schemas.microsoft.com/office/drawing/2014/main" id="{E60E2002-F252-4DFA-BF18-70DAA4693AA1}"/>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504825</xdr:rowOff>
    </xdr:from>
    <xdr:ext cx="95250" cy="442269"/>
    <xdr:sp macro="" textlink="">
      <xdr:nvSpPr>
        <xdr:cNvPr id="2334" name="Text Box 15">
          <a:extLst>
            <a:ext uri="{FF2B5EF4-FFF2-40B4-BE49-F238E27FC236}">
              <a16:creationId xmlns:a16="http://schemas.microsoft.com/office/drawing/2014/main" id="{C7302463-6272-4082-9F1E-31EEAE62FDA2}"/>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504825</xdr:rowOff>
    </xdr:from>
    <xdr:ext cx="95250" cy="442269"/>
    <xdr:sp macro="" textlink="">
      <xdr:nvSpPr>
        <xdr:cNvPr id="2335" name="Text Box 15">
          <a:extLst>
            <a:ext uri="{FF2B5EF4-FFF2-40B4-BE49-F238E27FC236}">
              <a16:creationId xmlns:a16="http://schemas.microsoft.com/office/drawing/2014/main" id="{31773CB2-2784-4D8F-938D-3E3A1CC42E6F}"/>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504825</xdr:rowOff>
    </xdr:from>
    <xdr:ext cx="95250" cy="213632"/>
    <xdr:sp macro="" textlink="">
      <xdr:nvSpPr>
        <xdr:cNvPr id="2336" name="Text Box 15">
          <a:extLst>
            <a:ext uri="{FF2B5EF4-FFF2-40B4-BE49-F238E27FC236}">
              <a16:creationId xmlns:a16="http://schemas.microsoft.com/office/drawing/2014/main" id="{44F248C1-F4EC-49C8-9B80-655C7A2B62B8}"/>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27</xdr:row>
      <xdr:rowOff>504825</xdr:rowOff>
    </xdr:from>
    <xdr:ext cx="95250" cy="444331"/>
    <xdr:sp macro="" textlink="">
      <xdr:nvSpPr>
        <xdr:cNvPr id="2337" name="Text Box 15">
          <a:extLst>
            <a:ext uri="{FF2B5EF4-FFF2-40B4-BE49-F238E27FC236}">
              <a16:creationId xmlns:a16="http://schemas.microsoft.com/office/drawing/2014/main" id="{A69F8B1D-C968-4C1D-92B5-C740362EE9A6}"/>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27</xdr:row>
      <xdr:rowOff>504825</xdr:rowOff>
    </xdr:from>
    <xdr:ext cx="95250" cy="213632"/>
    <xdr:sp macro="" textlink="">
      <xdr:nvSpPr>
        <xdr:cNvPr id="2338" name="Text Box 15">
          <a:extLst>
            <a:ext uri="{FF2B5EF4-FFF2-40B4-BE49-F238E27FC236}">
              <a16:creationId xmlns:a16="http://schemas.microsoft.com/office/drawing/2014/main" id="{01C5A903-7C9B-4A93-81B5-F337530B82D2}"/>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39" name="Text Box 16">
          <a:extLst>
            <a:ext uri="{FF2B5EF4-FFF2-40B4-BE49-F238E27FC236}">
              <a16:creationId xmlns:a16="http://schemas.microsoft.com/office/drawing/2014/main" id="{7E7E1CDB-5805-4752-9058-E50B8574B8A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40" name="Text Box 17">
          <a:extLst>
            <a:ext uri="{FF2B5EF4-FFF2-40B4-BE49-F238E27FC236}">
              <a16:creationId xmlns:a16="http://schemas.microsoft.com/office/drawing/2014/main" id="{9A8CA10C-58FA-4F31-A3B7-990784555EC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41" name="Text Box 18">
          <a:extLst>
            <a:ext uri="{FF2B5EF4-FFF2-40B4-BE49-F238E27FC236}">
              <a16:creationId xmlns:a16="http://schemas.microsoft.com/office/drawing/2014/main" id="{C3AAA1EB-1194-4803-A3A4-B2AC104E7D3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42" name="Text Box 19">
          <a:extLst>
            <a:ext uri="{FF2B5EF4-FFF2-40B4-BE49-F238E27FC236}">
              <a16:creationId xmlns:a16="http://schemas.microsoft.com/office/drawing/2014/main" id="{D5286DDB-6B14-402F-A734-7526D41D77A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43" name="Text Box 16">
          <a:extLst>
            <a:ext uri="{FF2B5EF4-FFF2-40B4-BE49-F238E27FC236}">
              <a16:creationId xmlns:a16="http://schemas.microsoft.com/office/drawing/2014/main" id="{DEE49915-5E5B-478E-A3AA-8DD2BE42498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44" name="Text Box 17">
          <a:extLst>
            <a:ext uri="{FF2B5EF4-FFF2-40B4-BE49-F238E27FC236}">
              <a16:creationId xmlns:a16="http://schemas.microsoft.com/office/drawing/2014/main" id="{399FF103-215D-4F7F-8819-7FB61843324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45" name="Text Box 18">
          <a:extLst>
            <a:ext uri="{FF2B5EF4-FFF2-40B4-BE49-F238E27FC236}">
              <a16:creationId xmlns:a16="http://schemas.microsoft.com/office/drawing/2014/main" id="{055161E2-E87E-4E86-BA61-ACEE56DCF7A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46" name="Text Box 19">
          <a:extLst>
            <a:ext uri="{FF2B5EF4-FFF2-40B4-BE49-F238E27FC236}">
              <a16:creationId xmlns:a16="http://schemas.microsoft.com/office/drawing/2014/main" id="{1CF636C9-9758-443E-BCD9-0ED0A41951D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0</xdr:rowOff>
    </xdr:from>
    <xdr:ext cx="95250" cy="171450"/>
    <xdr:sp macro="" textlink="">
      <xdr:nvSpPr>
        <xdr:cNvPr id="2347" name="Text Box 16">
          <a:extLst>
            <a:ext uri="{FF2B5EF4-FFF2-40B4-BE49-F238E27FC236}">
              <a16:creationId xmlns:a16="http://schemas.microsoft.com/office/drawing/2014/main" id="{3F7F5888-0D04-4351-91CA-7DA617CB4E27}"/>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0</xdr:rowOff>
    </xdr:from>
    <xdr:ext cx="95250" cy="171450"/>
    <xdr:sp macro="" textlink="">
      <xdr:nvSpPr>
        <xdr:cNvPr id="2348" name="Text Box 17">
          <a:extLst>
            <a:ext uri="{FF2B5EF4-FFF2-40B4-BE49-F238E27FC236}">
              <a16:creationId xmlns:a16="http://schemas.microsoft.com/office/drawing/2014/main" id="{29901CBD-826A-4D63-8D5B-FCAEED250C7B}"/>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0</xdr:rowOff>
    </xdr:from>
    <xdr:ext cx="95250" cy="171450"/>
    <xdr:sp macro="" textlink="">
      <xdr:nvSpPr>
        <xdr:cNvPr id="2349" name="Text Box 18">
          <a:extLst>
            <a:ext uri="{FF2B5EF4-FFF2-40B4-BE49-F238E27FC236}">
              <a16:creationId xmlns:a16="http://schemas.microsoft.com/office/drawing/2014/main" id="{A7B45203-D308-44A4-984A-EF965420BE61}"/>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0</xdr:rowOff>
    </xdr:from>
    <xdr:ext cx="95250" cy="171450"/>
    <xdr:sp macro="" textlink="">
      <xdr:nvSpPr>
        <xdr:cNvPr id="2350" name="Text Box 19">
          <a:extLst>
            <a:ext uri="{FF2B5EF4-FFF2-40B4-BE49-F238E27FC236}">
              <a16:creationId xmlns:a16="http://schemas.microsoft.com/office/drawing/2014/main" id="{27DD336D-3F9F-4897-A03E-2F8279CDAFD1}"/>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29</xdr:row>
      <xdr:rowOff>504825</xdr:rowOff>
    </xdr:from>
    <xdr:ext cx="95250" cy="444014"/>
    <xdr:sp macro="" textlink="">
      <xdr:nvSpPr>
        <xdr:cNvPr id="2351" name="Text Box 15">
          <a:extLst>
            <a:ext uri="{FF2B5EF4-FFF2-40B4-BE49-F238E27FC236}">
              <a16:creationId xmlns:a16="http://schemas.microsoft.com/office/drawing/2014/main" id="{0115DD81-CB7D-4D25-92D1-8BFF7FBF7AE3}"/>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52" name="Text Box 16">
          <a:extLst>
            <a:ext uri="{FF2B5EF4-FFF2-40B4-BE49-F238E27FC236}">
              <a16:creationId xmlns:a16="http://schemas.microsoft.com/office/drawing/2014/main" id="{CFB688D4-D70B-46EC-BC46-E2E1AF14036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53" name="Text Box 17">
          <a:extLst>
            <a:ext uri="{FF2B5EF4-FFF2-40B4-BE49-F238E27FC236}">
              <a16:creationId xmlns:a16="http://schemas.microsoft.com/office/drawing/2014/main" id="{175354CF-AE5F-4F78-A81A-91BF0BDBF22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54" name="Text Box 18">
          <a:extLst>
            <a:ext uri="{FF2B5EF4-FFF2-40B4-BE49-F238E27FC236}">
              <a16:creationId xmlns:a16="http://schemas.microsoft.com/office/drawing/2014/main" id="{EEA97C70-AC39-4FD8-BC1C-4A3FE7F11AA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55" name="Text Box 19">
          <a:extLst>
            <a:ext uri="{FF2B5EF4-FFF2-40B4-BE49-F238E27FC236}">
              <a16:creationId xmlns:a16="http://schemas.microsoft.com/office/drawing/2014/main" id="{FD3469A3-D855-4C2F-8929-538B6285A7B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29</xdr:row>
      <xdr:rowOff>504825</xdr:rowOff>
    </xdr:from>
    <xdr:ext cx="95250" cy="442269"/>
    <xdr:sp macro="" textlink="">
      <xdr:nvSpPr>
        <xdr:cNvPr id="2356" name="Text Box 15">
          <a:extLst>
            <a:ext uri="{FF2B5EF4-FFF2-40B4-BE49-F238E27FC236}">
              <a16:creationId xmlns:a16="http://schemas.microsoft.com/office/drawing/2014/main" id="{D773350C-2A2A-4357-9C48-BC37AC5FE0F5}"/>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57" name="Text Box 16">
          <a:extLst>
            <a:ext uri="{FF2B5EF4-FFF2-40B4-BE49-F238E27FC236}">
              <a16:creationId xmlns:a16="http://schemas.microsoft.com/office/drawing/2014/main" id="{30F42E8D-DFB3-465C-9772-5485FA6F8B0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58" name="Text Box 17">
          <a:extLst>
            <a:ext uri="{FF2B5EF4-FFF2-40B4-BE49-F238E27FC236}">
              <a16:creationId xmlns:a16="http://schemas.microsoft.com/office/drawing/2014/main" id="{C5887CE5-52AE-4CA8-8A09-95992D6C4A8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59" name="Text Box 18">
          <a:extLst>
            <a:ext uri="{FF2B5EF4-FFF2-40B4-BE49-F238E27FC236}">
              <a16:creationId xmlns:a16="http://schemas.microsoft.com/office/drawing/2014/main" id="{618C297D-3436-46C9-AA37-D100A54E7F5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60" name="Text Box 16">
          <a:extLst>
            <a:ext uri="{FF2B5EF4-FFF2-40B4-BE49-F238E27FC236}">
              <a16:creationId xmlns:a16="http://schemas.microsoft.com/office/drawing/2014/main" id="{CC388596-BA75-47A9-B47A-9FC761BF72A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61" name="Text Box 17">
          <a:extLst>
            <a:ext uri="{FF2B5EF4-FFF2-40B4-BE49-F238E27FC236}">
              <a16:creationId xmlns:a16="http://schemas.microsoft.com/office/drawing/2014/main" id="{80328C89-F919-42EE-ACCC-F7457E88704F}"/>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62" name="Text Box 18">
          <a:extLst>
            <a:ext uri="{FF2B5EF4-FFF2-40B4-BE49-F238E27FC236}">
              <a16:creationId xmlns:a16="http://schemas.microsoft.com/office/drawing/2014/main" id="{9B1F2124-F180-44FA-AA3F-41B13DC7D91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63" name="Text Box 19">
          <a:extLst>
            <a:ext uri="{FF2B5EF4-FFF2-40B4-BE49-F238E27FC236}">
              <a16:creationId xmlns:a16="http://schemas.microsoft.com/office/drawing/2014/main" id="{C898B742-7FD7-47AF-96BD-7E98FC5D267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64" name="Text Box 16">
          <a:extLst>
            <a:ext uri="{FF2B5EF4-FFF2-40B4-BE49-F238E27FC236}">
              <a16:creationId xmlns:a16="http://schemas.microsoft.com/office/drawing/2014/main" id="{0C9EF1F3-4BB9-4A79-9ECC-E44ED8C3E43F}"/>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65" name="Text Box 17">
          <a:extLst>
            <a:ext uri="{FF2B5EF4-FFF2-40B4-BE49-F238E27FC236}">
              <a16:creationId xmlns:a16="http://schemas.microsoft.com/office/drawing/2014/main" id="{26EC42D1-D1F7-42B9-B4D5-6D843BF8F29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66" name="Text Box 18">
          <a:extLst>
            <a:ext uri="{FF2B5EF4-FFF2-40B4-BE49-F238E27FC236}">
              <a16:creationId xmlns:a16="http://schemas.microsoft.com/office/drawing/2014/main" id="{53D2419F-CAB2-4E30-8318-BAE5F951732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31</xdr:row>
      <xdr:rowOff>170392</xdr:rowOff>
    </xdr:from>
    <xdr:ext cx="95250" cy="213632"/>
    <xdr:sp macro="" textlink="">
      <xdr:nvSpPr>
        <xdr:cNvPr id="2367" name="Text Box 15">
          <a:extLst>
            <a:ext uri="{FF2B5EF4-FFF2-40B4-BE49-F238E27FC236}">
              <a16:creationId xmlns:a16="http://schemas.microsoft.com/office/drawing/2014/main" id="{0FE5F72F-942C-47D7-A096-94A4363DB278}"/>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68" name="Text Box 16">
          <a:extLst>
            <a:ext uri="{FF2B5EF4-FFF2-40B4-BE49-F238E27FC236}">
              <a16:creationId xmlns:a16="http://schemas.microsoft.com/office/drawing/2014/main" id="{5AAD82C1-73D9-4CC2-AD4E-842BA2DA92C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69" name="Text Box 17">
          <a:extLst>
            <a:ext uri="{FF2B5EF4-FFF2-40B4-BE49-F238E27FC236}">
              <a16:creationId xmlns:a16="http://schemas.microsoft.com/office/drawing/2014/main" id="{86C29675-26FB-45EB-B63D-8647D0D30FD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70" name="Text Box 18">
          <a:extLst>
            <a:ext uri="{FF2B5EF4-FFF2-40B4-BE49-F238E27FC236}">
              <a16:creationId xmlns:a16="http://schemas.microsoft.com/office/drawing/2014/main" id="{1C4FF183-3C31-4BE0-905D-FF17AE5F2F3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71" name="Text Box 19">
          <a:extLst>
            <a:ext uri="{FF2B5EF4-FFF2-40B4-BE49-F238E27FC236}">
              <a16:creationId xmlns:a16="http://schemas.microsoft.com/office/drawing/2014/main" id="{717FBAA9-09A6-4471-B1AC-5544DA3B95F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72" name="Text Box 16">
          <a:extLst>
            <a:ext uri="{FF2B5EF4-FFF2-40B4-BE49-F238E27FC236}">
              <a16:creationId xmlns:a16="http://schemas.microsoft.com/office/drawing/2014/main" id="{553DE6A5-E93B-4CC5-8742-B6178D76FC4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73" name="Text Box 17">
          <a:extLst>
            <a:ext uri="{FF2B5EF4-FFF2-40B4-BE49-F238E27FC236}">
              <a16:creationId xmlns:a16="http://schemas.microsoft.com/office/drawing/2014/main" id="{6702548E-5998-4AAC-858A-103598A40B8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74" name="Text Box 18">
          <a:extLst>
            <a:ext uri="{FF2B5EF4-FFF2-40B4-BE49-F238E27FC236}">
              <a16:creationId xmlns:a16="http://schemas.microsoft.com/office/drawing/2014/main" id="{17F6BE8A-8A40-40A9-B47F-78CED2BF134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75" name="Text Box 19">
          <a:extLst>
            <a:ext uri="{FF2B5EF4-FFF2-40B4-BE49-F238E27FC236}">
              <a16:creationId xmlns:a16="http://schemas.microsoft.com/office/drawing/2014/main" id="{B1D47953-98CF-45CF-926E-E2117DF6189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28</xdr:row>
      <xdr:rowOff>0</xdr:rowOff>
    </xdr:from>
    <xdr:ext cx="95250" cy="171450"/>
    <xdr:sp macro="" textlink="">
      <xdr:nvSpPr>
        <xdr:cNvPr id="2376" name="Text Box 16">
          <a:extLst>
            <a:ext uri="{FF2B5EF4-FFF2-40B4-BE49-F238E27FC236}">
              <a16:creationId xmlns:a16="http://schemas.microsoft.com/office/drawing/2014/main" id="{F1760B68-B09A-477B-85A9-5242F9FC6FE2}"/>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28</xdr:row>
      <xdr:rowOff>0</xdr:rowOff>
    </xdr:from>
    <xdr:ext cx="95250" cy="171450"/>
    <xdr:sp macro="" textlink="">
      <xdr:nvSpPr>
        <xdr:cNvPr id="2377" name="Text Box 17">
          <a:extLst>
            <a:ext uri="{FF2B5EF4-FFF2-40B4-BE49-F238E27FC236}">
              <a16:creationId xmlns:a16="http://schemas.microsoft.com/office/drawing/2014/main" id="{48C65881-C045-4E6D-8986-01180ECAA1C4}"/>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28</xdr:row>
      <xdr:rowOff>0</xdr:rowOff>
    </xdr:from>
    <xdr:ext cx="95250" cy="171450"/>
    <xdr:sp macro="" textlink="">
      <xdr:nvSpPr>
        <xdr:cNvPr id="2378" name="Text Box 18">
          <a:extLst>
            <a:ext uri="{FF2B5EF4-FFF2-40B4-BE49-F238E27FC236}">
              <a16:creationId xmlns:a16="http://schemas.microsoft.com/office/drawing/2014/main" id="{4449A35D-4DFF-4A1F-9494-4A24DA714AAD}"/>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28</xdr:row>
      <xdr:rowOff>0</xdr:rowOff>
    </xdr:from>
    <xdr:ext cx="95250" cy="171450"/>
    <xdr:sp macro="" textlink="">
      <xdr:nvSpPr>
        <xdr:cNvPr id="2379" name="Text Box 19">
          <a:extLst>
            <a:ext uri="{FF2B5EF4-FFF2-40B4-BE49-F238E27FC236}">
              <a16:creationId xmlns:a16="http://schemas.microsoft.com/office/drawing/2014/main" id="{ED4301E1-BB26-4DE2-95EE-C9F353DB9775}"/>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29</xdr:row>
      <xdr:rowOff>504825</xdr:rowOff>
    </xdr:from>
    <xdr:ext cx="95250" cy="444014"/>
    <xdr:sp macro="" textlink="">
      <xdr:nvSpPr>
        <xdr:cNvPr id="2380" name="Text Box 15">
          <a:extLst>
            <a:ext uri="{FF2B5EF4-FFF2-40B4-BE49-F238E27FC236}">
              <a16:creationId xmlns:a16="http://schemas.microsoft.com/office/drawing/2014/main" id="{41C23B6E-5713-459D-A300-ECC6C74F2945}"/>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81" name="Text Box 16">
          <a:extLst>
            <a:ext uri="{FF2B5EF4-FFF2-40B4-BE49-F238E27FC236}">
              <a16:creationId xmlns:a16="http://schemas.microsoft.com/office/drawing/2014/main" id="{1BA4E24E-7073-4DE0-B382-31A314AF1C6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82" name="Text Box 17">
          <a:extLst>
            <a:ext uri="{FF2B5EF4-FFF2-40B4-BE49-F238E27FC236}">
              <a16:creationId xmlns:a16="http://schemas.microsoft.com/office/drawing/2014/main" id="{01258DC1-8922-4771-8B67-3178CF83318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83" name="Text Box 18">
          <a:extLst>
            <a:ext uri="{FF2B5EF4-FFF2-40B4-BE49-F238E27FC236}">
              <a16:creationId xmlns:a16="http://schemas.microsoft.com/office/drawing/2014/main" id="{561B8912-17F6-4C23-AAA7-F0BD6C106FE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0</xdr:rowOff>
    </xdr:from>
    <xdr:ext cx="95250" cy="171450"/>
    <xdr:sp macro="" textlink="">
      <xdr:nvSpPr>
        <xdr:cNvPr id="2384" name="Text Box 19">
          <a:extLst>
            <a:ext uri="{FF2B5EF4-FFF2-40B4-BE49-F238E27FC236}">
              <a16:creationId xmlns:a16="http://schemas.microsoft.com/office/drawing/2014/main" id="{DB291158-0C90-47B7-A3A7-A0E26CC9E81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85" name="Text Box 16">
          <a:extLst>
            <a:ext uri="{FF2B5EF4-FFF2-40B4-BE49-F238E27FC236}">
              <a16:creationId xmlns:a16="http://schemas.microsoft.com/office/drawing/2014/main" id="{DB1DEE4E-CCA5-4D45-9A95-86476DB3DCD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0</xdr:rowOff>
    </xdr:from>
    <xdr:ext cx="95250" cy="171450"/>
    <xdr:sp macro="" textlink="">
      <xdr:nvSpPr>
        <xdr:cNvPr id="2386" name="Text Box 17">
          <a:extLst>
            <a:ext uri="{FF2B5EF4-FFF2-40B4-BE49-F238E27FC236}">
              <a16:creationId xmlns:a16="http://schemas.microsoft.com/office/drawing/2014/main" id="{52DE060D-68B7-4245-B7B3-AEEF96F77D7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31</xdr:row>
      <xdr:rowOff>15875</xdr:rowOff>
    </xdr:from>
    <xdr:ext cx="95250" cy="171450"/>
    <xdr:sp macro="" textlink="">
      <xdr:nvSpPr>
        <xdr:cNvPr id="2387" name="Text Box 18">
          <a:extLst>
            <a:ext uri="{FF2B5EF4-FFF2-40B4-BE49-F238E27FC236}">
              <a16:creationId xmlns:a16="http://schemas.microsoft.com/office/drawing/2014/main" id="{9B5209EB-F18A-45F8-BE99-ACF760458762}"/>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88" name="Text Box 16">
          <a:extLst>
            <a:ext uri="{FF2B5EF4-FFF2-40B4-BE49-F238E27FC236}">
              <a16:creationId xmlns:a16="http://schemas.microsoft.com/office/drawing/2014/main" id="{F917C15F-F7C9-4B8D-8A5B-8E3EB663ABF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89" name="Text Box 17">
          <a:extLst>
            <a:ext uri="{FF2B5EF4-FFF2-40B4-BE49-F238E27FC236}">
              <a16:creationId xmlns:a16="http://schemas.microsoft.com/office/drawing/2014/main" id="{6F4107DA-211A-42A5-BD9B-DAA20C775FB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90" name="Text Box 18">
          <a:extLst>
            <a:ext uri="{FF2B5EF4-FFF2-40B4-BE49-F238E27FC236}">
              <a16:creationId xmlns:a16="http://schemas.microsoft.com/office/drawing/2014/main" id="{EB385E68-1DFC-4180-9769-6A73DC91431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91" name="Text Box 19">
          <a:extLst>
            <a:ext uri="{FF2B5EF4-FFF2-40B4-BE49-F238E27FC236}">
              <a16:creationId xmlns:a16="http://schemas.microsoft.com/office/drawing/2014/main" id="{08023D75-0436-4E74-B55A-39FEBD87869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31</xdr:row>
      <xdr:rowOff>0</xdr:rowOff>
    </xdr:from>
    <xdr:ext cx="95250" cy="171450"/>
    <xdr:sp macro="" textlink="">
      <xdr:nvSpPr>
        <xdr:cNvPr id="2392" name="Text Box 16">
          <a:extLst>
            <a:ext uri="{FF2B5EF4-FFF2-40B4-BE49-F238E27FC236}">
              <a16:creationId xmlns:a16="http://schemas.microsoft.com/office/drawing/2014/main" id="{9C43E67E-399C-4E8F-A648-7707F816BEF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31</xdr:row>
      <xdr:rowOff>170392</xdr:rowOff>
    </xdr:from>
    <xdr:ext cx="95250" cy="213632"/>
    <xdr:sp macro="" textlink="">
      <xdr:nvSpPr>
        <xdr:cNvPr id="2393" name="Text Box 15">
          <a:extLst>
            <a:ext uri="{FF2B5EF4-FFF2-40B4-BE49-F238E27FC236}">
              <a16:creationId xmlns:a16="http://schemas.microsoft.com/office/drawing/2014/main" id="{2D359EF0-1B51-4133-8C22-F0E7575F4C38}"/>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504825</xdr:rowOff>
    </xdr:from>
    <xdr:ext cx="95250" cy="442269"/>
    <xdr:sp macro="" textlink="">
      <xdr:nvSpPr>
        <xdr:cNvPr id="2395" name="Text Box 15">
          <a:extLst>
            <a:ext uri="{FF2B5EF4-FFF2-40B4-BE49-F238E27FC236}">
              <a16:creationId xmlns:a16="http://schemas.microsoft.com/office/drawing/2014/main" id="{CEA17625-500A-4D20-91EB-A551A12636ED}"/>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504825</xdr:rowOff>
    </xdr:from>
    <xdr:ext cx="95250" cy="442269"/>
    <xdr:sp macro="" textlink="">
      <xdr:nvSpPr>
        <xdr:cNvPr id="2396" name="Text Box 15">
          <a:extLst>
            <a:ext uri="{FF2B5EF4-FFF2-40B4-BE49-F238E27FC236}">
              <a16:creationId xmlns:a16="http://schemas.microsoft.com/office/drawing/2014/main" id="{DAB42BA6-3AC0-4E5E-ABCA-56DE9BD8286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18143</xdr:colOff>
      <xdr:row>32</xdr:row>
      <xdr:rowOff>0</xdr:rowOff>
    </xdr:from>
    <xdr:ext cx="95250" cy="213632"/>
    <xdr:sp macro="" textlink="">
      <xdr:nvSpPr>
        <xdr:cNvPr id="2397" name="Text Box 15">
          <a:extLst>
            <a:ext uri="{FF2B5EF4-FFF2-40B4-BE49-F238E27FC236}">
              <a16:creationId xmlns:a16="http://schemas.microsoft.com/office/drawing/2014/main" id="{3FFD8709-6F5D-4C3D-BD11-10A3E9CD4C6D}"/>
            </a:ext>
          </a:extLst>
        </xdr:cNvPr>
        <xdr:cNvSpPr txBox="1">
          <a:spLocks noChangeArrowheads="1"/>
        </xdr:cNvSpPr>
      </xdr:nvSpPr>
      <xdr:spPr bwMode="auto">
        <a:xfrm>
          <a:off x="6531429" y="1547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31</xdr:row>
      <xdr:rowOff>170392</xdr:rowOff>
    </xdr:from>
    <xdr:ext cx="95250" cy="213632"/>
    <xdr:sp macro="" textlink="">
      <xdr:nvSpPr>
        <xdr:cNvPr id="2399" name="Text Box 15">
          <a:extLst>
            <a:ext uri="{FF2B5EF4-FFF2-40B4-BE49-F238E27FC236}">
              <a16:creationId xmlns:a16="http://schemas.microsoft.com/office/drawing/2014/main" id="{9EADE018-BA5B-4AFE-9DA4-1560007DCDB7}"/>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00" name="Text Box 16">
          <a:extLst>
            <a:ext uri="{FF2B5EF4-FFF2-40B4-BE49-F238E27FC236}">
              <a16:creationId xmlns:a16="http://schemas.microsoft.com/office/drawing/2014/main" id="{856CE4F2-02B2-4698-9470-AEBD4101B44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01" name="Text Box 17">
          <a:extLst>
            <a:ext uri="{FF2B5EF4-FFF2-40B4-BE49-F238E27FC236}">
              <a16:creationId xmlns:a16="http://schemas.microsoft.com/office/drawing/2014/main" id="{8E5D5646-86D1-4267-A7D0-790AB647E7A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02" name="Text Box 18">
          <a:extLst>
            <a:ext uri="{FF2B5EF4-FFF2-40B4-BE49-F238E27FC236}">
              <a16:creationId xmlns:a16="http://schemas.microsoft.com/office/drawing/2014/main" id="{43F6B48B-3760-4687-AB6C-8A819BD4CFC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03" name="Text Box 19">
          <a:extLst>
            <a:ext uri="{FF2B5EF4-FFF2-40B4-BE49-F238E27FC236}">
              <a16:creationId xmlns:a16="http://schemas.microsoft.com/office/drawing/2014/main" id="{70D5748A-1040-4421-840B-12F31733AA1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04" name="Text Box 16">
          <a:extLst>
            <a:ext uri="{FF2B5EF4-FFF2-40B4-BE49-F238E27FC236}">
              <a16:creationId xmlns:a16="http://schemas.microsoft.com/office/drawing/2014/main" id="{0F8191EB-9E73-4AE4-95A7-DFED0C239F2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05" name="Text Box 17">
          <a:extLst>
            <a:ext uri="{FF2B5EF4-FFF2-40B4-BE49-F238E27FC236}">
              <a16:creationId xmlns:a16="http://schemas.microsoft.com/office/drawing/2014/main" id="{F43826EC-9F23-4337-9FAB-3D0915C2C69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06" name="Text Box 18">
          <a:extLst>
            <a:ext uri="{FF2B5EF4-FFF2-40B4-BE49-F238E27FC236}">
              <a16:creationId xmlns:a16="http://schemas.microsoft.com/office/drawing/2014/main" id="{3D62663D-AAA6-4E87-9AB1-0DE5A803238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07" name="Text Box 19">
          <a:extLst>
            <a:ext uri="{FF2B5EF4-FFF2-40B4-BE49-F238E27FC236}">
              <a16:creationId xmlns:a16="http://schemas.microsoft.com/office/drawing/2014/main" id="{32AC2C35-036C-41CF-8419-366920962E5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2408" name="Text Box 16">
          <a:extLst>
            <a:ext uri="{FF2B5EF4-FFF2-40B4-BE49-F238E27FC236}">
              <a16:creationId xmlns:a16="http://schemas.microsoft.com/office/drawing/2014/main" id="{D41D3ABA-740C-4578-89B4-01055C969476}"/>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2409" name="Text Box 17">
          <a:extLst>
            <a:ext uri="{FF2B5EF4-FFF2-40B4-BE49-F238E27FC236}">
              <a16:creationId xmlns:a16="http://schemas.microsoft.com/office/drawing/2014/main" id="{1580A92D-7029-4C55-953E-751A3FB6B7BF}"/>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2410" name="Text Box 18">
          <a:extLst>
            <a:ext uri="{FF2B5EF4-FFF2-40B4-BE49-F238E27FC236}">
              <a16:creationId xmlns:a16="http://schemas.microsoft.com/office/drawing/2014/main" id="{0F26CC78-5134-4124-84CF-B99489898F66}"/>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2411" name="Text Box 19">
          <a:extLst>
            <a:ext uri="{FF2B5EF4-FFF2-40B4-BE49-F238E27FC236}">
              <a16:creationId xmlns:a16="http://schemas.microsoft.com/office/drawing/2014/main" id="{BD2B843D-7296-49C2-A940-2E11546CB0CD}"/>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444014"/>
    <xdr:sp macro="" textlink="">
      <xdr:nvSpPr>
        <xdr:cNvPr id="2412" name="Text Box 15">
          <a:extLst>
            <a:ext uri="{FF2B5EF4-FFF2-40B4-BE49-F238E27FC236}">
              <a16:creationId xmlns:a16="http://schemas.microsoft.com/office/drawing/2014/main" id="{14B031DC-2F86-4731-89CE-F169F40F5CD3}"/>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13" name="Text Box 16">
          <a:extLst>
            <a:ext uri="{FF2B5EF4-FFF2-40B4-BE49-F238E27FC236}">
              <a16:creationId xmlns:a16="http://schemas.microsoft.com/office/drawing/2014/main" id="{6DEE609D-CCC7-4FC4-8170-8950ABE7A04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14" name="Text Box 17">
          <a:extLst>
            <a:ext uri="{FF2B5EF4-FFF2-40B4-BE49-F238E27FC236}">
              <a16:creationId xmlns:a16="http://schemas.microsoft.com/office/drawing/2014/main" id="{51D7FA59-8FBB-415D-A92F-3FAD90FB3B8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15" name="Text Box 18">
          <a:extLst>
            <a:ext uri="{FF2B5EF4-FFF2-40B4-BE49-F238E27FC236}">
              <a16:creationId xmlns:a16="http://schemas.microsoft.com/office/drawing/2014/main" id="{BFF3833E-5AF4-48BD-9310-728EEAA387D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16" name="Text Box 19">
          <a:extLst>
            <a:ext uri="{FF2B5EF4-FFF2-40B4-BE49-F238E27FC236}">
              <a16:creationId xmlns:a16="http://schemas.microsoft.com/office/drawing/2014/main" id="{77EB61D4-E9F7-4B3B-BF8F-C90857E2DB1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17" name="Text Box 16">
          <a:extLst>
            <a:ext uri="{FF2B5EF4-FFF2-40B4-BE49-F238E27FC236}">
              <a16:creationId xmlns:a16="http://schemas.microsoft.com/office/drawing/2014/main" id="{7342C143-FFD3-4F6D-9CEC-D858230E649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18" name="Text Box 17">
          <a:extLst>
            <a:ext uri="{FF2B5EF4-FFF2-40B4-BE49-F238E27FC236}">
              <a16:creationId xmlns:a16="http://schemas.microsoft.com/office/drawing/2014/main" id="{F7059628-4600-42C2-9723-70D30C35973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19" name="Text Box 18">
          <a:extLst>
            <a:ext uri="{FF2B5EF4-FFF2-40B4-BE49-F238E27FC236}">
              <a16:creationId xmlns:a16="http://schemas.microsoft.com/office/drawing/2014/main" id="{7AF2C1BE-6E9D-43C3-B7E6-447126BA82D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20" name="Text Box 16">
          <a:extLst>
            <a:ext uri="{FF2B5EF4-FFF2-40B4-BE49-F238E27FC236}">
              <a16:creationId xmlns:a16="http://schemas.microsoft.com/office/drawing/2014/main" id="{8434DB14-8968-4B79-9530-C460F94793F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21" name="Text Box 17">
          <a:extLst>
            <a:ext uri="{FF2B5EF4-FFF2-40B4-BE49-F238E27FC236}">
              <a16:creationId xmlns:a16="http://schemas.microsoft.com/office/drawing/2014/main" id="{E6230483-6AAC-4116-AEDB-106EA94E054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22" name="Text Box 18">
          <a:extLst>
            <a:ext uri="{FF2B5EF4-FFF2-40B4-BE49-F238E27FC236}">
              <a16:creationId xmlns:a16="http://schemas.microsoft.com/office/drawing/2014/main" id="{A564BBF4-5518-4A71-89C3-018843C872F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23" name="Text Box 19">
          <a:extLst>
            <a:ext uri="{FF2B5EF4-FFF2-40B4-BE49-F238E27FC236}">
              <a16:creationId xmlns:a16="http://schemas.microsoft.com/office/drawing/2014/main" id="{1325116D-6722-4AE1-AC6C-8ED9B475C94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24" name="Text Box 16">
          <a:extLst>
            <a:ext uri="{FF2B5EF4-FFF2-40B4-BE49-F238E27FC236}">
              <a16:creationId xmlns:a16="http://schemas.microsoft.com/office/drawing/2014/main" id="{1CCCF8FC-3311-45C4-9567-7FDE4BF76D6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25" name="Text Box 17">
          <a:extLst>
            <a:ext uri="{FF2B5EF4-FFF2-40B4-BE49-F238E27FC236}">
              <a16:creationId xmlns:a16="http://schemas.microsoft.com/office/drawing/2014/main" id="{DE9992E5-DDD4-4A00-9AD7-FC6E9875411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26" name="Text Box 18">
          <a:extLst>
            <a:ext uri="{FF2B5EF4-FFF2-40B4-BE49-F238E27FC236}">
              <a16:creationId xmlns:a16="http://schemas.microsoft.com/office/drawing/2014/main" id="{8BF9F18E-A55F-4312-A861-F91CE8DF168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27" name="Text Box 19">
          <a:extLst>
            <a:ext uri="{FF2B5EF4-FFF2-40B4-BE49-F238E27FC236}">
              <a16:creationId xmlns:a16="http://schemas.microsoft.com/office/drawing/2014/main" id="{812DFFE5-2149-4459-8EA8-BE813146E2C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1233714</xdr:colOff>
      <xdr:row>32</xdr:row>
      <xdr:rowOff>0</xdr:rowOff>
    </xdr:from>
    <xdr:ext cx="95250" cy="456743"/>
    <xdr:sp macro="" textlink="">
      <xdr:nvSpPr>
        <xdr:cNvPr id="2428" name="Text Box 15">
          <a:extLst>
            <a:ext uri="{FF2B5EF4-FFF2-40B4-BE49-F238E27FC236}">
              <a16:creationId xmlns:a16="http://schemas.microsoft.com/office/drawing/2014/main" id="{AF22FE06-528C-4200-9D0F-E5F47F950EFE}"/>
            </a:ext>
          </a:extLst>
        </xdr:cNvPr>
        <xdr:cNvSpPr txBox="1">
          <a:spLocks noChangeArrowheads="1"/>
        </xdr:cNvSpPr>
      </xdr:nvSpPr>
      <xdr:spPr bwMode="auto">
        <a:xfrm>
          <a:off x="6495143" y="15459982"/>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504825</xdr:rowOff>
    </xdr:from>
    <xdr:ext cx="95250" cy="442269"/>
    <xdr:sp macro="" textlink="">
      <xdr:nvSpPr>
        <xdr:cNvPr id="2429" name="Text Box 15">
          <a:extLst>
            <a:ext uri="{FF2B5EF4-FFF2-40B4-BE49-F238E27FC236}">
              <a16:creationId xmlns:a16="http://schemas.microsoft.com/office/drawing/2014/main" id="{EF75B6C2-AAA6-41AA-B75D-4495DFD3A0A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504825</xdr:rowOff>
    </xdr:from>
    <xdr:ext cx="95250" cy="442269"/>
    <xdr:sp macro="" textlink="">
      <xdr:nvSpPr>
        <xdr:cNvPr id="2430" name="Text Box 15">
          <a:extLst>
            <a:ext uri="{FF2B5EF4-FFF2-40B4-BE49-F238E27FC236}">
              <a16:creationId xmlns:a16="http://schemas.microsoft.com/office/drawing/2014/main" id="{BBF84823-F776-4B0A-B755-ED2A11B07FD2}"/>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1213556</xdr:colOff>
      <xdr:row>32</xdr:row>
      <xdr:rowOff>0</xdr:rowOff>
    </xdr:from>
    <xdr:ext cx="95250" cy="213632"/>
    <xdr:sp macro="" textlink="">
      <xdr:nvSpPr>
        <xdr:cNvPr id="2431" name="Text Box 15">
          <a:extLst>
            <a:ext uri="{FF2B5EF4-FFF2-40B4-BE49-F238E27FC236}">
              <a16:creationId xmlns:a16="http://schemas.microsoft.com/office/drawing/2014/main" id="{66001E70-822D-4D29-8E43-88E7F740A14B}"/>
            </a:ext>
          </a:extLst>
        </xdr:cNvPr>
        <xdr:cNvSpPr txBox="1">
          <a:spLocks noChangeArrowheads="1"/>
        </xdr:cNvSpPr>
      </xdr:nvSpPr>
      <xdr:spPr bwMode="auto">
        <a:xfrm>
          <a:off x="6477000" y="1557690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1100667</xdr:colOff>
      <xdr:row>35</xdr:row>
      <xdr:rowOff>266346</xdr:rowOff>
    </xdr:from>
    <xdr:ext cx="95250" cy="444331"/>
    <xdr:sp macro="" textlink="">
      <xdr:nvSpPr>
        <xdr:cNvPr id="2432" name="Text Box 15">
          <a:extLst>
            <a:ext uri="{FF2B5EF4-FFF2-40B4-BE49-F238E27FC236}">
              <a16:creationId xmlns:a16="http://schemas.microsoft.com/office/drawing/2014/main" id="{CD2CF708-C09F-422A-80E2-38144D50DA1C}"/>
            </a:ext>
          </a:extLst>
        </xdr:cNvPr>
        <xdr:cNvSpPr txBox="1">
          <a:spLocks noChangeArrowheads="1"/>
        </xdr:cNvSpPr>
      </xdr:nvSpPr>
      <xdr:spPr bwMode="auto">
        <a:xfrm>
          <a:off x="6364111" y="16973902"/>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31</xdr:row>
      <xdr:rowOff>504825</xdr:rowOff>
    </xdr:from>
    <xdr:ext cx="95250" cy="213632"/>
    <xdr:sp macro="" textlink="">
      <xdr:nvSpPr>
        <xdr:cNvPr id="2433" name="Text Box 15">
          <a:extLst>
            <a:ext uri="{FF2B5EF4-FFF2-40B4-BE49-F238E27FC236}">
              <a16:creationId xmlns:a16="http://schemas.microsoft.com/office/drawing/2014/main" id="{147226A2-E95A-46BC-BAEA-4ADB335FC7B6}"/>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34" name="Text Box 16">
          <a:extLst>
            <a:ext uri="{FF2B5EF4-FFF2-40B4-BE49-F238E27FC236}">
              <a16:creationId xmlns:a16="http://schemas.microsoft.com/office/drawing/2014/main" id="{7C0F592F-5F0C-41B0-A78B-166BA43F843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35" name="Text Box 17">
          <a:extLst>
            <a:ext uri="{FF2B5EF4-FFF2-40B4-BE49-F238E27FC236}">
              <a16:creationId xmlns:a16="http://schemas.microsoft.com/office/drawing/2014/main" id="{C0992608-06F5-494C-A90F-D44B59948D6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36" name="Text Box 18">
          <a:extLst>
            <a:ext uri="{FF2B5EF4-FFF2-40B4-BE49-F238E27FC236}">
              <a16:creationId xmlns:a16="http://schemas.microsoft.com/office/drawing/2014/main" id="{6BCAEE7C-7F5E-4327-B285-49DD17DA520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37" name="Text Box 19">
          <a:extLst>
            <a:ext uri="{FF2B5EF4-FFF2-40B4-BE49-F238E27FC236}">
              <a16:creationId xmlns:a16="http://schemas.microsoft.com/office/drawing/2014/main" id="{51E7A403-310D-4DEA-9EC1-F7DBF2E4610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38" name="Text Box 16">
          <a:extLst>
            <a:ext uri="{FF2B5EF4-FFF2-40B4-BE49-F238E27FC236}">
              <a16:creationId xmlns:a16="http://schemas.microsoft.com/office/drawing/2014/main" id="{18F717D6-23C1-45F9-8321-D2684BF5672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39" name="Text Box 17">
          <a:extLst>
            <a:ext uri="{FF2B5EF4-FFF2-40B4-BE49-F238E27FC236}">
              <a16:creationId xmlns:a16="http://schemas.microsoft.com/office/drawing/2014/main" id="{85E4125D-BBDE-42A1-8077-10E8D69D80F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40" name="Text Box 18">
          <a:extLst>
            <a:ext uri="{FF2B5EF4-FFF2-40B4-BE49-F238E27FC236}">
              <a16:creationId xmlns:a16="http://schemas.microsoft.com/office/drawing/2014/main" id="{836C9DB2-5E88-4C38-A85B-85E95586E88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41" name="Text Box 19">
          <a:extLst>
            <a:ext uri="{FF2B5EF4-FFF2-40B4-BE49-F238E27FC236}">
              <a16:creationId xmlns:a16="http://schemas.microsoft.com/office/drawing/2014/main" id="{1AB1B282-F35E-400F-8E43-4738239609B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2442" name="Text Box 16">
          <a:extLst>
            <a:ext uri="{FF2B5EF4-FFF2-40B4-BE49-F238E27FC236}">
              <a16:creationId xmlns:a16="http://schemas.microsoft.com/office/drawing/2014/main" id="{9FEC8522-08D6-47D3-9042-E733F65C934C}"/>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2443" name="Text Box 17">
          <a:extLst>
            <a:ext uri="{FF2B5EF4-FFF2-40B4-BE49-F238E27FC236}">
              <a16:creationId xmlns:a16="http://schemas.microsoft.com/office/drawing/2014/main" id="{B72DA6C9-564B-454A-A520-BA0C32B69825}"/>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2444" name="Text Box 18">
          <a:extLst>
            <a:ext uri="{FF2B5EF4-FFF2-40B4-BE49-F238E27FC236}">
              <a16:creationId xmlns:a16="http://schemas.microsoft.com/office/drawing/2014/main" id="{C97729F1-DC53-464E-B76F-7482D9B1DBE2}"/>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2445" name="Text Box 19">
          <a:extLst>
            <a:ext uri="{FF2B5EF4-FFF2-40B4-BE49-F238E27FC236}">
              <a16:creationId xmlns:a16="http://schemas.microsoft.com/office/drawing/2014/main" id="{8B2789FF-BFF0-4298-8EDD-6C93E539C32E}"/>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444014"/>
    <xdr:sp macro="" textlink="">
      <xdr:nvSpPr>
        <xdr:cNvPr id="2446" name="Text Box 15">
          <a:extLst>
            <a:ext uri="{FF2B5EF4-FFF2-40B4-BE49-F238E27FC236}">
              <a16:creationId xmlns:a16="http://schemas.microsoft.com/office/drawing/2014/main" id="{4FD600DD-194B-4EB4-93CC-D209F0112A62}"/>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47" name="Text Box 16">
          <a:extLst>
            <a:ext uri="{FF2B5EF4-FFF2-40B4-BE49-F238E27FC236}">
              <a16:creationId xmlns:a16="http://schemas.microsoft.com/office/drawing/2014/main" id="{3AB6DE8F-77ED-4EB2-9036-6272613C78C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48" name="Text Box 17">
          <a:extLst>
            <a:ext uri="{FF2B5EF4-FFF2-40B4-BE49-F238E27FC236}">
              <a16:creationId xmlns:a16="http://schemas.microsoft.com/office/drawing/2014/main" id="{2AAA9FD4-7A67-411E-9723-AFFB00C57FD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49" name="Text Box 18">
          <a:extLst>
            <a:ext uri="{FF2B5EF4-FFF2-40B4-BE49-F238E27FC236}">
              <a16:creationId xmlns:a16="http://schemas.microsoft.com/office/drawing/2014/main" id="{947723FB-10DC-49B2-8524-00B1740CDFD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50" name="Text Box 19">
          <a:extLst>
            <a:ext uri="{FF2B5EF4-FFF2-40B4-BE49-F238E27FC236}">
              <a16:creationId xmlns:a16="http://schemas.microsoft.com/office/drawing/2014/main" id="{C631B1E6-F207-4A2E-9C56-E0B45707606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442269"/>
    <xdr:sp macro="" textlink="">
      <xdr:nvSpPr>
        <xdr:cNvPr id="2451" name="Text Box 15">
          <a:extLst>
            <a:ext uri="{FF2B5EF4-FFF2-40B4-BE49-F238E27FC236}">
              <a16:creationId xmlns:a16="http://schemas.microsoft.com/office/drawing/2014/main" id="{E56BC250-E521-427F-844B-E1F0F338225E}"/>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52" name="Text Box 16">
          <a:extLst>
            <a:ext uri="{FF2B5EF4-FFF2-40B4-BE49-F238E27FC236}">
              <a16:creationId xmlns:a16="http://schemas.microsoft.com/office/drawing/2014/main" id="{3033EFF0-8382-4AAE-B3FE-2823DB81A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53" name="Text Box 17">
          <a:extLst>
            <a:ext uri="{FF2B5EF4-FFF2-40B4-BE49-F238E27FC236}">
              <a16:creationId xmlns:a16="http://schemas.microsoft.com/office/drawing/2014/main" id="{88FCE368-F1A2-4E5C-868B-F908C0FD56B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54" name="Text Box 18">
          <a:extLst>
            <a:ext uri="{FF2B5EF4-FFF2-40B4-BE49-F238E27FC236}">
              <a16:creationId xmlns:a16="http://schemas.microsoft.com/office/drawing/2014/main" id="{522328DB-0635-4D21-A44A-89DC4F71A4B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55" name="Text Box 16">
          <a:extLst>
            <a:ext uri="{FF2B5EF4-FFF2-40B4-BE49-F238E27FC236}">
              <a16:creationId xmlns:a16="http://schemas.microsoft.com/office/drawing/2014/main" id="{BCEDBD44-9819-4CD1-9559-BB77937DCE7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56" name="Text Box 17">
          <a:extLst>
            <a:ext uri="{FF2B5EF4-FFF2-40B4-BE49-F238E27FC236}">
              <a16:creationId xmlns:a16="http://schemas.microsoft.com/office/drawing/2014/main" id="{59F824D6-E0E7-4745-87D9-5878C1E8276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57" name="Text Box 18">
          <a:extLst>
            <a:ext uri="{FF2B5EF4-FFF2-40B4-BE49-F238E27FC236}">
              <a16:creationId xmlns:a16="http://schemas.microsoft.com/office/drawing/2014/main" id="{184E5C8B-CE7E-4C89-ACDE-5A42D907E0A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58" name="Text Box 19">
          <a:extLst>
            <a:ext uri="{FF2B5EF4-FFF2-40B4-BE49-F238E27FC236}">
              <a16:creationId xmlns:a16="http://schemas.microsoft.com/office/drawing/2014/main" id="{CF7E5A73-7625-4C45-9969-B074AA5EA92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59" name="Text Box 16">
          <a:extLst>
            <a:ext uri="{FF2B5EF4-FFF2-40B4-BE49-F238E27FC236}">
              <a16:creationId xmlns:a16="http://schemas.microsoft.com/office/drawing/2014/main" id="{B3DC66D0-10F4-4026-8F88-1A0A1A47276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60" name="Text Box 17">
          <a:extLst>
            <a:ext uri="{FF2B5EF4-FFF2-40B4-BE49-F238E27FC236}">
              <a16:creationId xmlns:a16="http://schemas.microsoft.com/office/drawing/2014/main" id="{071B7B28-B2E2-4E56-9B1A-F901679D2D4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61" name="Text Box 18">
          <a:extLst>
            <a:ext uri="{FF2B5EF4-FFF2-40B4-BE49-F238E27FC236}">
              <a16:creationId xmlns:a16="http://schemas.microsoft.com/office/drawing/2014/main" id="{B55F9FCD-2263-44D6-8954-C1BF6A633A7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32</xdr:row>
      <xdr:rowOff>0</xdr:rowOff>
    </xdr:from>
    <xdr:ext cx="95250" cy="213632"/>
    <xdr:sp macro="" textlink="">
      <xdr:nvSpPr>
        <xdr:cNvPr id="2462" name="Text Box 15">
          <a:extLst>
            <a:ext uri="{FF2B5EF4-FFF2-40B4-BE49-F238E27FC236}">
              <a16:creationId xmlns:a16="http://schemas.microsoft.com/office/drawing/2014/main" id="{E8CC9B9B-12C3-41B6-AE80-66735B3EA02D}"/>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63" name="Text Box 16">
          <a:extLst>
            <a:ext uri="{FF2B5EF4-FFF2-40B4-BE49-F238E27FC236}">
              <a16:creationId xmlns:a16="http://schemas.microsoft.com/office/drawing/2014/main" id="{BEBACE22-2C3C-454B-B265-C2D55CCACC0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64" name="Text Box 17">
          <a:extLst>
            <a:ext uri="{FF2B5EF4-FFF2-40B4-BE49-F238E27FC236}">
              <a16:creationId xmlns:a16="http://schemas.microsoft.com/office/drawing/2014/main" id="{878ABEE7-C3BC-4C58-BA7E-3F75521C51F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65" name="Text Box 18">
          <a:extLst>
            <a:ext uri="{FF2B5EF4-FFF2-40B4-BE49-F238E27FC236}">
              <a16:creationId xmlns:a16="http://schemas.microsoft.com/office/drawing/2014/main" id="{369D912B-3E0A-4BCC-AAD9-99D71042C14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66" name="Text Box 19">
          <a:extLst>
            <a:ext uri="{FF2B5EF4-FFF2-40B4-BE49-F238E27FC236}">
              <a16:creationId xmlns:a16="http://schemas.microsoft.com/office/drawing/2014/main" id="{652C2721-39D0-4F0B-A612-8EF63955D8A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67" name="Text Box 16">
          <a:extLst>
            <a:ext uri="{FF2B5EF4-FFF2-40B4-BE49-F238E27FC236}">
              <a16:creationId xmlns:a16="http://schemas.microsoft.com/office/drawing/2014/main" id="{16C652E7-A140-4849-A4EE-0F859B4CFD8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68" name="Text Box 17">
          <a:extLst>
            <a:ext uri="{FF2B5EF4-FFF2-40B4-BE49-F238E27FC236}">
              <a16:creationId xmlns:a16="http://schemas.microsoft.com/office/drawing/2014/main" id="{D1C83C9A-F9F8-4757-8191-1B3981ECC2E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69" name="Text Box 18">
          <a:extLst>
            <a:ext uri="{FF2B5EF4-FFF2-40B4-BE49-F238E27FC236}">
              <a16:creationId xmlns:a16="http://schemas.microsoft.com/office/drawing/2014/main" id="{4AAC5BC8-1F3C-448F-8CCF-9E419F81706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70" name="Text Box 19">
          <a:extLst>
            <a:ext uri="{FF2B5EF4-FFF2-40B4-BE49-F238E27FC236}">
              <a16:creationId xmlns:a16="http://schemas.microsoft.com/office/drawing/2014/main" id="{6DA41BD4-3013-4533-BB49-D8A0960D21C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2471" name="Text Box 16">
          <a:extLst>
            <a:ext uri="{FF2B5EF4-FFF2-40B4-BE49-F238E27FC236}">
              <a16:creationId xmlns:a16="http://schemas.microsoft.com/office/drawing/2014/main" id="{09845176-E0E5-4137-8BC4-E20CA05005E5}"/>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2472" name="Text Box 17">
          <a:extLst>
            <a:ext uri="{FF2B5EF4-FFF2-40B4-BE49-F238E27FC236}">
              <a16:creationId xmlns:a16="http://schemas.microsoft.com/office/drawing/2014/main" id="{B47E946D-E1E1-46E4-A9C4-E26C7990F864}"/>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2473" name="Text Box 18">
          <a:extLst>
            <a:ext uri="{FF2B5EF4-FFF2-40B4-BE49-F238E27FC236}">
              <a16:creationId xmlns:a16="http://schemas.microsoft.com/office/drawing/2014/main" id="{579CF9F3-5357-46CF-8B5C-32032E8850A7}"/>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2474" name="Text Box 19">
          <a:extLst>
            <a:ext uri="{FF2B5EF4-FFF2-40B4-BE49-F238E27FC236}">
              <a16:creationId xmlns:a16="http://schemas.microsoft.com/office/drawing/2014/main" id="{D96549C8-0AD9-4F49-924A-1D3A56A30E59}"/>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444014"/>
    <xdr:sp macro="" textlink="">
      <xdr:nvSpPr>
        <xdr:cNvPr id="2475" name="Text Box 15">
          <a:extLst>
            <a:ext uri="{FF2B5EF4-FFF2-40B4-BE49-F238E27FC236}">
              <a16:creationId xmlns:a16="http://schemas.microsoft.com/office/drawing/2014/main" id="{C6192FD2-A78F-4002-A563-4B29398F029F}"/>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76" name="Text Box 16">
          <a:extLst>
            <a:ext uri="{FF2B5EF4-FFF2-40B4-BE49-F238E27FC236}">
              <a16:creationId xmlns:a16="http://schemas.microsoft.com/office/drawing/2014/main" id="{8C45A1E0-F107-425B-9D5C-0CC94EC1784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77" name="Text Box 17">
          <a:extLst>
            <a:ext uri="{FF2B5EF4-FFF2-40B4-BE49-F238E27FC236}">
              <a16:creationId xmlns:a16="http://schemas.microsoft.com/office/drawing/2014/main" id="{18261EEF-0816-47C6-A6DA-9293DA07206A}"/>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78" name="Text Box 18">
          <a:extLst>
            <a:ext uri="{FF2B5EF4-FFF2-40B4-BE49-F238E27FC236}">
              <a16:creationId xmlns:a16="http://schemas.microsoft.com/office/drawing/2014/main" id="{61FAAB4A-B122-431E-B1B4-C5F7BF51141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171450"/>
    <xdr:sp macro="" textlink="">
      <xdr:nvSpPr>
        <xdr:cNvPr id="2479" name="Text Box 19">
          <a:extLst>
            <a:ext uri="{FF2B5EF4-FFF2-40B4-BE49-F238E27FC236}">
              <a16:creationId xmlns:a16="http://schemas.microsoft.com/office/drawing/2014/main" id="{AD2859ED-8F95-460E-97EE-E10EE9B948B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80" name="Text Box 16">
          <a:extLst>
            <a:ext uri="{FF2B5EF4-FFF2-40B4-BE49-F238E27FC236}">
              <a16:creationId xmlns:a16="http://schemas.microsoft.com/office/drawing/2014/main" id="{6E3E1B3E-DE9D-43C5-B8E3-DAD07C523BB8}"/>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171450"/>
    <xdr:sp macro="" textlink="">
      <xdr:nvSpPr>
        <xdr:cNvPr id="2481" name="Text Box 17">
          <a:extLst>
            <a:ext uri="{FF2B5EF4-FFF2-40B4-BE49-F238E27FC236}">
              <a16:creationId xmlns:a16="http://schemas.microsoft.com/office/drawing/2014/main" id="{951DD8A4-6311-45CA-832F-0D856010BA0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32</xdr:row>
      <xdr:rowOff>0</xdr:rowOff>
    </xdr:from>
    <xdr:ext cx="95250" cy="171450"/>
    <xdr:sp macro="" textlink="">
      <xdr:nvSpPr>
        <xdr:cNvPr id="2482" name="Text Box 18">
          <a:extLst>
            <a:ext uri="{FF2B5EF4-FFF2-40B4-BE49-F238E27FC236}">
              <a16:creationId xmlns:a16="http://schemas.microsoft.com/office/drawing/2014/main" id="{2106EE57-D8D7-4BC7-9F4E-D7EB9995B3D3}"/>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83" name="Text Box 16">
          <a:extLst>
            <a:ext uri="{FF2B5EF4-FFF2-40B4-BE49-F238E27FC236}">
              <a16:creationId xmlns:a16="http://schemas.microsoft.com/office/drawing/2014/main" id="{BB8DCE25-4565-47DA-B207-E61ADEFFAE7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84" name="Text Box 17">
          <a:extLst>
            <a:ext uri="{FF2B5EF4-FFF2-40B4-BE49-F238E27FC236}">
              <a16:creationId xmlns:a16="http://schemas.microsoft.com/office/drawing/2014/main" id="{732FBB98-EF87-4ABD-90E5-3FA3C591AFE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85" name="Text Box 18">
          <a:extLst>
            <a:ext uri="{FF2B5EF4-FFF2-40B4-BE49-F238E27FC236}">
              <a16:creationId xmlns:a16="http://schemas.microsoft.com/office/drawing/2014/main" id="{843FA61D-205E-46C8-966F-E6E23EE3277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86" name="Text Box 19">
          <a:extLst>
            <a:ext uri="{FF2B5EF4-FFF2-40B4-BE49-F238E27FC236}">
              <a16:creationId xmlns:a16="http://schemas.microsoft.com/office/drawing/2014/main" id="{81E4D386-F34C-48C8-85B0-63E3DB72D09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32</xdr:row>
      <xdr:rowOff>0</xdr:rowOff>
    </xdr:from>
    <xdr:ext cx="95250" cy="171450"/>
    <xdr:sp macro="" textlink="">
      <xdr:nvSpPr>
        <xdr:cNvPr id="2487" name="Text Box 16">
          <a:extLst>
            <a:ext uri="{FF2B5EF4-FFF2-40B4-BE49-F238E27FC236}">
              <a16:creationId xmlns:a16="http://schemas.microsoft.com/office/drawing/2014/main" id="{56DB96B2-57B1-430F-A388-859CEB437A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32</xdr:row>
      <xdr:rowOff>0</xdr:rowOff>
    </xdr:from>
    <xdr:ext cx="95250" cy="213632"/>
    <xdr:sp macro="" textlink="">
      <xdr:nvSpPr>
        <xdr:cNvPr id="2488" name="Text Box 15">
          <a:extLst>
            <a:ext uri="{FF2B5EF4-FFF2-40B4-BE49-F238E27FC236}">
              <a16:creationId xmlns:a16="http://schemas.microsoft.com/office/drawing/2014/main" id="{A5C43B50-57BF-40E5-BEA6-0DF84F19BD9B}"/>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448496"/>
    <xdr:sp macro="" textlink="">
      <xdr:nvSpPr>
        <xdr:cNvPr id="2489" name="Text Box 15">
          <a:extLst>
            <a:ext uri="{FF2B5EF4-FFF2-40B4-BE49-F238E27FC236}">
              <a16:creationId xmlns:a16="http://schemas.microsoft.com/office/drawing/2014/main" id="{C5870714-8AFF-4DF1-AE2D-1CDADB418777}"/>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442269"/>
    <xdr:sp macro="" textlink="">
      <xdr:nvSpPr>
        <xdr:cNvPr id="2490" name="Text Box 15">
          <a:extLst>
            <a:ext uri="{FF2B5EF4-FFF2-40B4-BE49-F238E27FC236}">
              <a16:creationId xmlns:a16="http://schemas.microsoft.com/office/drawing/2014/main" id="{DA7D4984-EC2F-4E02-A013-E8D824D82045}"/>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442269"/>
    <xdr:sp macro="" textlink="">
      <xdr:nvSpPr>
        <xdr:cNvPr id="2491" name="Text Box 15">
          <a:extLst>
            <a:ext uri="{FF2B5EF4-FFF2-40B4-BE49-F238E27FC236}">
              <a16:creationId xmlns:a16="http://schemas.microsoft.com/office/drawing/2014/main" id="{AE166C7F-ECFE-436F-8F60-8252A778EAEF}"/>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213632"/>
    <xdr:sp macro="" textlink="">
      <xdr:nvSpPr>
        <xdr:cNvPr id="2492" name="Text Box 15">
          <a:extLst>
            <a:ext uri="{FF2B5EF4-FFF2-40B4-BE49-F238E27FC236}">
              <a16:creationId xmlns:a16="http://schemas.microsoft.com/office/drawing/2014/main" id="{1B8CE965-CC9C-41E1-98BD-5634D658B6A7}"/>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444331"/>
    <xdr:sp macro="" textlink="">
      <xdr:nvSpPr>
        <xdr:cNvPr id="2493" name="Text Box 15">
          <a:extLst>
            <a:ext uri="{FF2B5EF4-FFF2-40B4-BE49-F238E27FC236}">
              <a16:creationId xmlns:a16="http://schemas.microsoft.com/office/drawing/2014/main" id="{07E77F61-B75B-4FF6-82F7-92A5F44009F9}"/>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32</xdr:row>
      <xdr:rowOff>0</xdr:rowOff>
    </xdr:from>
    <xdr:ext cx="95250" cy="213632"/>
    <xdr:sp macro="" textlink="">
      <xdr:nvSpPr>
        <xdr:cNvPr id="2494" name="Text Box 15">
          <a:extLst>
            <a:ext uri="{FF2B5EF4-FFF2-40B4-BE49-F238E27FC236}">
              <a16:creationId xmlns:a16="http://schemas.microsoft.com/office/drawing/2014/main" id="{E39FE762-1C94-4C85-93F9-7FCE952D3C05}"/>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495" name="Text Box 16">
          <a:extLst>
            <a:ext uri="{FF2B5EF4-FFF2-40B4-BE49-F238E27FC236}">
              <a16:creationId xmlns:a16="http://schemas.microsoft.com/office/drawing/2014/main" id="{CB32388B-AB4F-4FE9-80D7-EBE16F8FE25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496" name="Text Box 17">
          <a:extLst>
            <a:ext uri="{FF2B5EF4-FFF2-40B4-BE49-F238E27FC236}">
              <a16:creationId xmlns:a16="http://schemas.microsoft.com/office/drawing/2014/main" id="{C844F8E4-7FDA-4A97-8012-1712067AC9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497" name="Text Box 18">
          <a:extLst>
            <a:ext uri="{FF2B5EF4-FFF2-40B4-BE49-F238E27FC236}">
              <a16:creationId xmlns:a16="http://schemas.microsoft.com/office/drawing/2014/main" id="{0A5CACF8-D678-44EF-8C8F-CCEC90F119C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498" name="Text Box 19">
          <a:extLst>
            <a:ext uri="{FF2B5EF4-FFF2-40B4-BE49-F238E27FC236}">
              <a16:creationId xmlns:a16="http://schemas.microsoft.com/office/drawing/2014/main" id="{5EC4C3B8-1184-4218-9700-E10D2D30566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499" name="Text Box 16">
          <a:extLst>
            <a:ext uri="{FF2B5EF4-FFF2-40B4-BE49-F238E27FC236}">
              <a16:creationId xmlns:a16="http://schemas.microsoft.com/office/drawing/2014/main" id="{C52E215B-01DB-498F-8CE1-318A66FD629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00" name="Text Box 17">
          <a:extLst>
            <a:ext uri="{FF2B5EF4-FFF2-40B4-BE49-F238E27FC236}">
              <a16:creationId xmlns:a16="http://schemas.microsoft.com/office/drawing/2014/main" id="{DD98C94F-4C60-42F5-A7CA-50C64107C07C}"/>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01" name="Text Box 18">
          <a:extLst>
            <a:ext uri="{FF2B5EF4-FFF2-40B4-BE49-F238E27FC236}">
              <a16:creationId xmlns:a16="http://schemas.microsoft.com/office/drawing/2014/main" id="{DD2CE829-5C64-4B98-B64E-ADD6A8CBFAF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02" name="Text Box 19">
          <a:extLst>
            <a:ext uri="{FF2B5EF4-FFF2-40B4-BE49-F238E27FC236}">
              <a16:creationId xmlns:a16="http://schemas.microsoft.com/office/drawing/2014/main" id="{A0C5FC52-BA64-4252-82A4-BD3065AECFE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0</xdr:rowOff>
    </xdr:from>
    <xdr:ext cx="95250" cy="171450"/>
    <xdr:sp macro="" textlink="">
      <xdr:nvSpPr>
        <xdr:cNvPr id="2503" name="Text Box 16">
          <a:extLst>
            <a:ext uri="{FF2B5EF4-FFF2-40B4-BE49-F238E27FC236}">
              <a16:creationId xmlns:a16="http://schemas.microsoft.com/office/drawing/2014/main" id="{603FCF3A-C87B-49BE-B356-DBDD72D100AE}"/>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0</xdr:rowOff>
    </xdr:from>
    <xdr:ext cx="95250" cy="171450"/>
    <xdr:sp macro="" textlink="">
      <xdr:nvSpPr>
        <xdr:cNvPr id="2504" name="Text Box 17">
          <a:extLst>
            <a:ext uri="{FF2B5EF4-FFF2-40B4-BE49-F238E27FC236}">
              <a16:creationId xmlns:a16="http://schemas.microsoft.com/office/drawing/2014/main" id="{BFD1A47A-C9CB-4A52-BA89-F50B51B1A8DF}"/>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0</xdr:rowOff>
    </xdr:from>
    <xdr:ext cx="95250" cy="171450"/>
    <xdr:sp macro="" textlink="">
      <xdr:nvSpPr>
        <xdr:cNvPr id="2505" name="Text Box 18">
          <a:extLst>
            <a:ext uri="{FF2B5EF4-FFF2-40B4-BE49-F238E27FC236}">
              <a16:creationId xmlns:a16="http://schemas.microsoft.com/office/drawing/2014/main" id="{BAB159F1-F2D4-481E-BD44-51FE395285BB}"/>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0</xdr:rowOff>
    </xdr:from>
    <xdr:ext cx="95250" cy="171450"/>
    <xdr:sp macro="" textlink="">
      <xdr:nvSpPr>
        <xdr:cNvPr id="2506" name="Text Box 19">
          <a:extLst>
            <a:ext uri="{FF2B5EF4-FFF2-40B4-BE49-F238E27FC236}">
              <a16:creationId xmlns:a16="http://schemas.microsoft.com/office/drawing/2014/main" id="{49F9227A-E613-45ED-9397-8B7E543C48CC}"/>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014"/>
    <xdr:sp macro="" textlink="">
      <xdr:nvSpPr>
        <xdr:cNvPr id="2507" name="Text Box 15">
          <a:extLst>
            <a:ext uri="{FF2B5EF4-FFF2-40B4-BE49-F238E27FC236}">
              <a16:creationId xmlns:a16="http://schemas.microsoft.com/office/drawing/2014/main" id="{B4FA79C5-DFAE-4161-B392-116B5636769B}"/>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08" name="Text Box 16">
          <a:extLst>
            <a:ext uri="{FF2B5EF4-FFF2-40B4-BE49-F238E27FC236}">
              <a16:creationId xmlns:a16="http://schemas.microsoft.com/office/drawing/2014/main" id="{F1A8DC32-E9C8-4C74-A563-C5CE3CE2AA6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09" name="Text Box 17">
          <a:extLst>
            <a:ext uri="{FF2B5EF4-FFF2-40B4-BE49-F238E27FC236}">
              <a16:creationId xmlns:a16="http://schemas.microsoft.com/office/drawing/2014/main" id="{5B15CD9C-888D-44D2-AAE7-D73F1CBBD71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10" name="Text Box 18">
          <a:extLst>
            <a:ext uri="{FF2B5EF4-FFF2-40B4-BE49-F238E27FC236}">
              <a16:creationId xmlns:a16="http://schemas.microsoft.com/office/drawing/2014/main" id="{EA7F89A5-18B5-4D41-9C77-036528D211DA}"/>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11" name="Text Box 19">
          <a:extLst>
            <a:ext uri="{FF2B5EF4-FFF2-40B4-BE49-F238E27FC236}">
              <a16:creationId xmlns:a16="http://schemas.microsoft.com/office/drawing/2014/main" id="{6AEEFD6D-4B4C-45B7-9CCB-ED53F8C5592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12" name="Text Box 16">
          <a:extLst>
            <a:ext uri="{FF2B5EF4-FFF2-40B4-BE49-F238E27FC236}">
              <a16:creationId xmlns:a16="http://schemas.microsoft.com/office/drawing/2014/main" id="{7245D792-B351-4400-B479-06AD630B217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13" name="Text Box 17">
          <a:extLst>
            <a:ext uri="{FF2B5EF4-FFF2-40B4-BE49-F238E27FC236}">
              <a16:creationId xmlns:a16="http://schemas.microsoft.com/office/drawing/2014/main" id="{43787AAB-3CB6-4A01-A2E2-B3E84DA69E9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14" name="Text Box 18">
          <a:extLst>
            <a:ext uri="{FF2B5EF4-FFF2-40B4-BE49-F238E27FC236}">
              <a16:creationId xmlns:a16="http://schemas.microsoft.com/office/drawing/2014/main" id="{2CED88C3-B5E4-42E7-B900-4C0AF40F891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15" name="Text Box 16">
          <a:extLst>
            <a:ext uri="{FF2B5EF4-FFF2-40B4-BE49-F238E27FC236}">
              <a16:creationId xmlns:a16="http://schemas.microsoft.com/office/drawing/2014/main" id="{FB8CA26B-18E7-4FE9-B62C-120CB5D0A8E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16" name="Text Box 17">
          <a:extLst>
            <a:ext uri="{FF2B5EF4-FFF2-40B4-BE49-F238E27FC236}">
              <a16:creationId xmlns:a16="http://schemas.microsoft.com/office/drawing/2014/main" id="{38E0F28D-D819-4012-BD62-CB65F07EEF2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17" name="Text Box 18">
          <a:extLst>
            <a:ext uri="{FF2B5EF4-FFF2-40B4-BE49-F238E27FC236}">
              <a16:creationId xmlns:a16="http://schemas.microsoft.com/office/drawing/2014/main" id="{1224D6B9-D7DF-4FBC-972D-0678A36CECA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18" name="Text Box 19">
          <a:extLst>
            <a:ext uri="{FF2B5EF4-FFF2-40B4-BE49-F238E27FC236}">
              <a16:creationId xmlns:a16="http://schemas.microsoft.com/office/drawing/2014/main" id="{CE396AD1-8B3E-4FBE-A1FD-C9EC6996F59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19" name="Text Box 16">
          <a:extLst>
            <a:ext uri="{FF2B5EF4-FFF2-40B4-BE49-F238E27FC236}">
              <a16:creationId xmlns:a16="http://schemas.microsoft.com/office/drawing/2014/main" id="{29A0F4D9-4BDE-4861-8319-2A3EF920531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20" name="Text Box 17">
          <a:extLst>
            <a:ext uri="{FF2B5EF4-FFF2-40B4-BE49-F238E27FC236}">
              <a16:creationId xmlns:a16="http://schemas.microsoft.com/office/drawing/2014/main" id="{F2CD0E18-21A7-4A9E-B690-C383987C5EB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21" name="Text Box 18">
          <a:extLst>
            <a:ext uri="{FF2B5EF4-FFF2-40B4-BE49-F238E27FC236}">
              <a16:creationId xmlns:a16="http://schemas.microsoft.com/office/drawing/2014/main" id="{01D2512B-DEF4-4601-8543-E5497181377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22" name="Text Box 19">
          <a:extLst>
            <a:ext uri="{FF2B5EF4-FFF2-40B4-BE49-F238E27FC236}">
              <a16:creationId xmlns:a16="http://schemas.microsoft.com/office/drawing/2014/main" id="{1D6D1AAD-A13B-484B-9A29-7A132F016FBF}"/>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456743"/>
    <xdr:sp macro="" textlink="">
      <xdr:nvSpPr>
        <xdr:cNvPr id="2523" name="Text Box 15">
          <a:extLst>
            <a:ext uri="{FF2B5EF4-FFF2-40B4-BE49-F238E27FC236}">
              <a16:creationId xmlns:a16="http://schemas.microsoft.com/office/drawing/2014/main" id="{C7E72653-E706-4B3A-816E-425D4F521BE5}"/>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442269"/>
    <xdr:sp macro="" textlink="">
      <xdr:nvSpPr>
        <xdr:cNvPr id="2524" name="Text Box 15">
          <a:extLst>
            <a:ext uri="{FF2B5EF4-FFF2-40B4-BE49-F238E27FC236}">
              <a16:creationId xmlns:a16="http://schemas.microsoft.com/office/drawing/2014/main" id="{C96B1422-6B03-41E7-8A7E-948C1B4DE1AE}"/>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442269"/>
    <xdr:sp macro="" textlink="">
      <xdr:nvSpPr>
        <xdr:cNvPr id="2525" name="Text Box 15">
          <a:extLst>
            <a:ext uri="{FF2B5EF4-FFF2-40B4-BE49-F238E27FC236}">
              <a16:creationId xmlns:a16="http://schemas.microsoft.com/office/drawing/2014/main" id="{251620E6-C47B-4387-AA2F-F2130F59C167}"/>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213632"/>
    <xdr:sp macro="" textlink="">
      <xdr:nvSpPr>
        <xdr:cNvPr id="2526" name="Text Box 15">
          <a:extLst>
            <a:ext uri="{FF2B5EF4-FFF2-40B4-BE49-F238E27FC236}">
              <a16:creationId xmlns:a16="http://schemas.microsoft.com/office/drawing/2014/main" id="{7B9E8176-FCC7-402F-A986-B01FAFCD045D}"/>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0</xdr:rowOff>
    </xdr:from>
    <xdr:ext cx="95250" cy="444331"/>
    <xdr:sp macro="" textlink="">
      <xdr:nvSpPr>
        <xdr:cNvPr id="2527" name="Text Box 15">
          <a:extLst>
            <a:ext uri="{FF2B5EF4-FFF2-40B4-BE49-F238E27FC236}">
              <a16:creationId xmlns:a16="http://schemas.microsoft.com/office/drawing/2014/main" id="{FB590EE7-0B97-4873-A798-9B879E8ED0FC}"/>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32</xdr:row>
      <xdr:rowOff>0</xdr:rowOff>
    </xdr:from>
    <xdr:ext cx="95250" cy="213632"/>
    <xdr:sp macro="" textlink="">
      <xdr:nvSpPr>
        <xdr:cNvPr id="2528" name="Text Box 15">
          <a:extLst>
            <a:ext uri="{FF2B5EF4-FFF2-40B4-BE49-F238E27FC236}">
              <a16:creationId xmlns:a16="http://schemas.microsoft.com/office/drawing/2014/main" id="{E3921091-0CC2-4934-9D61-216F4467A646}"/>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29" name="Text Box 16">
          <a:extLst>
            <a:ext uri="{FF2B5EF4-FFF2-40B4-BE49-F238E27FC236}">
              <a16:creationId xmlns:a16="http://schemas.microsoft.com/office/drawing/2014/main" id="{0BA0BDA2-1538-4D9E-8D86-0E5E92C71ECA}"/>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30" name="Text Box 17">
          <a:extLst>
            <a:ext uri="{FF2B5EF4-FFF2-40B4-BE49-F238E27FC236}">
              <a16:creationId xmlns:a16="http://schemas.microsoft.com/office/drawing/2014/main" id="{7B630F03-DE23-4B4B-ACE9-90111C4C0B8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31" name="Text Box 18">
          <a:extLst>
            <a:ext uri="{FF2B5EF4-FFF2-40B4-BE49-F238E27FC236}">
              <a16:creationId xmlns:a16="http://schemas.microsoft.com/office/drawing/2014/main" id="{4BC4F2CD-6F6A-4F4B-9048-04D842402DE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32" name="Text Box 19">
          <a:extLst>
            <a:ext uri="{FF2B5EF4-FFF2-40B4-BE49-F238E27FC236}">
              <a16:creationId xmlns:a16="http://schemas.microsoft.com/office/drawing/2014/main" id="{6CC6EA94-AC01-4637-8EBB-036F107B00B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33" name="Text Box 16">
          <a:extLst>
            <a:ext uri="{FF2B5EF4-FFF2-40B4-BE49-F238E27FC236}">
              <a16:creationId xmlns:a16="http://schemas.microsoft.com/office/drawing/2014/main" id="{C21841FA-4445-4EF7-BF78-D398D9EF21D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34" name="Text Box 17">
          <a:extLst>
            <a:ext uri="{FF2B5EF4-FFF2-40B4-BE49-F238E27FC236}">
              <a16:creationId xmlns:a16="http://schemas.microsoft.com/office/drawing/2014/main" id="{0B6C5F2A-9726-47B2-A1AB-0A235806554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35" name="Text Box 18">
          <a:extLst>
            <a:ext uri="{FF2B5EF4-FFF2-40B4-BE49-F238E27FC236}">
              <a16:creationId xmlns:a16="http://schemas.microsoft.com/office/drawing/2014/main" id="{B1D49112-2955-4166-ABA1-87F7193A1D4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36" name="Text Box 19">
          <a:extLst>
            <a:ext uri="{FF2B5EF4-FFF2-40B4-BE49-F238E27FC236}">
              <a16:creationId xmlns:a16="http://schemas.microsoft.com/office/drawing/2014/main" id="{7226DC22-69EE-4210-9CB6-9662499922E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0</xdr:rowOff>
    </xdr:from>
    <xdr:ext cx="95250" cy="171450"/>
    <xdr:sp macro="" textlink="">
      <xdr:nvSpPr>
        <xdr:cNvPr id="2537" name="Text Box 16">
          <a:extLst>
            <a:ext uri="{FF2B5EF4-FFF2-40B4-BE49-F238E27FC236}">
              <a16:creationId xmlns:a16="http://schemas.microsoft.com/office/drawing/2014/main" id="{F3525FFE-9F32-458B-94DC-68D2D64D901F}"/>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0</xdr:rowOff>
    </xdr:from>
    <xdr:ext cx="95250" cy="171450"/>
    <xdr:sp macro="" textlink="">
      <xdr:nvSpPr>
        <xdr:cNvPr id="2538" name="Text Box 17">
          <a:extLst>
            <a:ext uri="{FF2B5EF4-FFF2-40B4-BE49-F238E27FC236}">
              <a16:creationId xmlns:a16="http://schemas.microsoft.com/office/drawing/2014/main" id="{31F4F03E-ECC0-4EFA-A74B-C70F56E5E39A}"/>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0</xdr:rowOff>
    </xdr:from>
    <xdr:ext cx="95250" cy="171450"/>
    <xdr:sp macro="" textlink="">
      <xdr:nvSpPr>
        <xdr:cNvPr id="2539" name="Text Box 18">
          <a:extLst>
            <a:ext uri="{FF2B5EF4-FFF2-40B4-BE49-F238E27FC236}">
              <a16:creationId xmlns:a16="http://schemas.microsoft.com/office/drawing/2014/main" id="{EAE5CD6D-B043-48C8-8F1D-BC908CB18A0B}"/>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0</xdr:rowOff>
    </xdr:from>
    <xdr:ext cx="95250" cy="171450"/>
    <xdr:sp macro="" textlink="">
      <xdr:nvSpPr>
        <xdr:cNvPr id="2540" name="Text Box 19">
          <a:extLst>
            <a:ext uri="{FF2B5EF4-FFF2-40B4-BE49-F238E27FC236}">
              <a16:creationId xmlns:a16="http://schemas.microsoft.com/office/drawing/2014/main" id="{0263D295-BD52-4F1E-970D-817D6B41816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014"/>
    <xdr:sp macro="" textlink="">
      <xdr:nvSpPr>
        <xdr:cNvPr id="2541" name="Text Box 15">
          <a:extLst>
            <a:ext uri="{FF2B5EF4-FFF2-40B4-BE49-F238E27FC236}">
              <a16:creationId xmlns:a16="http://schemas.microsoft.com/office/drawing/2014/main" id="{203005CB-6056-41EA-8D69-A603C33C3D29}"/>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42" name="Text Box 16">
          <a:extLst>
            <a:ext uri="{FF2B5EF4-FFF2-40B4-BE49-F238E27FC236}">
              <a16:creationId xmlns:a16="http://schemas.microsoft.com/office/drawing/2014/main" id="{717725CC-348F-4EF3-A8CC-6F33B0CAD3F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43" name="Text Box 17">
          <a:extLst>
            <a:ext uri="{FF2B5EF4-FFF2-40B4-BE49-F238E27FC236}">
              <a16:creationId xmlns:a16="http://schemas.microsoft.com/office/drawing/2014/main" id="{6F877150-0E5A-4365-930E-DD2B5754D51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44" name="Text Box 18">
          <a:extLst>
            <a:ext uri="{FF2B5EF4-FFF2-40B4-BE49-F238E27FC236}">
              <a16:creationId xmlns:a16="http://schemas.microsoft.com/office/drawing/2014/main" id="{37793312-DD72-4362-ABBB-5CC29AC76B7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45" name="Text Box 19">
          <a:extLst>
            <a:ext uri="{FF2B5EF4-FFF2-40B4-BE49-F238E27FC236}">
              <a16:creationId xmlns:a16="http://schemas.microsoft.com/office/drawing/2014/main" id="{7ED67DF0-9071-4B4F-AC0C-0BF2C397417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33</xdr:row>
      <xdr:rowOff>504825</xdr:rowOff>
    </xdr:from>
    <xdr:ext cx="95250" cy="442269"/>
    <xdr:sp macro="" textlink="">
      <xdr:nvSpPr>
        <xdr:cNvPr id="2546" name="Text Box 15">
          <a:extLst>
            <a:ext uri="{FF2B5EF4-FFF2-40B4-BE49-F238E27FC236}">
              <a16:creationId xmlns:a16="http://schemas.microsoft.com/office/drawing/2014/main" id="{5EAF6086-2D43-4DA6-BCB5-5126A57265B1}"/>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47" name="Text Box 16">
          <a:extLst>
            <a:ext uri="{FF2B5EF4-FFF2-40B4-BE49-F238E27FC236}">
              <a16:creationId xmlns:a16="http://schemas.microsoft.com/office/drawing/2014/main" id="{3056E5BD-6FF1-465A-8D5D-5F5EA0F4C46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48" name="Text Box 17">
          <a:extLst>
            <a:ext uri="{FF2B5EF4-FFF2-40B4-BE49-F238E27FC236}">
              <a16:creationId xmlns:a16="http://schemas.microsoft.com/office/drawing/2014/main" id="{1596BAF1-0D95-4573-9C49-E620B6EC0F2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49" name="Text Box 18">
          <a:extLst>
            <a:ext uri="{FF2B5EF4-FFF2-40B4-BE49-F238E27FC236}">
              <a16:creationId xmlns:a16="http://schemas.microsoft.com/office/drawing/2014/main" id="{DCE28907-C58F-4101-A729-2E46EA785EB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50" name="Text Box 16">
          <a:extLst>
            <a:ext uri="{FF2B5EF4-FFF2-40B4-BE49-F238E27FC236}">
              <a16:creationId xmlns:a16="http://schemas.microsoft.com/office/drawing/2014/main" id="{DCADF11F-E12C-4FDF-8BC6-F505FDE6456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51" name="Text Box 17">
          <a:extLst>
            <a:ext uri="{FF2B5EF4-FFF2-40B4-BE49-F238E27FC236}">
              <a16:creationId xmlns:a16="http://schemas.microsoft.com/office/drawing/2014/main" id="{A8018998-9FB3-46E5-9798-72048ED5271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52" name="Text Box 18">
          <a:extLst>
            <a:ext uri="{FF2B5EF4-FFF2-40B4-BE49-F238E27FC236}">
              <a16:creationId xmlns:a16="http://schemas.microsoft.com/office/drawing/2014/main" id="{F3A276F6-9855-48EC-B764-26C22E54AA6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53" name="Text Box 19">
          <a:extLst>
            <a:ext uri="{FF2B5EF4-FFF2-40B4-BE49-F238E27FC236}">
              <a16:creationId xmlns:a16="http://schemas.microsoft.com/office/drawing/2014/main" id="{4113B32F-1780-455E-9ED1-42236328B37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54" name="Text Box 16">
          <a:extLst>
            <a:ext uri="{FF2B5EF4-FFF2-40B4-BE49-F238E27FC236}">
              <a16:creationId xmlns:a16="http://schemas.microsoft.com/office/drawing/2014/main" id="{4CE6E1C8-C7FC-497D-AEB7-0CFAF4A0369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55" name="Text Box 17">
          <a:extLst>
            <a:ext uri="{FF2B5EF4-FFF2-40B4-BE49-F238E27FC236}">
              <a16:creationId xmlns:a16="http://schemas.microsoft.com/office/drawing/2014/main" id="{A3F00E51-BB4C-453D-8756-5EDBD5EC396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56" name="Text Box 18">
          <a:extLst>
            <a:ext uri="{FF2B5EF4-FFF2-40B4-BE49-F238E27FC236}">
              <a16:creationId xmlns:a16="http://schemas.microsoft.com/office/drawing/2014/main" id="{0E3251EC-7C22-4B50-867B-91FA1FA3E6E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35</xdr:row>
      <xdr:rowOff>170392</xdr:rowOff>
    </xdr:from>
    <xdr:ext cx="95250" cy="213632"/>
    <xdr:sp macro="" textlink="">
      <xdr:nvSpPr>
        <xdr:cNvPr id="2557" name="Text Box 15">
          <a:extLst>
            <a:ext uri="{FF2B5EF4-FFF2-40B4-BE49-F238E27FC236}">
              <a16:creationId xmlns:a16="http://schemas.microsoft.com/office/drawing/2014/main" id="{54807338-1CBD-46D0-8EE1-A06FD193CA0E}"/>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58" name="Text Box 16">
          <a:extLst>
            <a:ext uri="{FF2B5EF4-FFF2-40B4-BE49-F238E27FC236}">
              <a16:creationId xmlns:a16="http://schemas.microsoft.com/office/drawing/2014/main" id="{F1BC5F28-78F5-454F-937D-5C0EB3D9463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59" name="Text Box 17">
          <a:extLst>
            <a:ext uri="{FF2B5EF4-FFF2-40B4-BE49-F238E27FC236}">
              <a16:creationId xmlns:a16="http://schemas.microsoft.com/office/drawing/2014/main" id="{06ABDF4A-83C2-4FA5-950F-0BC670F584A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60" name="Text Box 18">
          <a:extLst>
            <a:ext uri="{FF2B5EF4-FFF2-40B4-BE49-F238E27FC236}">
              <a16:creationId xmlns:a16="http://schemas.microsoft.com/office/drawing/2014/main" id="{FB0F9477-890F-416B-9E8C-D0B3ACCDB1B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61" name="Text Box 19">
          <a:extLst>
            <a:ext uri="{FF2B5EF4-FFF2-40B4-BE49-F238E27FC236}">
              <a16:creationId xmlns:a16="http://schemas.microsoft.com/office/drawing/2014/main" id="{9821E9F6-1EC4-48B1-A97C-4EFCE610F3A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62" name="Text Box 16">
          <a:extLst>
            <a:ext uri="{FF2B5EF4-FFF2-40B4-BE49-F238E27FC236}">
              <a16:creationId xmlns:a16="http://schemas.microsoft.com/office/drawing/2014/main" id="{88CD1AC6-6F10-4A34-8740-1B2771C1041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63" name="Text Box 17">
          <a:extLst>
            <a:ext uri="{FF2B5EF4-FFF2-40B4-BE49-F238E27FC236}">
              <a16:creationId xmlns:a16="http://schemas.microsoft.com/office/drawing/2014/main" id="{37EDD550-426B-4378-B098-4A47B7D46CA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64" name="Text Box 18">
          <a:extLst>
            <a:ext uri="{FF2B5EF4-FFF2-40B4-BE49-F238E27FC236}">
              <a16:creationId xmlns:a16="http://schemas.microsoft.com/office/drawing/2014/main" id="{E0966647-F5C5-4F7A-944F-72EF4DBA61B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65" name="Text Box 19">
          <a:extLst>
            <a:ext uri="{FF2B5EF4-FFF2-40B4-BE49-F238E27FC236}">
              <a16:creationId xmlns:a16="http://schemas.microsoft.com/office/drawing/2014/main" id="{5B5CF1B8-9773-479D-975C-A5E1F40FFF08}"/>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2566" name="Text Box 16">
          <a:extLst>
            <a:ext uri="{FF2B5EF4-FFF2-40B4-BE49-F238E27FC236}">
              <a16:creationId xmlns:a16="http://schemas.microsoft.com/office/drawing/2014/main" id="{5E815E23-EF8D-49FF-AB4F-2A0F5A63A963}"/>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2567" name="Text Box 17">
          <a:extLst>
            <a:ext uri="{FF2B5EF4-FFF2-40B4-BE49-F238E27FC236}">
              <a16:creationId xmlns:a16="http://schemas.microsoft.com/office/drawing/2014/main" id="{FC041369-F051-4989-853E-408F3DE4DFD6}"/>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2568" name="Text Box 18">
          <a:extLst>
            <a:ext uri="{FF2B5EF4-FFF2-40B4-BE49-F238E27FC236}">
              <a16:creationId xmlns:a16="http://schemas.microsoft.com/office/drawing/2014/main" id="{1A73A1F7-DE67-402C-ABBD-36E966002271}"/>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95250" cy="171450"/>
    <xdr:sp macro="" textlink="">
      <xdr:nvSpPr>
        <xdr:cNvPr id="2569" name="Text Box 19">
          <a:extLst>
            <a:ext uri="{FF2B5EF4-FFF2-40B4-BE49-F238E27FC236}">
              <a16:creationId xmlns:a16="http://schemas.microsoft.com/office/drawing/2014/main" id="{8B53DC2C-BC1C-4D0F-AB98-D8F96AE7AF4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014"/>
    <xdr:sp macro="" textlink="">
      <xdr:nvSpPr>
        <xdr:cNvPr id="2570" name="Text Box 15">
          <a:extLst>
            <a:ext uri="{FF2B5EF4-FFF2-40B4-BE49-F238E27FC236}">
              <a16:creationId xmlns:a16="http://schemas.microsoft.com/office/drawing/2014/main" id="{6741ED9B-5D25-4971-A054-DA02BEC442D5}"/>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71" name="Text Box 16">
          <a:extLst>
            <a:ext uri="{FF2B5EF4-FFF2-40B4-BE49-F238E27FC236}">
              <a16:creationId xmlns:a16="http://schemas.microsoft.com/office/drawing/2014/main" id="{1E891369-11C2-4FAD-9866-ACDCE45A25A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72" name="Text Box 17">
          <a:extLst>
            <a:ext uri="{FF2B5EF4-FFF2-40B4-BE49-F238E27FC236}">
              <a16:creationId xmlns:a16="http://schemas.microsoft.com/office/drawing/2014/main" id="{F35D75C6-48CF-4534-B58B-89323EE604C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73" name="Text Box 18">
          <a:extLst>
            <a:ext uri="{FF2B5EF4-FFF2-40B4-BE49-F238E27FC236}">
              <a16:creationId xmlns:a16="http://schemas.microsoft.com/office/drawing/2014/main" id="{E423429A-0CDD-40FC-A820-DEE61352B47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0</xdr:rowOff>
    </xdr:from>
    <xdr:ext cx="95250" cy="171450"/>
    <xdr:sp macro="" textlink="">
      <xdr:nvSpPr>
        <xdr:cNvPr id="2574" name="Text Box 19">
          <a:extLst>
            <a:ext uri="{FF2B5EF4-FFF2-40B4-BE49-F238E27FC236}">
              <a16:creationId xmlns:a16="http://schemas.microsoft.com/office/drawing/2014/main" id="{60F18563-1568-494A-950D-807082D48F2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75" name="Text Box 16">
          <a:extLst>
            <a:ext uri="{FF2B5EF4-FFF2-40B4-BE49-F238E27FC236}">
              <a16:creationId xmlns:a16="http://schemas.microsoft.com/office/drawing/2014/main" id="{42BC96EE-DF7D-4BF1-B701-BBC970896BE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0</xdr:rowOff>
    </xdr:from>
    <xdr:ext cx="95250" cy="171450"/>
    <xdr:sp macro="" textlink="">
      <xdr:nvSpPr>
        <xdr:cNvPr id="2576" name="Text Box 17">
          <a:extLst>
            <a:ext uri="{FF2B5EF4-FFF2-40B4-BE49-F238E27FC236}">
              <a16:creationId xmlns:a16="http://schemas.microsoft.com/office/drawing/2014/main" id="{ED46B314-B1BB-43B8-9A58-E391E515901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35</xdr:row>
      <xdr:rowOff>15875</xdr:rowOff>
    </xdr:from>
    <xdr:ext cx="95250" cy="171450"/>
    <xdr:sp macro="" textlink="">
      <xdr:nvSpPr>
        <xdr:cNvPr id="2577" name="Text Box 18">
          <a:extLst>
            <a:ext uri="{FF2B5EF4-FFF2-40B4-BE49-F238E27FC236}">
              <a16:creationId xmlns:a16="http://schemas.microsoft.com/office/drawing/2014/main" id="{32AA57FB-C435-4177-A678-153557CC7DB2}"/>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78" name="Text Box 16">
          <a:extLst>
            <a:ext uri="{FF2B5EF4-FFF2-40B4-BE49-F238E27FC236}">
              <a16:creationId xmlns:a16="http://schemas.microsoft.com/office/drawing/2014/main" id="{AB25890E-A212-41FD-AAF7-6FEBF35B034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79" name="Text Box 17">
          <a:extLst>
            <a:ext uri="{FF2B5EF4-FFF2-40B4-BE49-F238E27FC236}">
              <a16:creationId xmlns:a16="http://schemas.microsoft.com/office/drawing/2014/main" id="{DC13ECFD-046F-4E2F-8F7E-6C01D64E28F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80" name="Text Box 18">
          <a:extLst>
            <a:ext uri="{FF2B5EF4-FFF2-40B4-BE49-F238E27FC236}">
              <a16:creationId xmlns:a16="http://schemas.microsoft.com/office/drawing/2014/main" id="{54F3B35F-87EC-4C25-B440-4E4C3E42E45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81" name="Text Box 19">
          <a:extLst>
            <a:ext uri="{FF2B5EF4-FFF2-40B4-BE49-F238E27FC236}">
              <a16:creationId xmlns:a16="http://schemas.microsoft.com/office/drawing/2014/main" id="{948B0B9E-4FA0-4901-91A3-CB2ABE097C7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35</xdr:row>
      <xdr:rowOff>0</xdr:rowOff>
    </xdr:from>
    <xdr:ext cx="95250" cy="171450"/>
    <xdr:sp macro="" textlink="">
      <xdr:nvSpPr>
        <xdr:cNvPr id="2582" name="Text Box 16">
          <a:extLst>
            <a:ext uri="{FF2B5EF4-FFF2-40B4-BE49-F238E27FC236}">
              <a16:creationId xmlns:a16="http://schemas.microsoft.com/office/drawing/2014/main" id="{030F1200-DC30-4781-ABE0-424EE49582D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35</xdr:row>
      <xdr:rowOff>170392</xdr:rowOff>
    </xdr:from>
    <xdr:ext cx="95250" cy="213632"/>
    <xdr:sp macro="" textlink="">
      <xdr:nvSpPr>
        <xdr:cNvPr id="2583" name="Text Box 15">
          <a:extLst>
            <a:ext uri="{FF2B5EF4-FFF2-40B4-BE49-F238E27FC236}">
              <a16:creationId xmlns:a16="http://schemas.microsoft.com/office/drawing/2014/main" id="{91078C4B-ADA1-4BE4-A7CE-61FCADF86537}"/>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2584" name="Text Box 15">
          <a:extLst>
            <a:ext uri="{FF2B5EF4-FFF2-40B4-BE49-F238E27FC236}">
              <a16:creationId xmlns:a16="http://schemas.microsoft.com/office/drawing/2014/main" id="{36B681BF-51A7-46F8-BCFF-A8AD75421429}"/>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504825</xdr:rowOff>
    </xdr:from>
    <xdr:ext cx="95250" cy="442269"/>
    <xdr:sp macro="" textlink="">
      <xdr:nvSpPr>
        <xdr:cNvPr id="2585" name="Text Box 15">
          <a:extLst>
            <a:ext uri="{FF2B5EF4-FFF2-40B4-BE49-F238E27FC236}">
              <a16:creationId xmlns:a16="http://schemas.microsoft.com/office/drawing/2014/main" id="{A4AC8EA8-ECEC-48F3-9926-7DD8ED61BEB2}"/>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504825</xdr:rowOff>
    </xdr:from>
    <xdr:ext cx="95250" cy="442269"/>
    <xdr:sp macro="" textlink="">
      <xdr:nvSpPr>
        <xdr:cNvPr id="2586" name="Text Box 15">
          <a:extLst>
            <a:ext uri="{FF2B5EF4-FFF2-40B4-BE49-F238E27FC236}">
              <a16:creationId xmlns:a16="http://schemas.microsoft.com/office/drawing/2014/main" id="{D39E45EB-7C21-44DE-B6D0-05B36CF974FE}"/>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2587" name="Text Box 15">
          <a:extLst>
            <a:ext uri="{FF2B5EF4-FFF2-40B4-BE49-F238E27FC236}">
              <a16:creationId xmlns:a16="http://schemas.microsoft.com/office/drawing/2014/main" id="{D4676525-7C55-41A8-AC66-EAB82E4FCFDC}"/>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2588" name="Text Box 15">
          <a:extLst>
            <a:ext uri="{FF2B5EF4-FFF2-40B4-BE49-F238E27FC236}">
              <a16:creationId xmlns:a16="http://schemas.microsoft.com/office/drawing/2014/main" id="{1C931037-F664-4247-B49F-7F1B8A9BE66F}"/>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35</xdr:row>
      <xdr:rowOff>170392</xdr:rowOff>
    </xdr:from>
    <xdr:ext cx="95250" cy="213632"/>
    <xdr:sp macro="" textlink="">
      <xdr:nvSpPr>
        <xdr:cNvPr id="2589" name="Text Box 15">
          <a:extLst>
            <a:ext uri="{FF2B5EF4-FFF2-40B4-BE49-F238E27FC236}">
              <a16:creationId xmlns:a16="http://schemas.microsoft.com/office/drawing/2014/main" id="{0DE3CF75-FF18-4A27-AFDE-60437A32840E}"/>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590" name="Text Box 16">
          <a:extLst>
            <a:ext uri="{FF2B5EF4-FFF2-40B4-BE49-F238E27FC236}">
              <a16:creationId xmlns:a16="http://schemas.microsoft.com/office/drawing/2014/main" id="{380C496B-1C02-4BE5-A9E0-B53155068F7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591" name="Text Box 17">
          <a:extLst>
            <a:ext uri="{FF2B5EF4-FFF2-40B4-BE49-F238E27FC236}">
              <a16:creationId xmlns:a16="http://schemas.microsoft.com/office/drawing/2014/main" id="{62B8386C-4EC5-4673-A9FD-BE0AE2B4CBF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592" name="Text Box 18">
          <a:extLst>
            <a:ext uri="{FF2B5EF4-FFF2-40B4-BE49-F238E27FC236}">
              <a16:creationId xmlns:a16="http://schemas.microsoft.com/office/drawing/2014/main" id="{C16A8FBD-7C97-4F0C-954C-EB5F9378DF0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593" name="Text Box 19">
          <a:extLst>
            <a:ext uri="{FF2B5EF4-FFF2-40B4-BE49-F238E27FC236}">
              <a16:creationId xmlns:a16="http://schemas.microsoft.com/office/drawing/2014/main" id="{DFDBEA3D-9A8B-4819-8A80-27513942429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594" name="Text Box 16">
          <a:extLst>
            <a:ext uri="{FF2B5EF4-FFF2-40B4-BE49-F238E27FC236}">
              <a16:creationId xmlns:a16="http://schemas.microsoft.com/office/drawing/2014/main" id="{F4A4CA38-E01F-45A3-88AB-229BCD788EA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595" name="Text Box 17">
          <a:extLst>
            <a:ext uri="{FF2B5EF4-FFF2-40B4-BE49-F238E27FC236}">
              <a16:creationId xmlns:a16="http://schemas.microsoft.com/office/drawing/2014/main" id="{09D734CD-A1A3-4120-B80F-11F23918FB4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596" name="Text Box 18">
          <a:extLst>
            <a:ext uri="{FF2B5EF4-FFF2-40B4-BE49-F238E27FC236}">
              <a16:creationId xmlns:a16="http://schemas.microsoft.com/office/drawing/2014/main" id="{42E13009-C004-4F5B-A9F2-4971F9A6412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597" name="Text Box 19">
          <a:extLst>
            <a:ext uri="{FF2B5EF4-FFF2-40B4-BE49-F238E27FC236}">
              <a16:creationId xmlns:a16="http://schemas.microsoft.com/office/drawing/2014/main" id="{59CB5CEF-57DF-46A8-AFD7-B4B171C91DA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39</xdr:row>
      <xdr:rowOff>0</xdr:rowOff>
    </xdr:from>
    <xdr:ext cx="95250" cy="171450"/>
    <xdr:sp macro="" textlink="">
      <xdr:nvSpPr>
        <xdr:cNvPr id="2598" name="Text Box 16">
          <a:extLst>
            <a:ext uri="{FF2B5EF4-FFF2-40B4-BE49-F238E27FC236}">
              <a16:creationId xmlns:a16="http://schemas.microsoft.com/office/drawing/2014/main" id="{C4680E58-42C9-4811-BC24-BE22295E6E54}"/>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39</xdr:row>
      <xdr:rowOff>0</xdr:rowOff>
    </xdr:from>
    <xdr:ext cx="95250" cy="171450"/>
    <xdr:sp macro="" textlink="">
      <xdr:nvSpPr>
        <xdr:cNvPr id="2599" name="Text Box 17">
          <a:extLst>
            <a:ext uri="{FF2B5EF4-FFF2-40B4-BE49-F238E27FC236}">
              <a16:creationId xmlns:a16="http://schemas.microsoft.com/office/drawing/2014/main" id="{CB15D5CB-D03D-4E8A-ADF8-AD2406305929}"/>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39</xdr:row>
      <xdr:rowOff>0</xdr:rowOff>
    </xdr:from>
    <xdr:ext cx="95250" cy="171450"/>
    <xdr:sp macro="" textlink="">
      <xdr:nvSpPr>
        <xdr:cNvPr id="2600" name="Text Box 18">
          <a:extLst>
            <a:ext uri="{FF2B5EF4-FFF2-40B4-BE49-F238E27FC236}">
              <a16:creationId xmlns:a16="http://schemas.microsoft.com/office/drawing/2014/main" id="{DB7BBFBA-7DFA-429D-9FF8-79DFBEC70284}"/>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39</xdr:row>
      <xdr:rowOff>0</xdr:rowOff>
    </xdr:from>
    <xdr:ext cx="95250" cy="171450"/>
    <xdr:sp macro="" textlink="">
      <xdr:nvSpPr>
        <xdr:cNvPr id="2601" name="Text Box 19">
          <a:extLst>
            <a:ext uri="{FF2B5EF4-FFF2-40B4-BE49-F238E27FC236}">
              <a16:creationId xmlns:a16="http://schemas.microsoft.com/office/drawing/2014/main" id="{4B0059FC-4475-4E38-AACA-255456D6147C}"/>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37</xdr:row>
      <xdr:rowOff>504825</xdr:rowOff>
    </xdr:from>
    <xdr:ext cx="95250" cy="444014"/>
    <xdr:sp macro="" textlink="">
      <xdr:nvSpPr>
        <xdr:cNvPr id="2602" name="Text Box 15">
          <a:extLst>
            <a:ext uri="{FF2B5EF4-FFF2-40B4-BE49-F238E27FC236}">
              <a16:creationId xmlns:a16="http://schemas.microsoft.com/office/drawing/2014/main" id="{30097EE6-F33E-47D2-881A-282A02357866}"/>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03" name="Text Box 16">
          <a:extLst>
            <a:ext uri="{FF2B5EF4-FFF2-40B4-BE49-F238E27FC236}">
              <a16:creationId xmlns:a16="http://schemas.microsoft.com/office/drawing/2014/main" id="{6BF3B705-1BFB-48C3-90C9-5E9D3C0B3C7A}"/>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04" name="Text Box 17">
          <a:extLst>
            <a:ext uri="{FF2B5EF4-FFF2-40B4-BE49-F238E27FC236}">
              <a16:creationId xmlns:a16="http://schemas.microsoft.com/office/drawing/2014/main" id="{E7A39C8A-E00C-4C13-979E-9A5BA46E80E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05" name="Text Box 18">
          <a:extLst>
            <a:ext uri="{FF2B5EF4-FFF2-40B4-BE49-F238E27FC236}">
              <a16:creationId xmlns:a16="http://schemas.microsoft.com/office/drawing/2014/main" id="{BEDA146E-0298-4AC7-88D9-1B0813B88FA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06" name="Text Box 19">
          <a:extLst>
            <a:ext uri="{FF2B5EF4-FFF2-40B4-BE49-F238E27FC236}">
              <a16:creationId xmlns:a16="http://schemas.microsoft.com/office/drawing/2014/main" id="{8213E026-2F1A-4962-9CCD-92EACDB067C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607" name="Text Box 16">
          <a:extLst>
            <a:ext uri="{FF2B5EF4-FFF2-40B4-BE49-F238E27FC236}">
              <a16:creationId xmlns:a16="http://schemas.microsoft.com/office/drawing/2014/main" id="{A58B29D9-CEFB-4049-A135-A18B0A5E80A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608" name="Text Box 17">
          <a:extLst>
            <a:ext uri="{FF2B5EF4-FFF2-40B4-BE49-F238E27FC236}">
              <a16:creationId xmlns:a16="http://schemas.microsoft.com/office/drawing/2014/main" id="{AD8AE094-DDF1-445C-B778-6B0C16934F6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609" name="Text Box 18">
          <a:extLst>
            <a:ext uri="{FF2B5EF4-FFF2-40B4-BE49-F238E27FC236}">
              <a16:creationId xmlns:a16="http://schemas.microsoft.com/office/drawing/2014/main" id="{145620FB-B4E9-4A6E-A459-3E198D2B81D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10" name="Text Box 16">
          <a:extLst>
            <a:ext uri="{FF2B5EF4-FFF2-40B4-BE49-F238E27FC236}">
              <a16:creationId xmlns:a16="http://schemas.microsoft.com/office/drawing/2014/main" id="{DA72BD8B-F494-4917-A8A6-99FA2F567F2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11" name="Text Box 17">
          <a:extLst>
            <a:ext uri="{FF2B5EF4-FFF2-40B4-BE49-F238E27FC236}">
              <a16:creationId xmlns:a16="http://schemas.microsoft.com/office/drawing/2014/main" id="{FB400F92-DBC7-4543-AF01-B633825BC39F}"/>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12" name="Text Box 18">
          <a:extLst>
            <a:ext uri="{FF2B5EF4-FFF2-40B4-BE49-F238E27FC236}">
              <a16:creationId xmlns:a16="http://schemas.microsoft.com/office/drawing/2014/main" id="{D5FE6735-67D1-47D0-825A-05589B74A1E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13" name="Text Box 19">
          <a:extLst>
            <a:ext uri="{FF2B5EF4-FFF2-40B4-BE49-F238E27FC236}">
              <a16:creationId xmlns:a16="http://schemas.microsoft.com/office/drawing/2014/main" id="{767F8C43-3B5D-4322-835B-9117E86A24C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14" name="Text Box 16">
          <a:extLst>
            <a:ext uri="{FF2B5EF4-FFF2-40B4-BE49-F238E27FC236}">
              <a16:creationId xmlns:a16="http://schemas.microsoft.com/office/drawing/2014/main" id="{A14AADDB-62E7-43A0-91C5-CF139D6A5A3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15" name="Text Box 17">
          <a:extLst>
            <a:ext uri="{FF2B5EF4-FFF2-40B4-BE49-F238E27FC236}">
              <a16:creationId xmlns:a16="http://schemas.microsoft.com/office/drawing/2014/main" id="{A9F6C0E3-0FC8-45B2-801D-FD125654F67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16" name="Text Box 18">
          <a:extLst>
            <a:ext uri="{FF2B5EF4-FFF2-40B4-BE49-F238E27FC236}">
              <a16:creationId xmlns:a16="http://schemas.microsoft.com/office/drawing/2014/main" id="{9C7CCAC2-5DB5-4462-969F-515466EBA67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17" name="Text Box 19">
          <a:extLst>
            <a:ext uri="{FF2B5EF4-FFF2-40B4-BE49-F238E27FC236}">
              <a16:creationId xmlns:a16="http://schemas.microsoft.com/office/drawing/2014/main" id="{745DAE4C-BE10-4E30-8CF7-642B90187FB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56743"/>
    <xdr:sp macro="" textlink="">
      <xdr:nvSpPr>
        <xdr:cNvPr id="2618" name="Text Box 15">
          <a:extLst>
            <a:ext uri="{FF2B5EF4-FFF2-40B4-BE49-F238E27FC236}">
              <a16:creationId xmlns:a16="http://schemas.microsoft.com/office/drawing/2014/main" id="{97D475FB-73FF-4ABF-AA01-9DF8A5329937}"/>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504825</xdr:rowOff>
    </xdr:from>
    <xdr:ext cx="95250" cy="442269"/>
    <xdr:sp macro="" textlink="">
      <xdr:nvSpPr>
        <xdr:cNvPr id="2619" name="Text Box 15">
          <a:extLst>
            <a:ext uri="{FF2B5EF4-FFF2-40B4-BE49-F238E27FC236}">
              <a16:creationId xmlns:a16="http://schemas.microsoft.com/office/drawing/2014/main" id="{18234D30-A47E-4C65-ACA5-BECE23F168E1}"/>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504825</xdr:rowOff>
    </xdr:from>
    <xdr:ext cx="95250" cy="442269"/>
    <xdr:sp macro="" textlink="">
      <xdr:nvSpPr>
        <xdr:cNvPr id="2620" name="Text Box 15">
          <a:extLst>
            <a:ext uri="{FF2B5EF4-FFF2-40B4-BE49-F238E27FC236}">
              <a16:creationId xmlns:a16="http://schemas.microsoft.com/office/drawing/2014/main" id="{7D281450-CA39-4FF3-81C3-8256BC7AF0C8}"/>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2621" name="Text Box 15">
          <a:extLst>
            <a:ext uri="{FF2B5EF4-FFF2-40B4-BE49-F238E27FC236}">
              <a16:creationId xmlns:a16="http://schemas.microsoft.com/office/drawing/2014/main" id="{78B166BF-1F24-481E-9FBC-D9E8F21D8955}"/>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2622" name="Text Box 15">
          <a:extLst>
            <a:ext uri="{FF2B5EF4-FFF2-40B4-BE49-F238E27FC236}">
              <a16:creationId xmlns:a16="http://schemas.microsoft.com/office/drawing/2014/main" id="{9E444D67-D966-4DCD-9716-59EF6394E99C}"/>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504825</xdr:rowOff>
    </xdr:from>
    <xdr:ext cx="95250" cy="213632"/>
    <xdr:sp macro="" textlink="">
      <xdr:nvSpPr>
        <xdr:cNvPr id="2623" name="Text Box 15">
          <a:extLst>
            <a:ext uri="{FF2B5EF4-FFF2-40B4-BE49-F238E27FC236}">
              <a16:creationId xmlns:a16="http://schemas.microsoft.com/office/drawing/2014/main" id="{0568D20B-8046-4943-801F-E16ACB5B9A14}"/>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24" name="Text Box 16">
          <a:extLst>
            <a:ext uri="{FF2B5EF4-FFF2-40B4-BE49-F238E27FC236}">
              <a16:creationId xmlns:a16="http://schemas.microsoft.com/office/drawing/2014/main" id="{729D03FA-A19A-473C-A1C5-4CEA29CC7C4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25" name="Text Box 17">
          <a:extLst>
            <a:ext uri="{FF2B5EF4-FFF2-40B4-BE49-F238E27FC236}">
              <a16:creationId xmlns:a16="http://schemas.microsoft.com/office/drawing/2014/main" id="{1F90CB33-C941-4162-A358-95E4A613093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26" name="Text Box 18">
          <a:extLst>
            <a:ext uri="{FF2B5EF4-FFF2-40B4-BE49-F238E27FC236}">
              <a16:creationId xmlns:a16="http://schemas.microsoft.com/office/drawing/2014/main" id="{AED43804-2821-48C5-8C3D-818D602588B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27" name="Text Box 19">
          <a:extLst>
            <a:ext uri="{FF2B5EF4-FFF2-40B4-BE49-F238E27FC236}">
              <a16:creationId xmlns:a16="http://schemas.microsoft.com/office/drawing/2014/main" id="{7293F6F9-2373-461E-B84D-818D0867134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628" name="Text Box 16">
          <a:extLst>
            <a:ext uri="{FF2B5EF4-FFF2-40B4-BE49-F238E27FC236}">
              <a16:creationId xmlns:a16="http://schemas.microsoft.com/office/drawing/2014/main" id="{73E0C653-8F66-49D9-A6FE-D41FF00356C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629" name="Text Box 17">
          <a:extLst>
            <a:ext uri="{FF2B5EF4-FFF2-40B4-BE49-F238E27FC236}">
              <a16:creationId xmlns:a16="http://schemas.microsoft.com/office/drawing/2014/main" id="{9B354AC8-92C6-4788-A9C3-BB1CA4DD854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630" name="Text Box 18">
          <a:extLst>
            <a:ext uri="{FF2B5EF4-FFF2-40B4-BE49-F238E27FC236}">
              <a16:creationId xmlns:a16="http://schemas.microsoft.com/office/drawing/2014/main" id="{3EE182D8-91DD-4060-8E85-BC1520368BD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631" name="Text Box 19">
          <a:extLst>
            <a:ext uri="{FF2B5EF4-FFF2-40B4-BE49-F238E27FC236}">
              <a16:creationId xmlns:a16="http://schemas.microsoft.com/office/drawing/2014/main" id="{8A86D8F8-2FF0-409D-A733-122F81059D3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39</xdr:row>
      <xdr:rowOff>0</xdr:rowOff>
    </xdr:from>
    <xdr:ext cx="95250" cy="171450"/>
    <xdr:sp macro="" textlink="">
      <xdr:nvSpPr>
        <xdr:cNvPr id="2632" name="Text Box 16">
          <a:extLst>
            <a:ext uri="{FF2B5EF4-FFF2-40B4-BE49-F238E27FC236}">
              <a16:creationId xmlns:a16="http://schemas.microsoft.com/office/drawing/2014/main" id="{BBC3B9A7-6C7B-4CE4-BD71-2CF119B8F689}"/>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39</xdr:row>
      <xdr:rowOff>0</xdr:rowOff>
    </xdr:from>
    <xdr:ext cx="95250" cy="171450"/>
    <xdr:sp macro="" textlink="">
      <xdr:nvSpPr>
        <xdr:cNvPr id="2633" name="Text Box 17">
          <a:extLst>
            <a:ext uri="{FF2B5EF4-FFF2-40B4-BE49-F238E27FC236}">
              <a16:creationId xmlns:a16="http://schemas.microsoft.com/office/drawing/2014/main" id="{F921DFB6-D014-4CCF-A1C7-8161475B8B3F}"/>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39</xdr:row>
      <xdr:rowOff>0</xdr:rowOff>
    </xdr:from>
    <xdr:ext cx="95250" cy="171450"/>
    <xdr:sp macro="" textlink="">
      <xdr:nvSpPr>
        <xdr:cNvPr id="2634" name="Text Box 18">
          <a:extLst>
            <a:ext uri="{FF2B5EF4-FFF2-40B4-BE49-F238E27FC236}">
              <a16:creationId xmlns:a16="http://schemas.microsoft.com/office/drawing/2014/main" id="{4ABCA292-B6B7-4FB4-8A6B-DD75273CCF28}"/>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39</xdr:row>
      <xdr:rowOff>0</xdr:rowOff>
    </xdr:from>
    <xdr:ext cx="95250" cy="171450"/>
    <xdr:sp macro="" textlink="">
      <xdr:nvSpPr>
        <xdr:cNvPr id="2635" name="Text Box 19">
          <a:extLst>
            <a:ext uri="{FF2B5EF4-FFF2-40B4-BE49-F238E27FC236}">
              <a16:creationId xmlns:a16="http://schemas.microsoft.com/office/drawing/2014/main" id="{3638AB30-955B-4300-8F71-B4159950F97A}"/>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37</xdr:row>
      <xdr:rowOff>504825</xdr:rowOff>
    </xdr:from>
    <xdr:ext cx="95250" cy="444014"/>
    <xdr:sp macro="" textlink="">
      <xdr:nvSpPr>
        <xdr:cNvPr id="2636" name="Text Box 15">
          <a:extLst>
            <a:ext uri="{FF2B5EF4-FFF2-40B4-BE49-F238E27FC236}">
              <a16:creationId xmlns:a16="http://schemas.microsoft.com/office/drawing/2014/main" id="{6AEC20F3-9615-437B-8988-D08968DB9B28}"/>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37" name="Text Box 16">
          <a:extLst>
            <a:ext uri="{FF2B5EF4-FFF2-40B4-BE49-F238E27FC236}">
              <a16:creationId xmlns:a16="http://schemas.microsoft.com/office/drawing/2014/main" id="{B5A18003-B809-4F75-A825-B7BEF2146AC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38" name="Text Box 17">
          <a:extLst>
            <a:ext uri="{FF2B5EF4-FFF2-40B4-BE49-F238E27FC236}">
              <a16:creationId xmlns:a16="http://schemas.microsoft.com/office/drawing/2014/main" id="{4C392BFD-A43B-4D5F-80CC-1F0DE91006C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39" name="Text Box 18">
          <a:extLst>
            <a:ext uri="{FF2B5EF4-FFF2-40B4-BE49-F238E27FC236}">
              <a16:creationId xmlns:a16="http://schemas.microsoft.com/office/drawing/2014/main" id="{C4BCB883-FEB5-4D70-9B94-A00EC59E2BD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40" name="Text Box 19">
          <a:extLst>
            <a:ext uri="{FF2B5EF4-FFF2-40B4-BE49-F238E27FC236}">
              <a16:creationId xmlns:a16="http://schemas.microsoft.com/office/drawing/2014/main" id="{8DFE8D78-9BB6-4CC4-A5B7-420585599EF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37</xdr:row>
      <xdr:rowOff>504825</xdr:rowOff>
    </xdr:from>
    <xdr:ext cx="95250" cy="442269"/>
    <xdr:sp macro="" textlink="">
      <xdr:nvSpPr>
        <xdr:cNvPr id="2641" name="Text Box 15">
          <a:extLst>
            <a:ext uri="{FF2B5EF4-FFF2-40B4-BE49-F238E27FC236}">
              <a16:creationId xmlns:a16="http://schemas.microsoft.com/office/drawing/2014/main" id="{963B4BFD-7280-4B87-9C37-AD3CC945F8B4}"/>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642" name="Text Box 16">
          <a:extLst>
            <a:ext uri="{FF2B5EF4-FFF2-40B4-BE49-F238E27FC236}">
              <a16:creationId xmlns:a16="http://schemas.microsoft.com/office/drawing/2014/main" id="{1027AC25-1BE0-48E9-A0A9-A2DA4993FBC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643" name="Text Box 17">
          <a:extLst>
            <a:ext uri="{FF2B5EF4-FFF2-40B4-BE49-F238E27FC236}">
              <a16:creationId xmlns:a16="http://schemas.microsoft.com/office/drawing/2014/main" id="{5C7429F7-A945-40E5-BB05-478D240A4948}"/>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644" name="Text Box 18">
          <a:extLst>
            <a:ext uri="{FF2B5EF4-FFF2-40B4-BE49-F238E27FC236}">
              <a16:creationId xmlns:a16="http://schemas.microsoft.com/office/drawing/2014/main" id="{C6E2AC5A-E62F-434F-A01D-2AC4E4F03BC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45" name="Text Box 16">
          <a:extLst>
            <a:ext uri="{FF2B5EF4-FFF2-40B4-BE49-F238E27FC236}">
              <a16:creationId xmlns:a16="http://schemas.microsoft.com/office/drawing/2014/main" id="{F70BD09B-BE5A-4A58-BE8A-0E8BDCAD40DF}"/>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46" name="Text Box 17">
          <a:extLst>
            <a:ext uri="{FF2B5EF4-FFF2-40B4-BE49-F238E27FC236}">
              <a16:creationId xmlns:a16="http://schemas.microsoft.com/office/drawing/2014/main" id="{8F7FD432-E211-4167-9E65-07035764007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47" name="Text Box 18">
          <a:extLst>
            <a:ext uri="{FF2B5EF4-FFF2-40B4-BE49-F238E27FC236}">
              <a16:creationId xmlns:a16="http://schemas.microsoft.com/office/drawing/2014/main" id="{0FFC003C-25B5-4FB2-8CBF-21D04A7B940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48" name="Text Box 19">
          <a:extLst>
            <a:ext uri="{FF2B5EF4-FFF2-40B4-BE49-F238E27FC236}">
              <a16:creationId xmlns:a16="http://schemas.microsoft.com/office/drawing/2014/main" id="{055D50F0-A9B5-4DB5-8262-FA3733DE951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49" name="Text Box 16">
          <a:extLst>
            <a:ext uri="{FF2B5EF4-FFF2-40B4-BE49-F238E27FC236}">
              <a16:creationId xmlns:a16="http://schemas.microsoft.com/office/drawing/2014/main" id="{C8E7BC7F-A86F-4A74-B912-11C60AC257D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50" name="Text Box 17">
          <a:extLst>
            <a:ext uri="{FF2B5EF4-FFF2-40B4-BE49-F238E27FC236}">
              <a16:creationId xmlns:a16="http://schemas.microsoft.com/office/drawing/2014/main" id="{CF42D97F-3136-4E60-9408-9D3406BFB77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51" name="Text Box 18">
          <a:extLst>
            <a:ext uri="{FF2B5EF4-FFF2-40B4-BE49-F238E27FC236}">
              <a16:creationId xmlns:a16="http://schemas.microsoft.com/office/drawing/2014/main" id="{90C595C0-31E0-4D22-AEB3-65518CD886C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39</xdr:row>
      <xdr:rowOff>170392</xdr:rowOff>
    </xdr:from>
    <xdr:ext cx="95250" cy="213632"/>
    <xdr:sp macro="" textlink="">
      <xdr:nvSpPr>
        <xdr:cNvPr id="2652" name="Text Box 15">
          <a:extLst>
            <a:ext uri="{FF2B5EF4-FFF2-40B4-BE49-F238E27FC236}">
              <a16:creationId xmlns:a16="http://schemas.microsoft.com/office/drawing/2014/main" id="{C91BE9F3-E80D-4192-A787-2E8CC0CF82BB}"/>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53" name="Text Box 16">
          <a:extLst>
            <a:ext uri="{FF2B5EF4-FFF2-40B4-BE49-F238E27FC236}">
              <a16:creationId xmlns:a16="http://schemas.microsoft.com/office/drawing/2014/main" id="{FF076C2A-1EA4-4AEA-9734-AE3E6581B98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54" name="Text Box 17">
          <a:extLst>
            <a:ext uri="{FF2B5EF4-FFF2-40B4-BE49-F238E27FC236}">
              <a16:creationId xmlns:a16="http://schemas.microsoft.com/office/drawing/2014/main" id="{79BA1849-C040-4004-9E8D-CAA86443E43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55" name="Text Box 18">
          <a:extLst>
            <a:ext uri="{FF2B5EF4-FFF2-40B4-BE49-F238E27FC236}">
              <a16:creationId xmlns:a16="http://schemas.microsoft.com/office/drawing/2014/main" id="{F6E5E48D-ED68-41EA-BC91-9A3FF3B7287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56" name="Text Box 19">
          <a:extLst>
            <a:ext uri="{FF2B5EF4-FFF2-40B4-BE49-F238E27FC236}">
              <a16:creationId xmlns:a16="http://schemas.microsoft.com/office/drawing/2014/main" id="{2DDB3E8A-FA2A-4688-82A9-13364550B3F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657" name="Text Box 16">
          <a:extLst>
            <a:ext uri="{FF2B5EF4-FFF2-40B4-BE49-F238E27FC236}">
              <a16:creationId xmlns:a16="http://schemas.microsoft.com/office/drawing/2014/main" id="{F78F7BE2-CAA4-4F72-BD77-3D22006AB3B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658" name="Text Box 17">
          <a:extLst>
            <a:ext uri="{FF2B5EF4-FFF2-40B4-BE49-F238E27FC236}">
              <a16:creationId xmlns:a16="http://schemas.microsoft.com/office/drawing/2014/main" id="{00568E68-BA3B-43F2-98F9-E5CD98D7CB6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659" name="Text Box 18">
          <a:extLst>
            <a:ext uri="{FF2B5EF4-FFF2-40B4-BE49-F238E27FC236}">
              <a16:creationId xmlns:a16="http://schemas.microsoft.com/office/drawing/2014/main" id="{9EE0829D-316C-45AE-B832-8EBCBF5BADD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660" name="Text Box 19">
          <a:extLst>
            <a:ext uri="{FF2B5EF4-FFF2-40B4-BE49-F238E27FC236}">
              <a16:creationId xmlns:a16="http://schemas.microsoft.com/office/drawing/2014/main" id="{5E9C82A6-7B59-4475-8268-25E513D2FE6C}"/>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36</xdr:row>
      <xdr:rowOff>0</xdr:rowOff>
    </xdr:from>
    <xdr:ext cx="95250" cy="171450"/>
    <xdr:sp macro="" textlink="">
      <xdr:nvSpPr>
        <xdr:cNvPr id="2661" name="Text Box 16">
          <a:extLst>
            <a:ext uri="{FF2B5EF4-FFF2-40B4-BE49-F238E27FC236}">
              <a16:creationId xmlns:a16="http://schemas.microsoft.com/office/drawing/2014/main" id="{7C4281AE-2B93-47EB-B788-2D122B716F09}"/>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36</xdr:row>
      <xdr:rowOff>0</xdr:rowOff>
    </xdr:from>
    <xdr:ext cx="95250" cy="171450"/>
    <xdr:sp macro="" textlink="">
      <xdr:nvSpPr>
        <xdr:cNvPr id="2662" name="Text Box 17">
          <a:extLst>
            <a:ext uri="{FF2B5EF4-FFF2-40B4-BE49-F238E27FC236}">
              <a16:creationId xmlns:a16="http://schemas.microsoft.com/office/drawing/2014/main" id="{84AF8213-D524-4CFB-8136-CA202C826625}"/>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36</xdr:row>
      <xdr:rowOff>0</xdr:rowOff>
    </xdr:from>
    <xdr:ext cx="95250" cy="171450"/>
    <xdr:sp macro="" textlink="">
      <xdr:nvSpPr>
        <xdr:cNvPr id="2663" name="Text Box 18">
          <a:extLst>
            <a:ext uri="{FF2B5EF4-FFF2-40B4-BE49-F238E27FC236}">
              <a16:creationId xmlns:a16="http://schemas.microsoft.com/office/drawing/2014/main" id="{09885D82-B59A-4724-8D77-A519E16B9EED}"/>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36</xdr:row>
      <xdr:rowOff>0</xdr:rowOff>
    </xdr:from>
    <xdr:ext cx="95250" cy="171450"/>
    <xdr:sp macro="" textlink="">
      <xdr:nvSpPr>
        <xdr:cNvPr id="2664" name="Text Box 19">
          <a:extLst>
            <a:ext uri="{FF2B5EF4-FFF2-40B4-BE49-F238E27FC236}">
              <a16:creationId xmlns:a16="http://schemas.microsoft.com/office/drawing/2014/main" id="{C1269595-A4F0-456C-A7CD-28379C6E83B9}"/>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37</xdr:row>
      <xdr:rowOff>504825</xdr:rowOff>
    </xdr:from>
    <xdr:ext cx="95250" cy="444014"/>
    <xdr:sp macro="" textlink="">
      <xdr:nvSpPr>
        <xdr:cNvPr id="2665" name="Text Box 15">
          <a:extLst>
            <a:ext uri="{FF2B5EF4-FFF2-40B4-BE49-F238E27FC236}">
              <a16:creationId xmlns:a16="http://schemas.microsoft.com/office/drawing/2014/main" id="{4E22EAD1-4A4F-469B-B8EC-7058063BE054}"/>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66" name="Text Box 16">
          <a:extLst>
            <a:ext uri="{FF2B5EF4-FFF2-40B4-BE49-F238E27FC236}">
              <a16:creationId xmlns:a16="http://schemas.microsoft.com/office/drawing/2014/main" id="{8E8C3CE8-1BEB-4BBD-9BC3-55BD29E33C7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67" name="Text Box 17">
          <a:extLst>
            <a:ext uri="{FF2B5EF4-FFF2-40B4-BE49-F238E27FC236}">
              <a16:creationId xmlns:a16="http://schemas.microsoft.com/office/drawing/2014/main" id="{B4E7DF71-F979-4C98-AC10-7CE8E1FC73E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68" name="Text Box 18">
          <a:extLst>
            <a:ext uri="{FF2B5EF4-FFF2-40B4-BE49-F238E27FC236}">
              <a16:creationId xmlns:a16="http://schemas.microsoft.com/office/drawing/2014/main" id="{5DA9130E-A1D6-4F97-A680-F8A0AA67EE3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0</xdr:rowOff>
    </xdr:from>
    <xdr:ext cx="95250" cy="171450"/>
    <xdr:sp macro="" textlink="">
      <xdr:nvSpPr>
        <xdr:cNvPr id="2669" name="Text Box 19">
          <a:extLst>
            <a:ext uri="{FF2B5EF4-FFF2-40B4-BE49-F238E27FC236}">
              <a16:creationId xmlns:a16="http://schemas.microsoft.com/office/drawing/2014/main" id="{3D8B161F-D7A4-406B-AD30-570ABBFA84D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670" name="Text Box 16">
          <a:extLst>
            <a:ext uri="{FF2B5EF4-FFF2-40B4-BE49-F238E27FC236}">
              <a16:creationId xmlns:a16="http://schemas.microsoft.com/office/drawing/2014/main" id="{6E73EC7F-D365-4E89-B99D-B68A6DF9AAD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0</xdr:rowOff>
    </xdr:from>
    <xdr:ext cx="95250" cy="171450"/>
    <xdr:sp macro="" textlink="">
      <xdr:nvSpPr>
        <xdr:cNvPr id="2671" name="Text Box 17">
          <a:extLst>
            <a:ext uri="{FF2B5EF4-FFF2-40B4-BE49-F238E27FC236}">
              <a16:creationId xmlns:a16="http://schemas.microsoft.com/office/drawing/2014/main" id="{134FFAF2-7A72-4750-84D1-D022A23175A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39</xdr:row>
      <xdr:rowOff>15875</xdr:rowOff>
    </xdr:from>
    <xdr:ext cx="95250" cy="171450"/>
    <xdr:sp macro="" textlink="">
      <xdr:nvSpPr>
        <xdr:cNvPr id="2672" name="Text Box 18">
          <a:extLst>
            <a:ext uri="{FF2B5EF4-FFF2-40B4-BE49-F238E27FC236}">
              <a16:creationId xmlns:a16="http://schemas.microsoft.com/office/drawing/2014/main" id="{612F5939-24B4-4DDC-95D6-9BD26CA2177A}"/>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73" name="Text Box 16">
          <a:extLst>
            <a:ext uri="{FF2B5EF4-FFF2-40B4-BE49-F238E27FC236}">
              <a16:creationId xmlns:a16="http://schemas.microsoft.com/office/drawing/2014/main" id="{FB0A910F-3352-41A6-8F57-4421A5B4D6B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74" name="Text Box 17">
          <a:extLst>
            <a:ext uri="{FF2B5EF4-FFF2-40B4-BE49-F238E27FC236}">
              <a16:creationId xmlns:a16="http://schemas.microsoft.com/office/drawing/2014/main" id="{7F4A7FBD-F71D-4C37-A616-946D6B96BFE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75" name="Text Box 18">
          <a:extLst>
            <a:ext uri="{FF2B5EF4-FFF2-40B4-BE49-F238E27FC236}">
              <a16:creationId xmlns:a16="http://schemas.microsoft.com/office/drawing/2014/main" id="{E5BD7DD5-711D-4890-9D92-AF9107C0CCF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76" name="Text Box 19">
          <a:extLst>
            <a:ext uri="{FF2B5EF4-FFF2-40B4-BE49-F238E27FC236}">
              <a16:creationId xmlns:a16="http://schemas.microsoft.com/office/drawing/2014/main" id="{4EF3D72A-224D-4087-8E1A-F5E721106D7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39</xdr:row>
      <xdr:rowOff>0</xdr:rowOff>
    </xdr:from>
    <xdr:ext cx="95250" cy="171450"/>
    <xdr:sp macro="" textlink="">
      <xdr:nvSpPr>
        <xdr:cNvPr id="2677" name="Text Box 16">
          <a:extLst>
            <a:ext uri="{FF2B5EF4-FFF2-40B4-BE49-F238E27FC236}">
              <a16:creationId xmlns:a16="http://schemas.microsoft.com/office/drawing/2014/main" id="{C915B8EC-1BAF-4636-A63D-DBF109948AA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39</xdr:row>
      <xdr:rowOff>170392</xdr:rowOff>
    </xdr:from>
    <xdr:ext cx="95250" cy="213632"/>
    <xdr:sp macro="" textlink="">
      <xdr:nvSpPr>
        <xdr:cNvPr id="2678" name="Text Box 15">
          <a:extLst>
            <a:ext uri="{FF2B5EF4-FFF2-40B4-BE49-F238E27FC236}">
              <a16:creationId xmlns:a16="http://schemas.microsoft.com/office/drawing/2014/main" id="{4E5D9C65-1005-4003-9A62-F591F1ED5B73}"/>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504825</xdr:rowOff>
    </xdr:from>
    <xdr:ext cx="95250" cy="448496"/>
    <xdr:sp macro="" textlink="">
      <xdr:nvSpPr>
        <xdr:cNvPr id="2679" name="Text Box 15">
          <a:extLst>
            <a:ext uri="{FF2B5EF4-FFF2-40B4-BE49-F238E27FC236}">
              <a16:creationId xmlns:a16="http://schemas.microsoft.com/office/drawing/2014/main" id="{8511F78D-F366-4419-AFA4-824B9B2E0671}"/>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504825</xdr:rowOff>
    </xdr:from>
    <xdr:ext cx="95250" cy="442269"/>
    <xdr:sp macro="" textlink="">
      <xdr:nvSpPr>
        <xdr:cNvPr id="2680" name="Text Box 15">
          <a:extLst>
            <a:ext uri="{FF2B5EF4-FFF2-40B4-BE49-F238E27FC236}">
              <a16:creationId xmlns:a16="http://schemas.microsoft.com/office/drawing/2014/main" id="{CE87F8C3-207B-4205-BB80-266F76A28C7E}"/>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39</xdr:row>
      <xdr:rowOff>504825</xdr:rowOff>
    </xdr:from>
    <xdr:ext cx="95250" cy="442269"/>
    <xdr:sp macro="" textlink="">
      <xdr:nvSpPr>
        <xdr:cNvPr id="2681" name="Text Box 15">
          <a:extLst>
            <a:ext uri="{FF2B5EF4-FFF2-40B4-BE49-F238E27FC236}">
              <a16:creationId xmlns:a16="http://schemas.microsoft.com/office/drawing/2014/main" id="{4BAC2287-EA25-4C38-BA8E-162B728F8CF9}"/>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504825</xdr:rowOff>
    </xdr:from>
    <xdr:ext cx="95250" cy="213632"/>
    <xdr:sp macro="" textlink="">
      <xdr:nvSpPr>
        <xdr:cNvPr id="2682" name="Text Box 15">
          <a:extLst>
            <a:ext uri="{FF2B5EF4-FFF2-40B4-BE49-F238E27FC236}">
              <a16:creationId xmlns:a16="http://schemas.microsoft.com/office/drawing/2014/main" id="{4F8F6CF0-F228-46DF-9F93-7E21A67C217D}"/>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504825</xdr:rowOff>
    </xdr:from>
    <xdr:ext cx="95250" cy="444331"/>
    <xdr:sp macro="" textlink="">
      <xdr:nvSpPr>
        <xdr:cNvPr id="2683" name="Text Box 15">
          <a:extLst>
            <a:ext uri="{FF2B5EF4-FFF2-40B4-BE49-F238E27FC236}">
              <a16:creationId xmlns:a16="http://schemas.microsoft.com/office/drawing/2014/main" id="{D123ED7F-089C-4F1A-A3F4-D87D0D865BC6}"/>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39</xdr:row>
      <xdr:rowOff>170392</xdr:rowOff>
    </xdr:from>
    <xdr:ext cx="95250" cy="213632"/>
    <xdr:sp macro="" textlink="">
      <xdr:nvSpPr>
        <xdr:cNvPr id="2684" name="Text Box 15">
          <a:extLst>
            <a:ext uri="{FF2B5EF4-FFF2-40B4-BE49-F238E27FC236}">
              <a16:creationId xmlns:a16="http://schemas.microsoft.com/office/drawing/2014/main" id="{C17CA207-69FD-4F42-9757-4FE952AB42D9}"/>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685" name="Text Box 16">
          <a:extLst>
            <a:ext uri="{FF2B5EF4-FFF2-40B4-BE49-F238E27FC236}">
              <a16:creationId xmlns:a16="http://schemas.microsoft.com/office/drawing/2014/main" id="{546D87F2-88D0-427D-9B9C-3B7F4806D28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686" name="Text Box 17">
          <a:extLst>
            <a:ext uri="{FF2B5EF4-FFF2-40B4-BE49-F238E27FC236}">
              <a16:creationId xmlns:a16="http://schemas.microsoft.com/office/drawing/2014/main" id="{44EDB9DD-C6BB-4BDF-9DA8-F1259E5FE2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687" name="Text Box 18">
          <a:extLst>
            <a:ext uri="{FF2B5EF4-FFF2-40B4-BE49-F238E27FC236}">
              <a16:creationId xmlns:a16="http://schemas.microsoft.com/office/drawing/2014/main" id="{F0E38515-820C-407A-810F-F56B14A9194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688" name="Text Box 19">
          <a:extLst>
            <a:ext uri="{FF2B5EF4-FFF2-40B4-BE49-F238E27FC236}">
              <a16:creationId xmlns:a16="http://schemas.microsoft.com/office/drawing/2014/main" id="{99004E3D-414D-43E0-960C-7A480674371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689" name="Text Box 16">
          <a:extLst>
            <a:ext uri="{FF2B5EF4-FFF2-40B4-BE49-F238E27FC236}">
              <a16:creationId xmlns:a16="http://schemas.microsoft.com/office/drawing/2014/main" id="{FD2C4FBF-F963-4ACE-BA0A-0DAFA23F57B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690" name="Text Box 17">
          <a:extLst>
            <a:ext uri="{FF2B5EF4-FFF2-40B4-BE49-F238E27FC236}">
              <a16:creationId xmlns:a16="http://schemas.microsoft.com/office/drawing/2014/main" id="{ECAE160A-9091-4BA7-B7BB-2D877DB7DAF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691" name="Text Box 18">
          <a:extLst>
            <a:ext uri="{FF2B5EF4-FFF2-40B4-BE49-F238E27FC236}">
              <a16:creationId xmlns:a16="http://schemas.microsoft.com/office/drawing/2014/main" id="{8FA432B4-A9AC-4989-8191-CB4DE1F5E9E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692" name="Text Box 19">
          <a:extLst>
            <a:ext uri="{FF2B5EF4-FFF2-40B4-BE49-F238E27FC236}">
              <a16:creationId xmlns:a16="http://schemas.microsoft.com/office/drawing/2014/main" id="{CFC81269-924A-4BAB-99E6-A52110A395A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43</xdr:row>
      <xdr:rowOff>0</xdr:rowOff>
    </xdr:from>
    <xdr:ext cx="95250" cy="171450"/>
    <xdr:sp macro="" textlink="">
      <xdr:nvSpPr>
        <xdr:cNvPr id="2693" name="Text Box 16">
          <a:extLst>
            <a:ext uri="{FF2B5EF4-FFF2-40B4-BE49-F238E27FC236}">
              <a16:creationId xmlns:a16="http://schemas.microsoft.com/office/drawing/2014/main" id="{E6BAB2EC-F6DE-4491-81CD-836E115478D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43</xdr:row>
      <xdr:rowOff>0</xdr:rowOff>
    </xdr:from>
    <xdr:ext cx="95250" cy="171450"/>
    <xdr:sp macro="" textlink="">
      <xdr:nvSpPr>
        <xdr:cNvPr id="2694" name="Text Box 17">
          <a:extLst>
            <a:ext uri="{FF2B5EF4-FFF2-40B4-BE49-F238E27FC236}">
              <a16:creationId xmlns:a16="http://schemas.microsoft.com/office/drawing/2014/main" id="{6DBE44F3-9FFC-49D0-BD66-08D5C526F81D}"/>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43</xdr:row>
      <xdr:rowOff>0</xdr:rowOff>
    </xdr:from>
    <xdr:ext cx="95250" cy="171450"/>
    <xdr:sp macro="" textlink="">
      <xdr:nvSpPr>
        <xdr:cNvPr id="2695" name="Text Box 18">
          <a:extLst>
            <a:ext uri="{FF2B5EF4-FFF2-40B4-BE49-F238E27FC236}">
              <a16:creationId xmlns:a16="http://schemas.microsoft.com/office/drawing/2014/main" id="{BEC3606C-ADBE-48E9-875A-005A3B30F688}"/>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43</xdr:row>
      <xdr:rowOff>0</xdr:rowOff>
    </xdr:from>
    <xdr:ext cx="95250" cy="171450"/>
    <xdr:sp macro="" textlink="">
      <xdr:nvSpPr>
        <xdr:cNvPr id="2696" name="Text Box 19">
          <a:extLst>
            <a:ext uri="{FF2B5EF4-FFF2-40B4-BE49-F238E27FC236}">
              <a16:creationId xmlns:a16="http://schemas.microsoft.com/office/drawing/2014/main" id="{87F5856A-058F-4CC7-90DC-BB7365549B0B}"/>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41</xdr:row>
      <xdr:rowOff>504825</xdr:rowOff>
    </xdr:from>
    <xdr:ext cx="95250" cy="444014"/>
    <xdr:sp macro="" textlink="">
      <xdr:nvSpPr>
        <xdr:cNvPr id="2697" name="Text Box 15">
          <a:extLst>
            <a:ext uri="{FF2B5EF4-FFF2-40B4-BE49-F238E27FC236}">
              <a16:creationId xmlns:a16="http://schemas.microsoft.com/office/drawing/2014/main" id="{4C3E2809-417F-4D59-A643-BA3334BB1F4A}"/>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698" name="Text Box 16">
          <a:extLst>
            <a:ext uri="{FF2B5EF4-FFF2-40B4-BE49-F238E27FC236}">
              <a16:creationId xmlns:a16="http://schemas.microsoft.com/office/drawing/2014/main" id="{AB905C9C-7258-4C96-B363-5B3E82736BE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699" name="Text Box 17">
          <a:extLst>
            <a:ext uri="{FF2B5EF4-FFF2-40B4-BE49-F238E27FC236}">
              <a16:creationId xmlns:a16="http://schemas.microsoft.com/office/drawing/2014/main" id="{90825C06-DFF9-439D-8720-9724E9CAC57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00" name="Text Box 18">
          <a:extLst>
            <a:ext uri="{FF2B5EF4-FFF2-40B4-BE49-F238E27FC236}">
              <a16:creationId xmlns:a16="http://schemas.microsoft.com/office/drawing/2014/main" id="{11FF6F19-E047-4858-8EB7-2202B20D2DE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01" name="Text Box 19">
          <a:extLst>
            <a:ext uri="{FF2B5EF4-FFF2-40B4-BE49-F238E27FC236}">
              <a16:creationId xmlns:a16="http://schemas.microsoft.com/office/drawing/2014/main" id="{F71777B8-1084-476F-A712-8678016228D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702" name="Text Box 16">
          <a:extLst>
            <a:ext uri="{FF2B5EF4-FFF2-40B4-BE49-F238E27FC236}">
              <a16:creationId xmlns:a16="http://schemas.microsoft.com/office/drawing/2014/main" id="{BAA0A486-B659-4B19-8340-501E321DD79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703" name="Text Box 17">
          <a:extLst>
            <a:ext uri="{FF2B5EF4-FFF2-40B4-BE49-F238E27FC236}">
              <a16:creationId xmlns:a16="http://schemas.microsoft.com/office/drawing/2014/main" id="{E0408D2B-51FD-4C10-8CD8-AD8710E46BD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704" name="Text Box 18">
          <a:extLst>
            <a:ext uri="{FF2B5EF4-FFF2-40B4-BE49-F238E27FC236}">
              <a16:creationId xmlns:a16="http://schemas.microsoft.com/office/drawing/2014/main" id="{7A993A80-98ED-4F15-A89A-820297EA76E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05" name="Text Box 16">
          <a:extLst>
            <a:ext uri="{FF2B5EF4-FFF2-40B4-BE49-F238E27FC236}">
              <a16:creationId xmlns:a16="http://schemas.microsoft.com/office/drawing/2014/main" id="{021DBD65-298B-4544-9CD2-DE2B4154D94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06" name="Text Box 17">
          <a:extLst>
            <a:ext uri="{FF2B5EF4-FFF2-40B4-BE49-F238E27FC236}">
              <a16:creationId xmlns:a16="http://schemas.microsoft.com/office/drawing/2014/main" id="{AFA8462C-7A79-405B-807D-6EA2ACCFEAA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07" name="Text Box 18">
          <a:extLst>
            <a:ext uri="{FF2B5EF4-FFF2-40B4-BE49-F238E27FC236}">
              <a16:creationId xmlns:a16="http://schemas.microsoft.com/office/drawing/2014/main" id="{B8EAB939-A63E-4FCD-9953-42588E41414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08" name="Text Box 19">
          <a:extLst>
            <a:ext uri="{FF2B5EF4-FFF2-40B4-BE49-F238E27FC236}">
              <a16:creationId xmlns:a16="http://schemas.microsoft.com/office/drawing/2014/main" id="{7B36C622-9AC1-4219-8444-CF51712DC25F}"/>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09" name="Text Box 16">
          <a:extLst>
            <a:ext uri="{FF2B5EF4-FFF2-40B4-BE49-F238E27FC236}">
              <a16:creationId xmlns:a16="http://schemas.microsoft.com/office/drawing/2014/main" id="{B3727848-8991-4C58-A15B-4024DC3016A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10" name="Text Box 17">
          <a:extLst>
            <a:ext uri="{FF2B5EF4-FFF2-40B4-BE49-F238E27FC236}">
              <a16:creationId xmlns:a16="http://schemas.microsoft.com/office/drawing/2014/main" id="{AEEF6393-00A6-4226-B52F-F33DC43B2E8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11" name="Text Box 18">
          <a:extLst>
            <a:ext uri="{FF2B5EF4-FFF2-40B4-BE49-F238E27FC236}">
              <a16:creationId xmlns:a16="http://schemas.microsoft.com/office/drawing/2014/main" id="{16A1E27D-C104-4D83-9E2A-BC1E2696740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12" name="Text Box 19">
          <a:extLst>
            <a:ext uri="{FF2B5EF4-FFF2-40B4-BE49-F238E27FC236}">
              <a16:creationId xmlns:a16="http://schemas.microsoft.com/office/drawing/2014/main" id="{4B92C1F7-15A3-43D2-ACD4-5EA1A3B0066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504825</xdr:rowOff>
    </xdr:from>
    <xdr:ext cx="95250" cy="456743"/>
    <xdr:sp macro="" textlink="">
      <xdr:nvSpPr>
        <xdr:cNvPr id="2713" name="Text Box 15">
          <a:extLst>
            <a:ext uri="{FF2B5EF4-FFF2-40B4-BE49-F238E27FC236}">
              <a16:creationId xmlns:a16="http://schemas.microsoft.com/office/drawing/2014/main" id="{B7A50176-BCE5-4F2D-9488-EC74E89C62AA}"/>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504825</xdr:rowOff>
    </xdr:from>
    <xdr:ext cx="95250" cy="442269"/>
    <xdr:sp macro="" textlink="">
      <xdr:nvSpPr>
        <xdr:cNvPr id="2714" name="Text Box 15">
          <a:extLst>
            <a:ext uri="{FF2B5EF4-FFF2-40B4-BE49-F238E27FC236}">
              <a16:creationId xmlns:a16="http://schemas.microsoft.com/office/drawing/2014/main" id="{58B64812-3374-4A55-BBBA-F186454E92E7}"/>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39</xdr:row>
      <xdr:rowOff>504825</xdr:rowOff>
    </xdr:from>
    <xdr:ext cx="95250" cy="442269"/>
    <xdr:sp macro="" textlink="">
      <xdr:nvSpPr>
        <xdr:cNvPr id="2715" name="Text Box 15">
          <a:extLst>
            <a:ext uri="{FF2B5EF4-FFF2-40B4-BE49-F238E27FC236}">
              <a16:creationId xmlns:a16="http://schemas.microsoft.com/office/drawing/2014/main" id="{E4CA91C3-7B89-4096-BFD5-A359D080D402}"/>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504825</xdr:rowOff>
    </xdr:from>
    <xdr:ext cx="95250" cy="213632"/>
    <xdr:sp macro="" textlink="">
      <xdr:nvSpPr>
        <xdr:cNvPr id="2716" name="Text Box 15">
          <a:extLst>
            <a:ext uri="{FF2B5EF4-FFF2-40B4-BE49-F238E27FC236}">
              <a16:creationId xmlns:a16="http://schemas.microsoft.com/office/drawing/2014/main" id="{89726DA6-E092-428D-A0A5-FE12313F10D3}"/>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39</xdr:row>
      <xdr:rowOff>504825</xdr:rowOff>
    </xdr:from>
    <xdr:ext cx="95250" cy="444331"/>
    <xdr:sp macro="" textlink="">
      <xdr:nvSpPr>
        <xdr:cNvPr id="2717" name="Text Box 15">
          <a:extLst>
            <a:ext uri="{FF2B5EF4-FFF2-40B4-BE49-F238E27FC236}">
              <a16:creationId xmlns:a16="http://schemas.microsoft.com/office/drawing/2014/main" id="{B0229B05-7CE4-4A3E-958F-C1422D0C6B96}"/>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39</xdr:row>
      <xdr:rowOff>504825</xdr:rowOff>
    </xdr:from>
    <xdr:ext cx="95250" cy="213632"/>
    <xdr:sp macro="" textlink="">
      <xdr:nvSpPr>
        <xdr:cNvPr id="2718" name="Text Box 15">
          <a:extLst>
            <a:ext uri="{FF2B5EF4-FFF2-40B4-BE49-F238E27FC236}">
              <a16:creationId xmlns:a16="http://schemas.microsoft.com/office/drawing/2014/main" id="{6B163965-7868-4282-B834-57AC52D8F922}"/>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19" name="Text Box 16">
          <a:extLst>
            <a:ext uri="{FF2B5EF4-FFF2-40B4-BE49-F238E27FC236}">
              <a16:creationId xmlns:a16="http://schemas.microsoft.com/office/drawing/2014/main" id="{DCFD0E3F-9910-4457-9DC8-6D12CBE793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20" name="Text Box 17">
          <a:extLst>
            <a:ext uri="{FF2B5EF4-FFF2-40B4-BE49-F238E27FC236}">
              <a16:creationId xmlns:a16="http://schemas.microsoft.com/office/drawing/2014/main" id="{9364E9B6-B696-4FB9-9365-201824DC5C4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21" name="Text Box 18">
          <a:extLst>
            <a:ext uri="{FF2B5EF4-FFF2-40B4-BE49-F238E27FC236}">
              <a16:creationId xmlns:a16="http://schemas.microsoft.com/office/drawing/2014/main" id="{06776CD8-214D-471A-BC9D-C24D514DE76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22" name="Text Box 19">
          <a:extLst>
            <a:ext uri="{FF2B5EF4-FFF2-40B4-BE49-F238E27FC236}">
              <a16:creationId xmlns:a16="http://schemas.microsoft.com/office/drawing/2014/main" id="{779F28FE-7C99-4E5C-A379-A5490F6E45A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723" name="Text Box 16">
          <a:extLst>
            <a:ext uri="{FF2B5EF4-FFF2-40B4-BE49-F238E27FC236}">
              <a16:creationId xmlns:a16="http://schemas.microsoft.com/office/drawing/2014/main" id="{C93F5A89-7CBA-4AD1-B8BA-A8400657DC4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724" name="Text Box 17">
          <a:extLst>
            <a:ext uri="{FF2B5EF4-FFF2-40B4-BE49-F238E27FC236}">
              <a16:creationId xmlns:a16="http://schemas.microsoft.com/office/drawing/2014/main" id="{7C1CE767-93F3-4351-B02B-54350E653178}"/>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725" name="Text Box 18">
          <a:extLst>
            <a:ext uri="{FF2B5EF4-FFF2-40B4-BE49-F238E27FC236}">
              <a16:creationId xmlns:a16="http://schemas.microsoft.com/office/drawing/2014/main" id="{8E97FAEF-2008-4EA6-8639-338E35E783C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726" name="Text Box 19">
          <a:extLst>
            <a:ext uri="{FF2B5EF4-FFF2-40B4-BE49-F238E27FC236}">
              <a16:creationId xmlns:a16="http://schemas.microsoft.com/office/drawing/2014/main" id="{0CABD05E-EFAB-4307-88F4-5AB8C661A97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43</xdr:row>
      <xdr:rowOff>0</xdr:rowOff>
    </xdr:from>
    <xdr:ext cx="95250" cy="171450"/>
    <xdr:sp macro="" textlink="">
      <xdr:nvSpPr>
        <xdr:cNvPr id="2727" name="Text Box 16">
          <a:extLst>
            <a:ext uri="{FF2B5EF4-FFF2-40B4-BE49-F238E27FC236}">
              <a16:creationId xmlns:a16="http://schemas.microsoft.com/office/drawing/2014/main" id="{179D6724-3369-447F-8F3F-D302BBFC79CD}"/>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43</xdr:row>
      <xdr:rowOff>0</xdr:rowOff>
    </xdr:from>
    <xdr:ext cx="95250" cy="171450"/>
    <xdr:sp macro="" textlink="">
      <xdr:nvSpPr>
        <xdr:cNvPr id="2728" name="Text Box 17">
          <a:extLst>
            <a:ext uri="{FF2B5EF4-FFF2-40B4-BE49-F238E27FC236}">
              <a16:creationId xmlns:a16="http://schemas.microsoft.com/office/drawing/2014/main" id="{5A18391A-2DF2-420E-8C88-0D7C04D9CA24}"/>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43</xdr:row>
      <xdr:rowOff>0</xdr:rowOff>
    </xdr:from>
    <xdr:ext cx="95250" cy="171450"/>
    <xdr:sp macro="" textlink="">
      <xdr:nvSpPr>
        <xdr:cNvPr id="2729" name="Text Box 18">
          <a:extLst>
            <a:ext uri="{FF2B5EF4-FFF2-40B4-BE49-F238E27FC236}">
              <a16:creationId xmlns:a16="http://schemas.microsoft.com/office/drawing/2014/main" id="{0CB145CE-0D63-49AF-A0C1-76BD48CDD2CE}"/>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43</xdr:row>
      <xdr:rowOff>0</xdr:rowOff>
    </xdr:from>
    <xdr:ext cx="95250" cy="171450"/>
    <xdr:sp macro="" textlink="">
      <xdr:nvSpPr>
        <xdr:cNvPr id="2730" name="Text Box 19">
          <a:extLst>
            <a:ext uri="{FF2B5EF4-FFF2-40B4-BE49-F238E27FC236}">
              <a16:creationId xmlns:a16="http://schemas.microsoft.com/office/drawing/2014/main" id="{2979A023-F7E2-4C6D-A344-F49A37A14DBB}"/>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41</xdr:row>
      <xdr:rowOff>504825</xdr:rowOff>
    </xdr:from>
    <xdr:ext cx="95250" cy="444014"/>
    <xdr:sp macro="" textlink="">
      <xdr:nvSpPr>
        <xdr:cNvPr id="2731" name="Text Box 15">
          <a:extLst>
            <a:ext uri="{FF2B5EF4-FFF2-40B4-BE49-F238E27FC236}">
              <a16:creationId xmlns:a16="http://schemas.microsoft.com/office/drawing/2014/main" id="{BC4399CF-2E07-4126-805F-B6EDB3A3C615}"/>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32" name="Text Box 16">
          <a:extLst>
            <a:ext uri="{FF2B5EF4-FFF2-40B4-BE49-F238E27FC236}">
              <a16:creationId xmlns:a16="http://schemas.microsoft.com/office/drawing/2014/main" id="{E926C60A-73C0-4AE2-BE0F-D32CEC221C4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33" name="Text Box 17">
          <a:extLst>
            <a:ext uri="{FF2B5EF4-FFF2-40B4-BE49-F238E27FC236}">
              <a16:creationId xmlns:a16="http://schemas.microsoft.com/office/drawing/2014/main" id="{2DED00CB-B383-47CC-8F22-E2260258EDC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34" name="Text Box 18">
          <a:extLst>
            <a:ext uri="{FF2B5EF4-FFF2-40B4-BE49-F238E27FC236}">
              <a16:creationId xmlns:a16="http://schemas.microsoft.com/office/drawing/2014/main" id="{E7915292-14FD-43E5-81FE-4649D076195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35" name="Text Box 19">
          <a:extLst>
            <a:ext uri="{FF2B5EF4-FFF2-40B4-BE49-F238E27FC236}">
              <a16:creationId xmlns:a16="http://schemas.microsoft.com/office/drawing/2014/main" id="{EABD1965-7E71-4805-BBAD-D869C41BD02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41</xdr:row>
      <xdr:rowOff>504825</xdr:rowOff>
    </xdr:from>
    <xdr:ext cx="95250" cy="442269"/>
    <xdr:sp macro="" textlink="">
      <xdr:nvSpPr>
        <xdr:cNvPr id="2736" name="Text Box 15">
          <a:extLst>
            <a:ext uri="{FF2B5EF4-FFF2-40B4-BE49-F238E27FC236}">
              <a16:creationId xmlns:a16="http://schemas.microsoft.com/office/drawing/2014/main" id="{CFBF7122-7DAD-43FF-9441-AE9084AD6ECC}"/>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737" name="Text Box 16">
          <a:extLst>
            <a:ext uri="{FF2B5EF4-FFF2-40B4-BE49-F238E27FC236}">
              <a16:creationId xmlns:a16="http://schemas.microsoft.com/office/drawing/2014/main" id="{397F0833-83A4-473A-911E-C6811102D15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738" name="Text Box 17">
          <a:extLst>
            <a:ext uri="{FF2B5EF4-FFF2-40B4-BE49-F238E27FC236}">
              <a16:creationId xmlns:a16="http://schemas.microsoft.com/office/drawing/2014/main" id="{DE9C5E95-632A-4C17-9E1C-875FB588D11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739" name="Text Box 18">
          <a:extLst>
            <a:ext uri="{FF2B5EF4-FFF2-40B4-BE49-F238E27FC236}">
              <a16:creationId xmlns:a16="http://schemas.microsoft.com/office/drawing/2014/main" id="{8A018176-1B09-4C26-86A5-76ED844FA09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40" name="Text Box 16">
          <a:extLst>
            <a:ext uri="{FF2B5EF4-FFF2-40B4-BE49-F238E27FC236}">
              <a16:creationId xmlns:a16="http://schemas.microsoft.com/office/drawing/2014/main" id="{79F14742-2316-49A9-B010-31BCC39A15D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41" name="Text Box 17">
          <a:extLst>
            <a:ext uri="{FF2B5EF4-FFF2-40B4-BE49-F238E27FC236}">
              <a16:creationId xmlns:a16="http://schemas.microsoft.com/office/drawing/2014/main" id="{E6F9E6B8-265A-4FEC-B5CA-E8B0B704EF8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42" name="Text Box 18">
          <a:extLst>
            <a:ext uri="{FF2B5EF4-FFF2-40B4-BE49-F238E27FC236}">
              <a16:creationId xmlns:a16="http://schemas.microsoft.com/office/drawing/2014/main" id="{9EF0AE0D-FC25-4079-9F49-9AB2B13799C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43" name="Text Box 19">
          <a:extLst>
            <a:ext uri="{FF2B5EF4-FFF2-40B4-BE49-F238E27FC236}">
              <a16:creationId xmlns:a16="http://schemas.microsoft.com/office/drawing/2014/main" id="{DE31B77C-9941-486E-8062-9A9F7F6D868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44" name="Text Box 16">
          <a:extLst>
            <a:ext uri="{FF2B5EF4-FFF2-40B4-BE49-F238E27FC236}">
              <a16:creationId xmlns:a16="http://schemas.microsoft.com/office/drawing/2014/main" id="{11EAB210-5871-434A-BDAA-318DA57BF0C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45" name="Text Box 17">
          <a:extLst>
            <a:ext uri="{FF2B5EF4-FFF2-40B4-BE49-F238E27FC236}">
              <a16:creationId xmlns:a16="http://schemas.microsoft.com/office/drawing/2014/main" id="{0572CC8D-AF7E-4CFF-ACF1-8C7AAB71032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46" name="Text Box 18">
          <a:extLst>
            <a:ext uri="{FF2B5EF4-FFF2-40B4-BE49-F238E27FC236}">
              <a16:creationId xmlns:a16="http://schemas.microsoft.com/office/drawing/2014/main" id="{558C9B18-431B-402D-AE59-29355F8876E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43</xdr:row>
      <xdr:rowOff>170392</xdr:rowOff>
    </xdr:from>
    <xdr:ext cx="95250" cy="213632"/>
    <xdr:sp macro="" textlink="">
      <xdr:nvSpPr>
        <xdr:cNvPr id="2747" name="Text Box 15">
          <a:extLst>
            <a:ext uri="{FF2B5EF4-FFF2-40B4-BE49-F238E27FC236}">
              <a16:creationId xmlns:a16="http://schemas.microsoft.com/office/drawing/2014/main" id="{3DDB0D32-ACB1-4EF8-B115-E4ADEAB5BE04}"/>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48" name="Text Box 16">
          <a:extLst>
            <a:ext uri="{FF2B5EF4-FFF2-40B4-BE49-F238E27FC236}">
              <a16:creationId xmlns:a16="http://schemas.microsoft.com/office/drawing/2014/main" id="{C1F2A08F-D154-4B97-B567-47C6254D5DE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49" name="Text Box 17">
          <a:extLst>
            <a:ext uri="{FF2B5EF4-FFF2-40B4-BE49-F238E27FC236}">
              <a16:creationId xmlns:a16="http://schemas.microsoft.com/office/drawing/2014/main" id="{7CE92245-13ED-47B2-BCBE-3252AA8CBF2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50" name="Text Box 18">
          <a:extLst>
            <a:ext uri="{FF2B5EF4-FFF2-40B4-BE49-F238E27FC236}">
              <a16:creationId xmlns:a16="http://schemas.microsoft.com/office/drawing/2014/main" id="{E1A29A6E-0F6B-4BEE-8782-D3866151FF4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51" name="Text Box 19">
          <a:extLst>
            <a:ext uri="{FF2B5EF4-FFF2-40B4-BE49-F238E27FC236}">
              <a16:creationId xmlns:a16="http://schemas.microsoft.com/office/drawing/2014/main" id="{AA06832A-E755-4F17-81D2-811B4B4024BA}"/>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752" name="Text Box 16">
          <a:extLst>
            <a:ext uri="{FF2B5EF4-FFF2-40B4-BE49-F238E27FC236}">
              <a16:creationId xmlns:a16="http://schemas.microsoft.com/office/drawing/2014/main" id="{4E89A8BD-E8CE-4AC8-9D1D-EE203AFC9FC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753" name="Text Box 17">
          <a:extLst>
            <a:ext uri="{FF2B5EF4-FFF2-40B4-BE49-F238E27FC236}">
              <a16:creationId xmlns:a16="http://schemas.microsoft.com/office/drawing/2014/main" id="{BA0DF1D9-DAF7-403E-9D80-C3A1C1208BF8}"/>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754" name="Text Box 18">
          <a:extLst>
            <a:ext uri="{FF2B5EF4-FFF2-40B4-BE49-F238E27FC236}">
              <a16:creationId xmlns:a16="http://schemas.microsoft.com/office/drawing/2014/main" id="{9E98B76A-14CF-4034-AEF7-7681ACAC76F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755" name="Text Box 19">
          <a:extLst>
            <a:ext uri="{FF2B5EF4-FFF2-40B4-BE49-F238E27FC236}">
              <a16:creationId xmlns:a16="http://schemas.microsoft.com/office/drawing/2014/main" id="{B2FB2A2D-048B-48DC-A7A7-31CC1FAB6B8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40</xdr:row>
      <xdr:rowOff>0</xdr:rowOff>
    </xdr:from>
    <xdr:ext cx="95250" cy="171450"/>
    <xdr:sp macro="" textlink="">
      <xdr:nvSpPr>
        <xdr:cNvPr id="2756" name="Text Box 16">
          <a:extLst>
            <a:ext uri="{FF2B5EF4-FFF2-40B4-BE49-F238E27FC236}">
              <a16:creationId xmlns:a16="http://schemas.microsoft.com/office/drawing/2014/main" id="{2087220D-22FB-4A8C-AE7E-156D655433FA}"/>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40</xdr:row>
      <xdr:rowOff>0</xdr:rowOff>
    </xdr:from>
    <xdr:ext cx="95250" cy="171450"/>
    <xdr:sp macro="" textlink="">
      <xdr:nvSpPr>
        <xdr:cNvPr id="2757" name="Text Box 17">
          <a:extLst>
            <a:ext uri="{FF2B5EF4-FFF2-40B4-BE49-F238E27FC236}">
              <a16:creationId xmlns:a16="http://schemas.microsoft.com/office/drawing/2014/main" id="{E86E229B-75A1-43B2-9552-6B75AC46E2D8}"/>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40</xdr:row>
      <xdr:rowOff>0</xdr:rowOff>
    </xdr:from>
    <xdr:ext cx="95250" cy="171450"/>
    <xdr:sp macro="" textlink="">
      <xdr:nvSpPr>
        <xdr:cNvPr id="2758" name="Text Box 18">
          <a:extLst>
            <a:ext uri="{FF2B5EF4-FFF2-40B4-BE49-F238E27FC236}">
              <a16:creationId xmlns:a16="http://schemas.microsoft.com/office/drawing/2014/main" id="{8939DE92-E1BD-4666-9981-689FE60FC018}"/>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40</xdr:row>
      <xdr:rowOff>0</xdr:rowOff>
    </xdr:from>
    <xdr:ext cx="95250" cy="171450"/>
    <xdr:sp macro="" textlink="">
      <xdr:nvSpPr>
        <xdr:cNvPr id="2759" name="Text Box 19">
          <a:extLst>
            <a:ext uri="{FF2B5EF4-FFF2-40B4-BE49-F238E27FC236}">
              <a16:creationId xmlns:a16="http://schemas.microsoft.com/office/drawing/2014/main" id="{9692BE4A-2B4C-4565-B8B9-3AC2F8D11695}"/>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41</xdr:row>
      <xdr:rowOff>504825</xdr:rowOff>
    </xdr:from>
    <xdr:ext cx="95250" cy="444014"/>
    <xdr:sp macro="" textlink="">
      <xdr:nvSpPr>
        <xdr:cNvPr id="2760" name="Text Box 15">
          <a:extLst>
            <a:ext uri="{FF2B5EF4-FFF2-40B4-BE49-F238E27FC236}">
              <a16:creationId xmlns:a16="http://schemas.microsoft.com/office/drawing/2014/main" id="{70DD5C0B-2348-4D68-8A98-DA3471E6E072}"/>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61" name="Text Box 16">
          <a:extLst>
            <a:ext uri="{FF2B5EF4-FFF2-40B4-BE49-F238E27FC236}">
              <a16:creationId xmlns:a16="http://schemas.microsoft.com/office/drawing/2014/main" id="{B98D1299-FF38-4D70-9E7D-0054FF36F97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62" name="Text Box 17">
          <a:extLst>
            <a:ext uri="{FF2B5EF4-FFF2-40B4-BE49-F238E27FC236}">
              <a16:creationId xmlns:a16="http://schemas.microsoft.com/office/drawing/2014/main" id="{3B6C27B9-A90D-4FAB-AB9F-0047B84A809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63" name="Text Box 18">
          <a:extLst>
            <a:ext uri="{FF2B5EF4-FFF2-40B4-BE49-F238E27FC236}">
              <a16:creationId xmlns:a16="http://schemas.microsoft.com/office/drawing/2014/main" id="{D505FB3A-BE23-4130-B2AB-6A8EFBB773C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0</xdr:rowOff>
    </xdr:from>
    <xdr:ext cx="95250" cy="171450"/>
    <xdr:sp macro="" textlink="">
      <xdr:nvSpPr>
        <xdr:cNvPr id="2764" name="Text Box 19">
          <a:extLst>
            <a:ext uri="{FF2B5EF4-FFF2-40B4-BE49-F238E27FC236}">
              <a16:creationId xmlns:a16="http://schemas.microsoft.com/office/drawing/2014/main" id="{C762FFA1-D2EC-4C9D-A59F-6D7F74D64D7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765" name="Text Box 16">
          <a:extLst>
            <a:ext uri="{FF2B5EF4-FFF2-40B4-BE49-F238E27FC236}">
              <a16:creationId xmlns:a16="http://schemas.microsoft.com/office/drawing/2014/main" id="{0564CAE7-8F80-4AB2-92B5-2C82A5D2980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0</xdr:rowOff>
    </xdr:from>
    <xdr:ext cx="95250" cy="171450"/>
    <xdr:sp macro="" textlink="">
      <xdr:nvSpPr>
        <xdr:cNvPr id="2766" name="Text Box 17">
          <a:extLst>
            <a:ext uri="{FF2B5EF4-FFF2-40B4-BE49-F238E27FC236}">
              <a16:creationId xmlns:a16="http://schemas.microsoft.com/office/drawing/2014/main" id="{E42CD800-75DD-420B-AD4B-FA5D96D8DCB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43</xdr:row>
      <xdr:rowOff>15875</xdr:rowOff>
    </xdr:from>
    <xdr:ext cx="95250" cy="171450"/>
    <xdr:sp macro="" textlink="">
      <xdr:nvSpPr>
        <xdr:cNvPr id="2767" name="Text Box 18">
          <a:extLst>
            <a:ext uri="{FF2B5EF4-FFF2-40B4-BE49-F238E27FC236}">
              <a16:creationId xmlns:a16="http://schemas.microsoft.com/office/drawing/2014/main" id="{62F335A8-DE6C-4305-A16C-CE511E7F4D4E}"/>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68" name="Text Box 16">
          <a:extLst>
            <a:ext uri="{FF2B5EF4-FFF2-40B4-BE49-F238E27FC236}">
              <a16:creationId xmlns:a16="http://schemas.microsoft.com/office/drawing/2014/main" id="{7E36769B-0180-4B08-AB32-58802DD1C9DF}"/>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69" name="Text Box 17">
          <a:extLst>
            <a:ext uri="{FF2B5EF4-FFF2-40B4-BE49-F238E27FC236}">
              <a16:creationId xmlns:a16="http://schemas.microsoft.com/office/drawing/2014/main" id="{D6FF7CCC-48C8-4AA7-ABD8-95D0F4E1AC5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70" name="Text Box 18">
          <a:extLst>
            <a:ext uri="{FF2B5EF4-FFF2-40B4-BE49-F238E27FC236}">
              <a16:creationId xmlns:a16="http://schemas.microsoft.com/office/drawing/2014/main" id="{6995809B-C568-44F2-B924-BDCB12DCD08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71" name="Text Box 19">
          <a:extLst>
            <a:ext uri="{FF2B5EF4-FFF2-40B4-BE49-F238E27FC236}">
              <a16:creationId xmlns:a16="http://schemas.microsoft.com/office/drawing/2014/main" id="{977B2DB1-253F-4EFD-9C27-8816B6EB858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43</xdr:row>
      <xdr:rowOff>0</xdr:rowOff>
    </xdr:from>
    <xdr:ext cx="95250" cy="171450"/>
    <xdr:sp macro="" textlink="">
      <xdr:nvSpPr>
        <xdr:cNvPr id="2772" name="Text Box 16">
          <a:extLst>
            <a:ext uri="{FF2B5EF4-FFF2-40B4-BE49-F238E27FC236}">
              <a16:creationId xmlns:a16="http://schemas.microsoft.com/office/drawing/2014/main" id="{744ADC8A-FD11-4418-A9A0-6F5656A7473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43</xdr:row>
      <xdr:rowOff>170392</xdr:rowOff>
    </xdr:from>
    <xdr:ext cx="95250" cy="213632"/>
    <xdr:sp macro="" textlink="">
      <xdr:nvSpPr>
        <xdr:cNvPr id="2773" name="Text Box 15">
          <a:extLst>
            <a:ext uri="{FF2B5EF4-FFF2-40B4-BE49-F238E27FC236}">
              <a16:creationId xmlns:a16="http://schemas.microsoft.com/office/drawing/2014/main" id="{DA6241DC-DB71-4714-875B-8540D4F908E1}"/>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504825</xdr:rowOff>
    </xdr:from>
    <xdr:ext cx="95250" cy="448496"/>
    <xdr:sp macro="" textlink="">
      <xdr:nvSpPr>
        <xdr:cNvPr id="2774" name="Text Box 15">
          <a:extLst>
            <a:ext uri="{FF2B5EF4-FFF2-40B4-BE49-F238E27FC236}">
              <a16:creationId xmlns:a16="http://schemas.microsoft.com/office/drawing/2014/main" id="{B71684B8-C1A0-438E-93FB-B06BFB18272F}"/>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504825</xdr:rowOff>
    </xdr:from>
    <xdr:ext cx="95250" cy="442269"/>
    <xdr:sp macro="" textlink="">
      <xdr:nvSpPr>
        <xdr:cNvPr id="2775" name="Text Box 15">
          <a:extLst>
            <a:ext uri="{FF2B5EF4-FFF2-40B4-BE49-F238E27FC236}">
              <a16:creationId xmlns:a16="http://schemas.microsoft.com/office/drawing/2014/main" id="{1F25F833-F0E8-48ED-AA3D-5E32E2C32341}"/>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43</xdr:row>
      <xdr:rowOff>504825</xdr:rowOff>
    </xdr:from>
    <xdr:ext cx="95250" cy="442269"/>
    <xdr:sp macro="" textlink="">
      <xdr:nvSpPr>
        <xdr:cNvPr id="2776" name="Text Box 15">
          <a:extLst>
            <a:ext uri="{FF2B5EF4-FFF2-40B4-BE49-F238E27FC236}">
              <a16:creationId xmlns:a16="http://schemas.microsoft.com/office/drawing/2014/main" id="{310A7F38-DD00-4A1B-A630-CC123A2F8073}"/>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504825</xdr:rowOff>
    </xdr:from>
    <xdr:ext cx="95250" cy="213632"/>
    <xdr:sp macro="" textlink="">
      <xdr:nvSpPr>
        <xdr:cNvPr id="2777" name="Text Box 15">
          <a:extLst>
            <a:ext uri="{FF2B5EF4-FFF2-40B4-BE49-F238E27FC236}">
              <a16:creationId xmlns:a16="http://schemas.microsoft.com/office/drawing/2014/main" id="{0FB69D71-2747-4F48-9AA7-55E0506200CD}"/>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504825</xdr:rowOff>
    </xdr:from>
    <xdr:ext cx="95250" cy="444331"/>
    <xdr:sp macro="" textlink="">
      <xdr:nvSpPr>
        <xdr:cNvPr id="2778" name="Text Box 15">
          <a:extLst>
            <a:ext uri="{FF2B5EF4-FFF2-40B4-BE49-F238E27FC236}">
              <a16:creationId xmlns:a16="http://schemas.microsoft.com/office/drawing/2014/main" id="{517C63EA-0295-4B64-9171-2C63EFC0A5E9}"/>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43</xdr:row>
      <xdr:rowOff>170392</xdr:rowOff>
    </xdr:from>
    <xdr:ext cx="95250" cy="213632"/>
    <xdr:sp macro="" textlink="">
      <xdr:nvSpPr>
        <xdr:cNvPr id="2779" name="Text Box 15">
          <a:extLst>
            <a:ext uri="{FF2B5EF4-FFF2-40B4-BE49-F238E27FC236}">
              <a16:creationId xmlns:a16="http://schemas.microsoft.com/office/drawing/2014/main" id="{5A313F17-D1FD-44C1-B18F-58D62C2D1D9D}"/>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780" name="Text Box 16">
          <a:extLst>
            <a:ext uri="{FF2B5EF4-FFF2-40B4-BE49-F238E27FC236}">
              <a16:creationId xmlns:a16="http://schemas.microsoft.com/office/drawing/2014/main" id="{4B8F285F-B70A-4E73-BED4-A04E9C3AD6B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781" name="Text Box 17">
          <a:extLst>
            <a:ext uri="{FF2B5EF4-FFF2-40B4-BE49-F238E27FC236}">
              <a16:creationId xmlns:a16="http://schemas.microsoft.com/office/drawing/2014/main" id="{AAE73DD7-D378-4157-81E1-9AF3770E4C9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782" name="Text Box 18">
          <a:extLst>
            <a:ext uri="{FF2B5EF4-FFF2-40B4-BE49-F238E27FC236}">
              <a16:creationId xmlns:a16="http://schemas.microsoft.com/office/drawing/2014/main" id="{BF29F94C-AA33-4B63-8E06-ADD40F383BF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783" name="Text Box 19">
          <a:extLst>
            <a:ext uri="{FF2B5EF4-FFF2-40B4-BE49-F238E27FC236}">
              <a16:creationId xmlns:a16="http://schemas.microsoft.com/office/drawing/2014/main" id="{24127D01-D534-44E2-83A4-0D6E591F4B3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784" name="Text Box 16">
          <a:extLst>
            <a:ext uri="{FF2B5EF4-FFF2-40B4-BE49-F238E27FC236}">
              <a16:creationId xmlns:a16="http://schemas.microsoft.com/office/drawing/2014/main" id="{85732863-E4C7-41C1-BFAE-176F74D0326C}"/>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785" name="Text Box 17">
          <a:extLst>
            <a:ext uri="{FF2B5EF4-FFF2-40B4-BE49-F238E27FC236}">
              <a16:creationId xmlns:a16="http://schemas.microsoft.com/office/drawing/2014/main" id="{72A546AC-3014-418E-9881-CDADD61803EC}"/>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786" name="Text Box 18">
          <a:extLst>
            <a:ext uri="{FF2B5EF4-FFF2-40B4-BE49-F238E27FC236}">
              <a16:creationId xmlns:a16="http://schemas.microsoft.com/office/drawing/2014/main" id="{F083041F-DE9C-44C9-A1D5-DA9277B9C1DC}"/>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787" name="Text Box 19">
          <a:extLst>
            <a:ext uri="{FF2B5EF4-FFF2-40B4-BE49-F238E27FC236}">
              <a16:creationId xmlns:a16="http://schemas.microsoft.com/office/drawing/2014/main" id="{7C53BA28-EC24-4478-89D7-93D85E49EF8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xdr:row>
      <xdr:rowOff>0</xdr:rowOff>
    </xdr:from>
    <xdr:ext cx="95250" cy="171450"/>
    <xdr:sp macro="" textlink="">
      <xdr:nvSpPr>
        <xdr:cNvPr id="2788" name="Text Box 16">
          <a:extLst>
            <a:ext uri="{FF2B5EF4-FFF2-40B4-BE49-F238E27FC236}">
              <a16:creationId xmlns:a16="http://schemas.microsoft.com/office/drawing/2014/main" id="{2D84B712-5062-42DB-84C2-F5D603779FF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xdr:row>
      <xdr:rowOff>0</xdr:rowOff>
    </xdr:from>
    <xdr:ext cx="95250" cy="171450"/>
    <xdr:sp macro="" textlink="">
      <xdr:nvSpPr>
        <xdr:cNvPr id="2789" name="Text Box 17">
          <a:extLst>
            <a:ext uri="{FF2B5EF4-FFF2-40B4-BE49-F238E27FC236}">
              <a16:creationId xmlns:a16="http://schemas.microsoft.com/office/drawing/2014/main" id="{09411808-584F-4CC2-BEED-F8F44FF2F811}"/>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xdr:row>
      <xdr:rowOff>0</xdr:rowOff>
    </xdr:from>
    <xdr:ext cx="95250" cy="171450"/>
    <xdr:sp macro="" textlink="">
      <xdr:nvSpPr>
        <xdr:cNvPr id="2790" name="Text Box 18">
          <a:extLst>
            <a:ext uri="{FF2B5EF4-FFF2-40B4-BE49-F238E27FC236}">
              <a16:creationId xmlns:a16="http://schemas.microsoft.com/office/drawing/2014/main" id="{6426E4C1-4FC0-4BF1-A14F-D8A4CBC29AA8}"/>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xdr:row>
      <xdr:rowOff>0</xdr:rowOff>
    </xdr:from>
    <xdr:ext cx="95250" cy="171450"/>
    <xdr:sp macro="" textlink="">
      <xdr:nvSpPr>
        <xdr:cNvPr id="2791" name="Text Box 19">
          <a:extLst>
            <a:ext uri="{FF2B5EF4-FFF2-40B4-BE49-F238E27FC236}">
              <a16:creationId xmlns:a16="http://schemas.microsoft.com/office/drawing/2014/main" id="{67539081-EA85-4DBD-965E-E13864CFC66E}"/>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45</xdr:row>
      <xdr:rowOff>504825</xdr:rowOff>
    </xdr:from>
    <xdr:ext cx="95250" cy="444014"/>
    <xdr:sp macro="" textlink="">
      <xdr:nvSpPr>
        <xdr:cNvPr id="2792" name="Text Box 15">
          <a:extLst>
            <a:ext uri="{FF2B5EF4-FFF2-40B4-BE49-F238E27FC236}">
              <a16:creationId xmlns:a16="http://schemas.microsoft.com/office/drawing/2014/main" id="{F8011CBA-A7E6-4F68-83CF-176196CCD36D}"/>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793" name="Text Box 16">
          <a:extLst>
            <a:ext uri="{FF2B5EF4-FFF2-40B4-BE49-F238E27FC236}">
              <a16:creationId xmlns:a16="http://schemas.microsoft.com/office/drawing/2014/main" id="{42D0E925-BC46-45CB-A096-5DB68DCAD85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794" name="Text Box 17">
          <a:extLst>
            <a:ext uri="{FF2B5EF4-FFF2-40B4-BE49-F238E27FC236}">
              <a16:creationId xmlns:a16="http://schemas.microsoft.com/office/drawing/2014/main" id="{05E2F152-61B4-435F-B1D1-10921321CFA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795" name="Text Box 18">
          <a:extLst>
            <a:ext uri="{FF2B5EF4-FFF2-40B4-BE49-F238E27FC236}">
              <a16:creationId xmlns:a16="http://schemas.microsoft.com/office/drawing/2014/main" id="{4E54D32F-ADC5-4CB0-A38D-A7D51A137FD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796" name="Text Box 19">
          <a:extLst>
            <a:ext uri="{FF2B5EF4-FFF2-40B4-BE49-F238E27FC236}">
              <a16:creationId xmlns:a16="http://schemas.microsoft.com/office/drawing/2014/main" id="{A9B05BC7-3D70-4502-BBBE-C97A367C5D0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797" name="Text Box 16">
          <a:extLst>
            <a:ext uri="{FF2B5EF4-FFF2-40B4-BE49-F238E27FC236}">
              <a16:creationId xmlns:a16="http://schemas.microsoft.com/office/drawing/2014/main" id="{58C8B268-3E72-4F5B-84C8-52BD9CDB7A9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798" name="Text Box 17">
          <a:extLst>
            <a:ext uri="{FF2B5EF4-FFF2-40B4-BE49-F238E27FC236}">
              <a16:creationId xmlns:a16="http://schemas.microsoft.com/office/drawing/2014/main" id="{823EC8AB-6FCE-48C3-B9BB-38EC274F583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799" name="Text Box 18">
          <a:extLst>
            <a:ext uri="{FF2B5EF4-FFF2-40B4-BE49-F238E27FC236}">
              <a16:creationId xmlns:a16="http://schemas.microsoft.com/office/drawing/2014/main" id="{B84A8924-DCFF-4B5B-8E33-18A0222A2CB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00" name="Text Box 16">
          <a:extLst>
            <a:ext uri="{FF2B5EF4-FFF2-40B4-BE49-F238E27FC236}">
              <a16:creationId xmlns:a16="http://schemas.microsoft.com/office/drawing/2014/main" id="{EA700D8D-604D-4B30-B45F-DBFBC47B4F1F}"/>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01" name="Text Box 17">
          <a:extLst>
            <a:ext uri="{FF2B5EF4-FFF2-40B4-BE49-F238E27FC236}">
              <a16:creationId xmlns:a16="http://schemas.microsoft.com/office/drawing/2014/main" id="{CD356793-379D-4B01-AB82-198E30F0DA8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02" name="Text Box 18">
          <a:extLst>
            <a:ext uri="{FF2B5EF4-FFF2-40B4-BE49-F238E27FC236}">
              <a16:creationId xmlns:a16="http://schemas.microsoft.com/office/drawing/2014/main" id="{FC810D8F-0B9F-457A-BCEF-BA907C592C1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03" name="Text Box 19">
          <a:extLst>
            <a:ext uri="{FF2B5EF4-FFF2-40B4-BE49-F238E27FC236}">
              <a16:creationId xmlns:a16="http://schemas.microsoft.com/office/drawing/2014/main" id="{D1E4DC2B-6294-46B1-BEEC-94948B5B814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04" name="Text Box 16">
          <a:extLst>
            <a:ext uri="{FF2B5EF4-FFF2-40B4-BE49-F238E27FC236}">
              <a16:creationId xmlns:a16="http://schemas.microsoft.com/office/drawing/2014/main" id="{567C5A12-6B8D-4224-AFB9-02A519B2B7F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05" name="Text Box 17">
          <a:extLst>
            <a:ext uri="{FF2B5EF4-FFF2-40B4-BE49-F238E27FC236}">
              <a16:creationId xmlns:a16="http://schemas.microsoft.com/office/drawing/2014/main" id="{0C4FEC1E-F7A1-4D70-BF23-7A4FA6D6BE1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06" name="Text Box 18">
          <a:extLst>
            <a:ext uri="{FF2B5EF4-FFF2-40B4-BE49-F238E27FC236}">
              <a16:creationId xmlns:a16="http://schemas.microsoft.com/office/drawing/2014/main" id="{E81E92A4-E4A2-434C-BAC2-6DE9C428EC9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07" name="Text Box 19">
          <a:extLst>
            <a:ext uri="{FF2B5EF4-FFF2-40B4-BE49-F238E27FC236}">
              <a16:creationId xmlns:a16="http://schemas.microsoft.com/office/drawing/2014/main" id="{B2D277C5-8825-4E1F-9BAA-624CE64B4DD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504825</xdr:rowOff>
    </xdr:from>
    <xdr:ext cx="95250" cy="456743"/>
    <xdr:sp macro="" textlink="">
      <xdr:nvSpPr>
        <xdr:cNvPr id="2808" name="Text Box 15">
          <a:extLst>
            <a:ext uri="{FF2B5EF4-FFF2-40B4-BE49-F238E27FC236}">
              <a16:creationId xmlns:a16="http://schemas.microsoft.com/office/drawing/2014/main" id="{AD7FFCE6-9D99-4DE4-A104-B1B331E20486}"/>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504825</xdr:rowOff>
    </xdr:from>
    <xdr:ext cx="95250" cy="442269"/>
    <xdr:sp macro="" textlink="">
      <xdr:nvSpPr>
        <xdr:cNvPr id="2809" name="Text Box 15">
          <a:extLst>
            <a:ext uri="{FF2B5EF4-FFF2-40B4-BE49-F238E27FC236}">
              <a16:creationId xmlns:a16="http://schemas.microsoft.com/office/drawing/2014/main" id="{002CFAFA-2329-430A-A6D8-536569D997FB}"/>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43</xdr:row>
      <xdr:rowOff>504825</xdr:rowOff>
    </xdr:from>
    <xdr:ext cx="95250" cy="442269"/>
    <xdr:sp macro="" textlink="">
      <xdr:nvSpPr>
        <xdr:cNvPr id="2810" name="Text Box 15">
          <a:extLst>
            <a:ext uri="{FF2B5EF4-FFF2-40B4-BE49-F238E27FC236}">
              <a16:creationId xmlns:a16="http://schemas.microsoft.com/office/drawing/2014/main" id="{47136320-8EF1-4190-B429-4990FA3011DC}"/>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504825</xdr:rowOff>
    </xdr:from>
    <xdr:ext cx="95250" cy="213632"/>
    <xdr:sp macro="" textlink="">
      <xdr:nvSpPr>
        <xdr:cNvPr id="2811" name="Text Box 15">
          <a:extLst>
            <a:ext uri="{FF2B5EF4-FFF2-40B4-BE49-F238E27FC236}">
              <a16:creationId xmlns:a16="http://schemas.microsoft.com/office/drawing/2014/main" id="{65A44950-1162-4AD1-A1CA-A7C2395C8EF9}"/>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43</xdr:row>
      <xdr:rowOff>504825</xdr:rowOff>
    </xdr:from>
    <xdr:ext cx="95250" cy="444331"/>
    <xdr:sp macro="" textlink="">
      <xdr:nvSpPr>
        <xdr:cNvPr id="2812" name="Text Box 15">
          <a:extLst>
            <a:ext uri="{FF2B5EF4-FFF2-40B4-BE49-F238E27FC236}">
              <a16:creationId xmlns:a16="http://schemas.microsoft.com/office/drawing/2014/main" id="{DD1AD90E-FC8B-476B-B564-4FCE63446CDF}"/>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43</xdr:row>
      <xdr:rowOff>504825</xdr:rowOff>
    </xdr:from>
    <xdr:ext cx="95250" cy="213632"/>
    <xdr:sp macro="" textlink="">
      <xdr:nvSpPr>
        <xdr:cNvPr id="2813" name="Text Box 15">
          <a:extLst>
            <a:ext uri="{FF2B5EF4-FFF2-40B4-BE49-F238E27FC236}">
              <a16:creationId xmlns:a16="http://schemas.microsoft.com/office/drawing/2014/main" id="{599B8BDC-62C0-49C8-BEF4-DC29A4DA7EA7}"/>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814" name="Text Box 16">
          <a:extLst>
            <a:ext uri="{FF2B5EF4-FFF2-40B4-BE49-F238E27FC236}">
              <a16:creationId xmlns:a16="http://schemas.microsoft.com/office/drawing/2014/main" id="{3AF0EBD9-5D6E-40A1-9E74-AAD7F805B6D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815" name="Text Box 17">
          <a:extLst>
            <a:ext uri="{FF2B5EF4-FFF2-40B4-BE49-F238E27FC236}">
              <a16:creationId xmlns:a16="http://schemas.microsoft.com/office/drawing/2014/main" id="{93F75A0C-84C5-4B59-A0E4-5D408327C99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816" name="Text Box 18">
          <a:extLst>
            <a:ext uri="{FF2B5EF4-FFF2-40B4-BE49-F238E27FC236}">
              <a16:creationId xmlns:a16="http://schemas.microsoft.com/office/drawing/2014/main" id="{5D98FF1B-34D6-41D2-B341-27993609441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817" name="Text Box 19">
          <a:extLst>
            <a:ext uri="{FF2B5EF4-FFF2-40B4-BE49-F238E27FC236}">
              <a16:creationId xmlns:a16="http://schemas.microsoft.com/office/drawing/2014/main" id="{153CEADB-C5DC-48D5-BB2E-FD15392ADCB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818" name="Text Box 16">
          <a:extLst>
            <a:ext uri="{FF2B5EF4-FFF2-40B4-BE49-F238E27FC236}">
              <a16:creationId xmlns:a16="http://schemas.microsoft.com/office/drawing/2014/main" id="{491EE480-249F-4C59-99A0-919F44700378}"/>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819" name="Text Box 17">
          <a:extLst>
            <a:ext uri="{FF2B5EF4-FFF2-40B4-BE49-F238E27FC236}">
              <a16:creationId xmlns:a16="http://schemas.microsoft.com/office/drawing/2014/main" id="{D486C07E-C10F-4AFD-9B6A-1E75381E2B7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820" name="Text Box 18">
          <a:extLst>
            <a:ext uri="{FF2B5EF4-FFF2-40B4-BE49-F238E27FC236}">
              <a16:creationId xmlns:a16="http://schemas.microsoft.com/office/drawing/2014/main" id="{F41162CE-314E-40C7-80E9-291C8126E28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821" name="Text Box 19">
          <a:extLst>
            <a:ext uri="{FF2B5EF4-FFF2-40B4-BE49-F238E27FC236}">
              <a16:creationId xmlns:a16="http://schemas.microsoft.com/office/drawing/2014/main" id="{D884D22F-49CA-489A-9802-E097A504C04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xdr:row>
      <xdr:rowOff>0</xdr:rowOff>
    </xdr:from>
    <xdr:ext cx="95250" cy="171450"/>
    <xdr:sp macro="" textlink="">
      <xdr:nvSpPr>
        <xdr:cNvPr id="2822" name="Text Box 16">
          <a:extLst>
            <a:ext uri="{FF2B5EF4-FFF2-40B4-BE49-F238E27FC236}">
              <a16:creationId xmlns:a16="http://schemas.microsoft.com/office/drawing/2014/main" id="{B19A58AC-8B8B-4450-99D0-B730A4C42185}"/>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xdr:row>
      <xdr:rowOff>0</xdr:rowOff>
    </xdr:from>
    <xdr:ext cx="95250" cy="171450"/>
    <xdr:sp macro="" textlink="">
      <xdr:nvSpPr>
        <xdr:cNvPr id="2823" name="Text Box 17">
          <a:extLst>
            <a:ext uri="{FF2B5EF4-FFF2-40B4-BE49-F238E27FC236}">
              <a16:creationId xmlns:a16="http://schemas.microsoft.com/office/drawing/2014/main" id="{AC03FD42-B211-4316-AB5D-B0632E01AEC3}"/>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xdr:row>
      <xdr:rowOff>0</xdr:rowOff>
    </xdr:from>
    <xdr:ext cx="95250" cy="171450"/>
    <xdr:sp macro="" textlink="">
      <xdr:nvSpPr>
        <xdr:cNvPr id="2824" name="Text Box 18">
          <a:extLst>
            <a:ext uri="{FF2B5EF4-FFF2-40B4-BE49-F238E27FC236}">
              <a16:creationId xmlns:a16="http://schemas.microsoft.com/office/drawing/2014/main" id="{4D9858AD-C340-4329-93A2-022F9256E3F2}"/>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xdr:row>
      <xdr:rowOff>0</xdr:rowOff>
    </xdr:from>
    <xdr:ext cx="95250" cy="171450"/>
    <xdr:sp macro="" textlink="">
      <xdr:nvSpPr>
        <xdr:cNvPr id="2825" name="Text Box 19">
          <a:extLst>
            <a:ext uri="{FF2B5EF4-FFF2-40B4-BE49-F238E27FC236}">
              <a16:creationId xmlns:a16="http://schemas.microsoft.com/office/drawing/2014/main" id="{C4CA7200-1B61-4462-933D-CD1621936192}"/>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45</xdr:row>
      <xdr:rowOff>504825</xdr:rowOff>
    </xdr:from>
    <xdr:ext cx="95250" cy="444014"/>
    <xdr:sp macro="" textlink="">
      <xdr:nvSpPr>
        <xdr:cNvPr id="2826" name="Text Box 15">
          <a:extLst>
            <a:ext uri="{FF2B5EF4-FFF2-40B4-BE49-F238E27FC236}">
              <a16:creationId xmlns:a16="http://schemas.microsoft.com/office/drawing/2014/main" id="{56480626-D716-4D88-BD57-ACFE22366324}"/>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827" name="Text Box 16">
          <a:extLst>
            <a:ext uri="{FF2B5EF4-FFF2-40B4-BE49-F238E27FC236}">
              <a16:creationId xmlns:a16="http://schemas.microsoft.com/office/drawing/2014/main" id="{A5A56C07-FF21-4E1D-9451-2D86C8D4172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828" name="Text Box 17">
          <a:extLst>
            <a:ext uri="{FF2B5EF4-FFF2-40B4-BE49-F238E27FC236}">
              <a16:creationId xmlns:a16="http://schemas.microsoft.com/office/drawing/2014/main" id="{367F0471-6037-48D3-B836-BE243D19463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829" name="Text Box 18">
          <a:extLst>
            <a:ext uri="{FF2B5EF4-FFF2-40B4-BE49-F238E27FC236}">
              <a16:creationId xmlns:a16="http://schemas.microsoft.com/office/drawing/2014/main" id="{FB648CAE-163D-45EE-862B-61170EA765D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830" name="Text Box 19">
          <a:extLst>
            <a:ext uri="{FF2B5EF4-FFF2-40B4-BE49-F238E27FC236}">
              <a16:creationId xmlns:a16="http://schemas.microsoft.com/office/drawing/2014/main" id="{A93E09D1-6352-4075-BB9D-C80D8E4477E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45</xdr:row>
      <xdr:rowOff>504825</xdr:rowOff>
    </xdr:from>
    <xdr:ext cx="95250" cy="442269"/>
    <xdr:sp macro="" textlink="">
      <xdr:nvSpPr>
        <xdr:cNvPr id="2831" name="Text Box 15">
          <a:extLst>
            <a:ext uri="{FF2B5EF4-FFF2-40B4-BE49-F238E27FC236}">
              <a16:creationId xmlns:a16="http://schemas.microsoft.com/office/drawing/2014/main" id="{F2FA7A70-EEBF-4E04-A377-7C54F745E94E}"/>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832" name="Text Box 16">
          <a:extLst>
            <a:ext uri="{FF2B5EF4-FFF2-40B4-BE49-F238E27FC236}">
              <a16:creationId xmlns:a16="http://schemas.microsoft.com/office/drawing/2014/main" id="{F098900C-F7E3-4A05-B380-50F6C35D780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833" name="Text Box 17">
          <a:extLst>
            <a:ext uri="{FF2B5EF4-FFF2-40B4-BE49-F238E27FC236}">
              <a16:creationId xmlns:a16="http://schemas.microsoft.com/office/drawing/2014/main" id="{C7265244-8945-4CA3-BAC8-A3313FAECA3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834" name="Text Box 18">
          <a:extLst>
            <a:ext uri="{FF2B5EF4-FFF2-40B4-BE49-F238E27FC236}">
              <a16:creationId xmlns:a16="http://schemas.microsoft.com/office/drawing/2014/main" id="{5CE46923-DD54-45DB-891C-A6A37C9C345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35" name="Text Box 16">
          <a:extLst>
            <a:ext uri="{FF2B5EF4-FFF2-40B4-BE49-F238E27FC236}">
              <a16:creationId xmlns:a16="http://schemas.microsoft.com/office/drawing/2014/main" id="{979D00C5-B3F0-43FB-80E3-A0D9ACE09BA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36" name="Text Box 17">
          <a:extLst>
            <a:ext uri="{FF2B5EF4-FFF2-40B4-BE49-F238E27FC236}">
              <a16:creationId xmlns:a16="http://schemas.microsoft.com/office/drawing/2014/main" id="{E96B9E07-2E50-441B-B070-483168642D4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37" name="Text Box 18">
          <a:extLst>
            <a:ext uri="{FF2B5EF4-FFF2-40B4-BE49-F238E27FC236}">
              <a16:creationId xmlns:a16="http://schemas.microsoft.com/office/drawing/2014/main" id="{65F7ECA6-5003-4B58-8F6F-2C659FA786E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38" name="Text Box 19">
          <a:extLst>
            <a:ext uri="{FF2B5EF4-FFF2-40B4-BE49-F238E27FC236}">
              <a16:creationId xmlns:a16="http://schemas.microsoft.com/office/drawing/2014/main" id="{4BA17647-44D7-40F7-B3D3-978E8DECF99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39" name="Text Box 16">
          <a:extLst>
            <a:ext uri="{FF2B5EF4-FFF2-40B4-BE49-F238E27FC236}">
              <a16:creationId xmlns:a16="http://schemas.microsoft.com/office/drawing/2014/main" id="{A50A6B9B-FF86-48E7-9A99-C4A9272B7C8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40" name="Text Box 17">
          <a:extLst>
            <a:ext uri="{FF2B5EF4-FFF2-40B4-BE49-F238E27FC236}">
              <a16:creationId xmlns:a16="http://schemas.microsoft.com/office/drawing/2014/main" id="{1A449208-272D-48C0-ABBA-6221D2EE762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41" name="Text Box 18">
          <a:extLst>
            <a:ext uri="{FF2B5EF4-FFF2-40B4-BE49-F238E27FC236}">
              <a16:creationId xmlns:a16="http://schemas.microsoft.com/office/drawing/2014/main" id="{3EEACE26-C85A-4D22-BF31-31BDF60C3E9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47</xdr:row>
      <xdr:rowOff>170392</xdr:rowOff>
    </xdr:from>
    <xdr:ext cx="95250" cy="213632"/>
    <xdr:sp macro="" textlink="">
      <xdr:nvSpPr>
        <xdr:cNvPr id="2842" name="Text Box 15">
          <a:extLst>
            <a:ext uri="{FF2B5EF4-FFF2-40B4-BE49-F238E27FC236}">
              <a16:creationId xmlns:a16="http://schemas.microsoft.com/office/drawing/2014/main" id="{AEB3F171-C214-4AFC-BDB0-FE2D2B0B0FD9}"/>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843" name="Text Box 16">
          <a:extLst>
            <a:ext uri="{FF2B5EF4-FFF2-40B4-BE49-F238E27FC236}">
              <a16:creationId xmlns:a16="http://schemas.microsoft.com/office/drawing/2014/main" id="{5FB2B342-4A1B-4047-8BFE-2167CF79BE7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844" name="Text Box 17">
          <a:extLst>
            <a:ext uri="{FF2B5EF4-FFF2-40B4-BE49-F238E27FC236}">
              <a16:creationId xmlns:a16="http://schemas.microsoft.com/office/drawing/2014/main" id="{4BCDF5A3-56E9-4397-8C0F-95752003E38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845" name="Text Box 18">
          <a:extLst>
            <a:ext uri="{FF2B5EF4-FFF2-40B4-BE49-F238E27FC236}">
              <a16:creationId xmlns:a16="http://schemas.microsoft.com/office/drawing/2014/main" id="{3E5BB214-7905-4715-88E9-C92E1679C4D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846" name="Text Box 19">
          <a:extLst>
            <a:ext uri="{FF2B5EF4-FFF2-40B4-BE49-F238E27FC236}">
              <a16:creationId xmlns:a16="http://schemas.microsoft.com/office/drawing/2014/main" id="{7A6BBD48-7799-44E3-9627-BE4159E7FCD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847" name="Text Box 16">
          <a:extLst>
            <a:ext uri="{FF2B5EF4-FFF2-40B4-BE49-F238E27FC236}">
              <a16:creationId xmlns:a16="http://schemas.microsoft.com/office/drawing/2014/main" id="{85410CA5-917A-4C2B-A16D-B80324037FB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848" name="Text Box 17">
          <a:extLst>
            <a:ext uri="{FF2B5EF4-FFF2-40B4-BE49-F238E27FC236}">
              <a16:creationId xmlns:a16="http://schemas.microsoft.com/office/drawing/2014/main" id="{853BC0D2-3CC9-47B0-8BDC-C0EEEBEB4C3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849" name="Text Box 18">
          <a:extLst>
            <a:ext uri="{FF2B5EF4-FFF2-40B4-BE49-F238E27FC236}">
              <a16:creationId xmlns:a16="http://schemas.microsoft.com/office/drawing/2014/main" id="{9A347872-D25D-4D24-8D51-9398A1F182E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850" name="Text Box 19">
          <a:extLst>
            <a:ext uri="{FF2B5EF4-FFF2-40B4-BE49-F238E27FC236}">
              <a16:creationId xmlns:a16="http://schemas.microsoft.com/office/drawing/2014/main" id="{31E497B0-9D69-4931-B2FD-264EA51D3D5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44</xdr:row>
      <xdr:rowOff>0</xdr:rowOff>
    </xdr:from>
    <xdr:ext cx="95250" cy="171450"/>
    <xdr:sp macro="" textlink="">
      <xdr:nvSpPr>
        <xdr:cNvPr id="2851" name="Text Box 16">
          <a:extLst>
            <a:ext uri="{FF2B5EF4-FFF2-40B4-BE49-F238E27FC236}">
              <a16:creationId xmlns:a16="http://schemas.microsoft.com/office/drawing/2014/main" id="{B4116085-AAA1-4B74-90D1-4EABEA14F021}"/>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44</xdr:row>
      <xdr:rowOff>0</xdr:rowOff>
    </xdr:from>
    <xdr:ext cx="95250" cy="171450"/>
    <xdr:sp macro="" textlink="">
      <xdr:nvSpPr>
        <xdr:cNvPr id="2852" name="Text Box 17">
          <a:extLst>
            <a:ext uri="{FF2B5EF4-FFF2-40B4-BE49-F238E27FC236}">
              <a16:creationId xmlns:a16="http://schemas.microsoft.com/office/drawing/2014/main" id="{A584C490-3D7B-4139-BC38-254E7F6A95DE}"/>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44</xdr:row>
      <xdr:rowOff>0</xdr:rowOff>
    </xdr:from>
    <xdr:ext cx="95250" cy="171450"/>
    <xdr:sp macro="" textlink="">
      <xdr:nvSpPr>
        <xdr:cNvPr id="2853" name="Text Box 18">
          <a:extLst>
            <a:ext uri="{FF2B5EF4-FFF2-40B4-BE49-F238E27FC236}">
              <a16:creationId xmlns:a16="http://schemas.microsoft.com/office/drawing/2014/main" id="{9572B1DB-4A0C-4942-8720-502617414713}"/>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44</xdr:row>
      <xdr:rowOff>0</xdr:rowOff>
    </xdr:from>
    <xdr:ext cx="95250" cy="171450"/>
    <xdr:sp macro="" textlink="">
      <xdr:nvSpPr>
        <xdr:cNvPr id="2854" name="Text Box 19">
          <a:extLst>
            <a:ext uri="{FF2B5EF4-FFF2-40B4-BE49-F238E27FC236}">
              <a16:creationId xmlns:a16="http://schemas.microsoft.com/office/drawing/2014/main" id="{334311D2-E6D2-4B07-BD61-A25833BF9A04}"/>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45</xdr:row>
      <xdr:rowOff>504825</xdr:rowOff>
    </xdr:from>
    <xdr:ext cx="95250" cy="444014"/>
    <xdr:sp macro="" textlink="">
      <xdr:nvSpPr>
        <xdr:cNvPr id="2855" name="Text Box 15">
          <a:extLst>
            <a:ext uri="{FF2B5EF4-FFF2-40B4-BE49-F238E27FC236}">
              <a16:creationId xmlns:a16="http://schemas.microsoft.com/office/drawing/2014/main" id="{267DE68C-0242-43AB-9B2F-E7C510222F66}"/>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856" name="Text Box 16">
          <a:extLst>
            <a:ext uri="{FF2B5EF4-FFF2-40B4-BE49-F238E27FC236}">
              <a16:creationId xmlns:a16="http://schemas.microsoft.com/office/drawing/2014/main" id="{DE7F601A-947B-4C84-B589-2429AFD3DF6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857" name="Text Box 17">
          <a:extLst>
            <a:ext uri="{FF2B5EF4-FFF2-40B4-BE49-F238E27FC236}">
              <a16:creationId xmlns:a16="http://schemas.microsoft.com/office/drawing/2014/main" id="{FDA95DBA-BD1A-453D-9F6D-91748DE10F2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858" name="Text Box 18">
          <a:extLst>
            <a:ext uri="{FF2B5EF4-FFF2-40B4-BE49-F238E27FC236}">
              <a16:creationId xmlns:a16="http://schemas.microsoft.com/office/drawing/2014/main" id="{F50C2326-C843-414E-84A4-C51B12E40B6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0</xdr:rowOff>
    </xdr:from>
    <xdr:ext cx="95250" cy="171450"/>
    <xdr:sp macro="" textlink="">
      <xdr:nvSpPr>
        <xdr:cNvPr id="2859" name="Text Box 19">
          <a:extLst>
            <a:ext uri="{FF2B5EF4-FFF2-40B4-BE49-F238E27FC236}">
              <a16:creationId xmlns:a16="http://schemas.microsoft.com/office/drawing/2014/main" id="{9C741AAC-B45C-4E01-AE27-22202A341A7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860" name="Text Box 16">
          <a:extLst>
            <a:ext uri="{FF2B5EF4-FFF2-40B4-BE49-F238E27FC236}">
              <a16:creationId xmlns:a16="http://schemas.microsoft.com/office/drawing/2014/main" id="{ED43533A-7D48-4082-B8FF-05ED42F7900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0</xdr:rowOff>
    </xdr:from>
    <xdr:ext cx="95250" cy="171450"/>
    <xdr:sp macro="" textlink="">
      <xdr:nvSpPr>
        <xdr:cNvPr id="2861" name="Text Box 17">
          <a:extLst>
            <a:ext uri="{FF2B5EF4-FFF2-40B4-BE49-F238E27FC236}">
              <a16:creationId xmlns:a16="http://schemas.microsoft.com/office/drawing/2014/main" id="{F432460B-CF5E-4169-9E75-FCD1229C61B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47</xdr:row>
      <xdr:rowOff>15875</xdr:rowOff>
    </xdr:from>
    <xdr:ext cx="95250" cy="171450"/>
    <xdr:sp macro="" textlink="">
      <xdr:nvSpPr>
        <xdr:cNvPr id="2862" name="Text Box 18">
          <a:extLst>
            <a:ext uri="{FF2B5EF4-FFF2-40B4-BE49-F238E27FC236}">
              <a16:creationId xmlns:a16="http://schemas.microsoft.com/office/drawing/2014/main" id="{08DBFA39-E708-453D-B0B6-4DB44FE6F45D}"/>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63" name="Text Box 16">
          <a:extLst>
            <a:ext uri="{FF2B5EF4-FFF2-40B4-BE49-F238E27FC236}">
              <a16:creationId xmlns:a16="http://schemas.microsoft.com/office/drawing/2014/main" id="{1969233D-4CFD-4B2A-BAEF-2968F2A6166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64" name="Text Box 17">
          <a:extLst>
            <a:ext uri="{FF2B5EF4-FFF2-40B4-BE49-F238E27FC236}">
              <a16:creationId xmlns:a16="http://schemas.microsoft.com/office/drawing/2014/main" id="{9510CC1A-CA6F-497B-97CA-27E7EE9FBF1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65" name="Text Box 18">
          <a:extLst>
            <a:ext uri="{FF2B5EF4-FFF2-40B4-BE49-F238E27FC236}">
              <a16:creationId xmlns:a16="http://schemas.microsoft.com/office/drawing/2014/main" id="{1362AF0C-B8E8-4A90-B8F8-01B856ACF0C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66" name="Text Box 19">
          <a:extLst>
            <a:ext uri="{FF2B5EF4-FFF2-40B4-BE49-F238E27FC236}">
              <a16:creationId xmlns:a16="http://schemas.microsoft.com/office/drawing/2014/main" id="{6A8A5A1B-2711-4F5C-AD4E-6D19FDC4DC5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47</xdr:row>
      <xdr:rowOff>0</xdr:rowOff>
    </xdr:from>
    <xdr:ext cx="95250" cy="171450"/>
    <xdr:sp macro="" textlink="">
      <xdr:nvSpPr>
        <xdr:cNvPr id="2867" name="Text Box 16">
          <a:extLst>
            <a:ext uri="{FF2B5EF4-FFF2-40B4-BE49-F238E27FC236}">
              <a16:creationId xmlns:a16="http://schemas.microsoft.com/office/drawing/2014/main" id="{EEF2A8CD-DF5F-4C35-9709-592D0591463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47</xdr:row>
      <xdr:rowOff>170392</xdr:rowOff>
    </xdr:from>
    <xdr:ext cx="95250" cy="213632"/>
    <xdr:sp macro="" textlink="">
      <xdr:nvSpPr>
        <xdr:cNvPr id="2868" name="Text Box 15">
          <a:extLst>
            <a:ext uri="{FF2B5EF4-FFF2-40B4-BE49-F238E27FC236}">
              <a16:creationId xmlns:a16="http://schemas.microsoft.com/office/drawing/2014/main" id="{A28B6FE7-43C8-417D-8ED7-0869B7E19CA6}"/>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504825</xdr:rowOff>
    </xdr:from>
    <xdr:ext cx="95250" cy="448496"/>
    <xdr:sp macro="" textlink="">
      <xdr:nvSpPr>
        <xdr:cNvPr id="2869" name="Text Box 15">
          <a:extLst>
            <a:ext uri="{FF2B5EF4-FFF2-40B4-BE49-F238E27FC236}">
              <a16:creationId xmlns:a16="http://schemas.microsoft.com/office/drawing/2014/main" id="{30A09579-AC9E-4EC1-A2DE-7E678D0FD38A}"/>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504825</xdr:rowOff>
    </xdr:from>
    <xdr:ext cx="95250" cy="442269"/>
    <xdr:sp macro="" textlink="">
      <xdr:nvSpPr>
        <xdr:cNvPr id="2870" name="Text Box 15">
          <a:extLst>
            <a:ext uri="{FF2B5EF4-FFF2-40B4-BE49-F238E27FC236}">
              <a16:creationId xmlns:a16="http://schemas.microsoft.com/office/drawing/2014/main" id="{8943C15E-2906-4ADA-B686-7FBF7F6897AF}"/>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xdr:row>
      <xdr:rowOff>504825</xdr:rowOff>
    </xdr:from>
    <xdr:ext cx="95250" cy="442269"/>
    <xdr:sp macro="" textlink="">
      <xdr:nvSpPr>
        <xdr:cNvPr id="2871" name="Text Box 15">
          <a:extLst>
            <a:ext uri="{FF2B5EF4-FFF2-40B4-BE49-F238E27FC236}">
              <a16:creationId xmlns:a16="http://schemas.microsoft.com/office/drawing/2014/main" id="{EAE471F7-68D9-47BC-A7AD-A50697D7BC6E}"/>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504825</xdr:rowOff>
    </xdr:from>
    <xdr:ext cx="95250" cy="213632"/>
    <xdr:sp macro="" textlink="">
      <xdr:nvSpPr>
        <xdr:cNvPr id="2872" name="Text Box 15">
          <a:extLst>
            <a:ext uri="{FF2B5EF4-FFF2-40B4-BE49-F238E27FC236}">
              <a16:creationId xmlns:a16="http://schemas.microsoft.com/office/drawing/2014/main" id="{C7D6E62A-5F56-4371-810E-2F5D4A0945A2}"/>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504825</xdr:rowOff>
    </xdr:from>
    <xdr:ext cx="95250" cy="444331"/>
    <xdr:sp macro="" textlink="">
      <xdr:nvSpPr>
        <xdr:cNvPr id="2873" name="Text Box 15">
          <a:extLst>
            <a:ext uri="{FF2B5EF4-FFF2-40B4-BE49-F238E27FC236}">
              <a16:creationId xmlns:a16="http://schemas.microsoft.com/office/drawing/2014/main" id="{AAB36B82-5557-4A71-B554-539EF83606E1}"/>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47</xdr:row>
      <xdr:rowOff>170392</xdr:rowOff>
    </xdr:from>
    <xdr:ext cx="95250" cy="213632"/>
    <xdr:sp macro="" textlink="">
      <xdr:nvSpPr>
        <xdr:cNvPr id="2874" name="Text Box 15">
          <a:extLst>
            <a:ext uri="{FF2B5EF4-FFF2-40B4-BE49-F238E27FC236}">
              <a16:creationId xmlns:a16="http://schemas.microsoft.com/office/drawing/2014/main" id="{E6C116F8-E0D7-4886-AD56-B013C463555D}"/>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875" name="Text Box 16">
          <a:extLst>
            <a:ext uri="{FF2B5EF4-FFF2-40B4-BE49-F238E27FC236}">
              <a16:creationId xmlns:a16="http://schemas.microsoft.com/office/drawing/2014/main" id="{82F1A8D8-1FDE-41EE-A84F-CA4A4E502DE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876" name="Text Box 17">
          <a:extLst>
            <a:ext uri="{FF2B5EF4-FFF2-40B4-BE49-F238E27FC236}">
              <a16:creationId xmlns:a16="http://schemas.microsoft.com/office/drawing/2014/main" id="{60AAABE1-2D38-40C6-A1EA-CCD21435E45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877" name="Text Box 18">
          <a:extLst>
            <a:ext uri="{FF2B5EF4-FFF2-40B4-BE49-F238E27FC236}">
              <a16:creationId xmlns:a16="http://schemas.microsoft.com/office/drawing/2014/main" id="{F7EB504D-6520-48DC-A620-3D17120C446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878" name="Text Box 19">
          <a:extLst>
            <a:ext uri="{FF2B5EF4-FFF2-40B4-BE49-F238E27FC236}">
              <a16:creationId xmlns:a16="http://schemas.microsoft.com/office/drawing/2014/main" id="{7C89BCBE-B5A4-448A-A36C-CBC41D5E00A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879" name="Text Box 16">
          <a:extLst>
            <a:ext uri="{FF2B5EF4-FFF2-40B4-BE49-F238E27FC236}">
              <a16:creationId xmlns:a16="http://schemas.microsoft.com/office/drawing/2014/main" id="{6D8D1E37-C9B2-4B14-B420-8C44115B82E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880" name="Text Box 17">
          <a:extLst>
            <a:ext uri="{FF2B5EF4-FFF2-40B4-BE49-F238E27FC236}">
              <a16:creationId xmlns:a16="http://schemas.microsoft.com/office/drawing/2014/main" id="{593DED63-282A-4A02-9C97-1A5AE24671C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881" name="Text Box 18">
          <a:extLst>
            <a:ext uri="{FF2B5EF4-FFF2-40B4-BE49-F238E27FC236}">
              <a16:creationId xmlns:a16="http://schemas.microsoft.com/office/drawing/2014/main" id="{6C199D2E-1CDB-485E-8C7B-1D94E1F253A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882" name="Text Box 19">
          <a:extLst>
            <a:ext uri="{FF2B5EF4-FFF2-40B4-BE49-F238E27FC236}">
              <a16:creationId xmlns:a16="http://schemas.microsoft.com/office/drawing/2014/main" id="{B80A95A6-2064-497F-BFF8-31AA7741821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51</xdr:row>
      <xdr:rowOff>0</xdr:rowOff>
    </xdr:from>
    <xdr:ext cx="95250" cy="171450"/>
    <xdr:sp macro="" textlink="">
      <xdr:nvSpPr>
        <xdr:cNvPr id="2883" name="Text Box 16">
          <a:extLst>
            <a:ext uri="{FF2B5EF4-FFF2-40B4-BE49-F238E27FC236}">
              <a16:creationId xmlns:a16="http://schemas.microsoft.com/office/drawing/2014/main" id="{355087B6-109A-4F60-BE2B-33C6D161FD5F}"/>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51</xdr:row>
      <xdr:rowOff>0</xdr:rowOff>
    </xdr:from>
    <xdr:ext cx="95250" cy="171450"/>
    <xdr:sp macro="" textlink="">
      <xdr:nvSpPr>
        <xdr:cNvPr id="2884" name="Text Box 17">
          <a:extLst>
            <a:ext uri="{FF2B5EF4-FFF2-40B4-BE49-F238E27FC236}">
              <a16:creationId xmlns:a16="http://schemas.microsoft.com/office/drawing/2014/main" id="{436D80C8-2C53-499C-83BD-FA88D95DCCA9}"/>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51</xdr:row>
      <xdr:rowOff>0</xdr:rowOff>
    </xdr:from>
    <xdr:ext cx="95250" cy="171450"/>
    <xdr:sp macro="" textlink="">
      <xdr:nvSpPr>
        <xdr:cNvPr id="2885" name="Text Box 18">
          <a:extLst>
            <a:ext uri="{FF2B5EF4-FFF2-40B4-BE49-F238E27FC236}">
              <a16:creationId xmlns:a16="http://schemas.microsoft.com/office/drawing/2014/main" id="{F9DDE7C4-7C1C-45A7-B2F3-545501CC0B45}"/>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51</xdr:row>
      <xdr:rowOff>0</xdr:rowOff>
    </xdr:from>
    <xdr:ext cx="95250" cy="171450"/>
    <xdr:sp macro="" textlink="">
      <xdr:nvSpPr>
        <xdr:cNvPr id="2886" name="Text Box 19">
          <a:extLst>
            <a:ext uri="{FF2B5EF4-FFF2-40B4-BE49-F238E27FC236}">
              <a16:creationId xmlns:a16="http://schemas.microsoft.com/office/drawing/2014/main" id="{D7F3E737-030F-43D1-B732-F7DEBAAD6CFC}"/>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49</xdr:row>
      <xdr:rowOff>504825</xdr:rowOff>
    </xdr:from>
    <xdr:ext cx="95250" cy="444014"/>
    <xdr:sp macro="" textlink="">
      <xdr:nvSpPr>
        <xdr:cNvPr id="2887" name="Text Box 15">
          <a:extLst>
            <a:ext uri="{FF2B5EF4-FFF2-40B4-BE49-F238E27FC236}">
              <a16:creationId xmlns:a16="http://schemas.microsoft.com/office/drawing/2014/main" id="{E7B3A6C4-2193-45C6-A62F-B104E6C6F01E}"/>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888" name="Text Box 16">
          <a:extLst>
            <a:ext uri="{FF2B5EF4-FFF2-40B4-BE49-F238E27FC236}">
              <a16:creationId xmlns:a16="http://schemas.microsoft.com/office/drawing/2014/main" id="{A4D766A2-B8B0-4C93-B377-CEA22C3046F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889" name="Text Box 17">
          <a:extLst>
            <a:ext uri="{FF2B5EF4-FFF2-40B4-BE49-F238E27FC236}">
              <a16:creationId xmlns:a16="http://schemas.microsoft.com/office/drawing/2014/main" id="{D12E5C23-8B8D-4E44-8D5D-8B41025CEC1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890" name="Text Box 18">
          <a:extLst>
            <a:ext uri="{FF2B5EF4-FFF2-40B4-BE49-F238E27FC236}">
              <a16:creationId xmlns:a16="http://schemas.microsoft.com/office/drawing/2014/main" id="{9BF026BF-B7D1-484D-B8F4-D3B05463C82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891" name="Text Box 19">
          <a:extLst>
            <a:ext uri="{FF2B5EF4-FFF2-40B4-BE49-F238E27FC236}">
              <a16:creationId xmlns:a16="http://schemas.microsoft.com/office/drawing/2014/main" id="{FE115078-4315-4DED-8B4F-31DC300581A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892" name="Text Box 16">
          <a:extLst>
            <a:ext uri="{FF2B5EF4-FFF2-40B4-BE49-F238E27FC236}">
              <a16:creationId xmlns:a16="http://schemas.microsoft.com/office/drawing/2014/main" id="{3BDCA37C-3881-4348-B9D4-C613F74F4BF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893" name="Text Box 17">
          <a:extLst>
            <a:ext uri="{FF2B5EF4-FFF2-40B4-BE49-F238E27FC236}">
              <a16:creationId xmlns:a16="http://schemas.microsoft.com/office/drawing/2014/main" id="{DCE26F8F-E863-40E5-A5E4-38607D42C14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894" name="Text Box 18">
          <a:extLst>
            <a:ext uri="{FF2B5EF4-FFF2-40B4-BE49-F238E27FC236}">
              <a16:creationId xmlns:a16="http://schemas.microsoft.com/office/drawing/2014/main" id="{A75876A6-3F2E-4A7C-8D4F-5F931A8CE24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895" name="Text Box 16">
          <a:extLst>
            <a:ext uri="{FF2B5EF4-FFF2-40B4-BE49-F238E27FC236}">
              <a16:creationId xmlns:a16="http://schemas.microsoft.com/office/drawing/2014/main" id="{549D85A5-65AB-454E-81D0-05C635F00A6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896" name="Text Box 17">
          <a:extLst>
            <a:ext uri="{FF2B5EF4-FFF2-40B4-BE49-F238E27FC236}">
              <a16:creationId xmlns:a16="http://schemas.microsoft.com/office/drawing/2014/main" id="{844EB94A-DB07-40CF-8775-09ED44121ED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897" name="Text Box 18">
          <a:extLst>
            <a:ext uri="{FF2B5EF4-FFF2-40B4-BE49-F238E27FC236}">
              <a16:creationId xmlns:a16="http://schemas.microsoft.com/office/drawing/2014/main" id="{46F99CD3-382A-4FC7-8CE3-E57A41B2631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898" name="Text Box 19">
          <a:extLst>
            <a:ext uri="{FF2B5EF4-FFF2-40B4-BE49-F238E27FC236}">
              <a16:creationId xmlns:a16="http://schemas.microsoft.com/office/drawing/2014/main" id="{63B622A7-87ED-4145-B414-7836779D7B8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899" name="Text Box 16">
          <a:extLst>
            <a:ext uri="{FF2B5EF4-FFF2-40B4-BE49-F238E27FC236}">
              <a16:creationId xmlns:a16="http://schemas.microsoft.com/office/drawing/2014/main" id="{03AA7EB5-69FD-4436-8939-3154656108E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900" name="Text Box 17">
          <a:extLst>
            <a:ext uri="{FF2B5EF4-FFF2-40B4-BE49-F238E27FC236}">
              <a16:creationId xmlns:a16="http://schemas.microsoft.com/office/drawing/2014/main" id="{1A96D203-A50C-4CF3-9F89-7D782AE209A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901" name="Text Box 18">
          <a:extLst>
            <a:ext uri="{FF2B5EF4-FFF2-40B4-BE49-F238E27FC236}">
              <a16:creationId xmlns:a16="http://schemas.microsoft.com/office/drawing/2014/main" id="{805FE468-B4AC-41EB-9EE5-BE15E1FAA25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902" name="Text Box 19">
          <a:extLst>
            <a:ext uri="{FF2B5EF4-FFF2-40B4-BE49-F238E27FC236}">
              <a16:creationId xmlns:a16="http://schemas.microsoft.com/office/drawing/2014/main" id="{0CF40BEE-8A62-4837-B327-2A990630DAE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504825</xdr:rowOff>
    </xdr:from>
    <xdr:ext cx="95250" cy="456743"/>
    <xdr:sp macro="" textlink="">
      <xdr:nvSpPr>
        <xdr:cNvPr id="2903" name="Text Box 15">
          <a:extLst>
            <a:ext uri="{FF2B5EF4-FFF2-40B4-BE49-F238E27FC236}">
              <a16:creationId xmlns:a16="http://schemas.microsoft.com/office/drawing/2014/main" id="{A7E1DBB6-1B68-437E-A138-4BB97CD628A3}"/>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504825</xdr:rowOff>
    </xdr:from>
    <xdr:ext cx="95250" cy="442269"/>
    <xdr:sp macro="" textlink="">
      <xdr:nvSpPr>
        <xdr:cNvPr id="2904" name="Text Box 15">
          <a:extLst>
            <a:ext uri="{FF2B5EF4-FFF2-40B4-BE49-F238E27FC236}">
              <a16:creationId xmlns:a16="http://schemas.microsoft.com/office/drawing/2014/main" id="{E1787B72-318D-4284-8E3A-D2F629D349E3}"/>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xdr:row>
      <xdr:rowOff>504825</xdr:rowOff>
    </xdr:from>
    <xdr:ext cx="95250" cy="442269"/>
    <xdr:sp macro="" textlink="">
      <xdr:nvSpPr>
        <xdr:cNvPr id="2905" name="Text Box 15">
          <a:extLst>
            <a:ext uri="{FF2B5EF4-FFF2-40B4-BE49-F238E27FC236}">
              <a16:creationId xmlns:a16="http://schemas.microsoft.com/office/drawing/2014/main" id="{100E7B44-27B5-4E60-949B-1020C8B934C7}"/>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504825</xdr:rowOff>
    </xdr:from>
    <xdr:ext cx="95250" cy="213632"/>
    <xdr:sp macro="" textlink="">
      <xdr:nvSpPr>
        <xdr:cNvPr id="2906" name="Text Box 15">
          <a:extLst>
            <a:ext uri="{FF2B5EF4-FFF2-40B4-BE49-F238E27FC236}">
              <a16:creationId xmlns:a16="http://schemas.microsoft.com/office/drawing/2014/main" id="{D614B1BC-0B15-424A-8DD3-681815D567B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504825</xdr:rowOff>
    </xdr:from>
    <xdr:ext cx="95250" cy="444331"/>
    <xdr:sp macro="" textlink="">
      <xdr:nvSpPr>
        <xdr:cNvPr id="2907" name="Text Box 15">
          <a:extLst>
            <a:ext uri="{FF2B5EF4-FFF2-40B4-BE49-F238E27FC236}">
              <a16:creationId xmlns:a16="http://schemas.microsoft.com/office/drawing/2014/main" id="{35E83B59-1524-4299-A2C3-B9FFB2D9AA17}"/>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504825</xdr:rowOff>
    </xdr:from>
    <xdr:ext cx="95250" cy="213632"/>
    <xdr:sp macro="" textlink="">
      <xdr:nvSpPr>
        <xdr:cNvPr id="2908" name="Text Box 15">
          <a:extLst>
            <a:ext uri="{FF2B5EF4-FFF2-40B4-BE49-F238E27FC236}">
              <a16:creationId xmlns:a16="http://schemas.microsoft.com/office/drawing/2014/main" id="{98109618-AEE1-4615-BC8D-B34D539EFA8D}"/>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909" name="Text Box 16">
          <a:extLst>
            <a:ext uri="{FF2B5EF4-FFF2-40B4-BE49-F238E27FC236}">
              <a16:creationId xmlns:a16="http://schemas.microsoft.com/office/drawing/2014/main" id="{04DE14BA-E3C1-43B9-AFC1-0DEA4CB556C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910" name="Text Box 17">
          <a:extLst>
            <a:ext uri="{FF2B5EF4-FFF2-40B4-BE49-F238E27FC236}">
              <a16:creationId xmlns:a16="http://schemas.microsoft.com/office/drawing/2014/main" id="{6FA93F4E-0725-43CA-B6DC-4F3C5BC7CFF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911" name="Text Box 18">
          <a:extLst>
            <a:ext uri="{FF2B5EF4-FFF2-40B4-BE49-F238E27FC236}">
              <a16:creationId xmlns:a16="http://schemas.microsoft.com/office/drawing/2014/main" id="{09A7A94B-B92E-4E05-ADB3-5FE0446EBAD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912" name="Text Box 19">
          <a:extLst>
            <a:ext uri="{FF2B5EF4-FFF2-40B4-BE49-F238E27FC236}">
              <a16:creationId xmlns:a16="http://schemas.microsoft.com/office/drawing/2014/main" id="{ACF6ACE0-5DCA-48AE-A54A-72385D84D20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913" name="Text Box 16">
          <a:extLst>
            <a:ext uri="{FF2B5EF4-FFF2-40B4-BE49-F238E27FC236}">
              <a16:creationId xmlns:a16="http://schemas.microsoft.com/office/drawing/2014/main" id="{58AE6785-69C0-4EAA-81B4-3CDAFA7F89E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914" name="Text Box 17">
          <a:extLst>
            <a:ext uri="{FF2B5EF4-FFF2-40B4-BE49-F238E27FC236}">
              <a16:creationId xmlns:a16="http://schemas.microsoft.com/office/drawing/2014/main" id="{48B96770-64E7-4520-A425-6AE394BC24E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915" name="Text Box 18">
          <a:extLst>
            <a:ext uri="{FF2B5EF4-FFF2-40B4-BE49-F238E27FC236}">
              <a16:creationId xmlns:a16="http://schemas.microsoft.com/office/drawing/2014/main" id="{8BF8F4C8-AE49-46A4-B7F4-7F4B3C42E98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916" name="Text Box 19">
          <a:extLst>
            <a:ext uri="{FF2B5EF4-FFF2-40B4-BE49-F238E27FC236}">
              <a16:creationId xmlns:a16="http://schemas.microsoft.com/office/drawing/2014/main" id="{94B3BC05-4A8A-49E5-8135-1A32CD9AEE6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51</xdr:row>
      <xdr:rowOff>0</xdr:rowOff>
    </xdr:from>
    <xdr:ext cx="95250" cy="171450"/>
    <xdr:sp macro="" textlink="">
      <xdr:nvSpPr>
        <xdr:cNvPr id="2917" name="Text Box 16">
          <a:extLst>
            <a:ext uri="{FF2B5EF4-FFF2-40B4-BE49-F238E27FC236}">
              <a16:creationId xmlns:a16="http://schemas.microsoft.com/office/drawing/2014/main" id="{67F824B9-5F75-4B3F-B1FD-8A77D3F711F1}"/>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51</xdr:row>
      <xdr:rowOff>0</xdr:rowOff>
    </xdr:from>
    <xdr:ext cx="95250" cy="171450"/>
    <xdr:sp macro="" textlink="">
      <xdr:nvSpPr>
        <xdr:cNvPr id="2918" name="Text Box 17">
          <a:extLst>
            <a:ext uri="{FF2B5EF4-FFF2-40B4-BE49-F238E27FC236}">
              <a16:creationId xmlns:a16="http://schemas.microsoft.com/office/drawing/2014/main" id="{272F8738-8643-44D4-921E-E9B1E6FD60AD}"/>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51</xdr:row>
      <xdr:rowOff>0</xdr:rowOff>
    </xdr:from>
    <xdr:ext cx="95250" cy="171450"/>
    <xdr:sp macro="" textlink="">
      <xdr:nvSpPr>
        <xdr:cNvPr id="2919" name="Text Box 18">
          <a:extLst>
            <a:ext uri="{FF2B5EF4-FFF2-40B4-BE49-F238E27FC236}">
              <a16:creationId xmlns:a16="http://schemas.microsoft.com/office/drawing/2014/main" id="{381D72F7-809F-467C-AA2F-0CFB2631C98D}"/>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51</xdr:row>
      <xdr:rowOff>0</xdr:rowOff>
    </xdr:from>
    <xdr:ext cx="95250" cy="171450"/>
    <xdr:sp macro="" textlink="">
      <xdr:nvSpPr>
        <xdr:cNvPr id="2920" name="Text Box 19">
          <a:extLst>
            <a:ext uri="{FF2B5EF4-FFF2-40B4-BE49-F238E27FC236}">
              <a16:creationId xmlns:a16="http://schemas.microsoft.com/office/drawing/2014/main" id="{046EB2B8-55D8-4EB5-B281-9C304123EFC2}"/>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49</xdr:row>
      <xdr:rowOff>504825</xdr:rowOff>
    </xdr:from>
    <xdr:ext cx="95250" cy="444014"/>
    <xdr:sp macro="" textlink="">
      <xdr:nvSpPr>
        <xdr:cNvPr id="2921" name="Text Box 15">
          <a:extLst>
            <a:ext uri="{FF2B5EF4-FFF2-40B4-BE49-F238E27FC236}">
              <a16:creationId xmlns:a16="http://schemas.microsoft.com/office/drawing/2014/main" id="{227214CC-F27A-4BA9-A57F-E935CCF4B227}"/>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922" name="Text Box 16">
          <a:extLst>
            <a:ext uri="{FF2B5EF4-FFF2-40B4-BE49-F238E27FC236}">
              <a16:creationId xmlns:a16="http://schemas.microsoft.com/office/drawing/2014/main" id="{D58BD7DA-3227-4473-ADC6-411E81A6DF0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923" name="Text Box 17">
          <a:extLst>
            <a:ext uri="{FF2B5EF4-FFF2-40B4-BE49-F238E27FC236}">
              <a16:creationId xmlns:a16="http://schemas.microsoft.com/office/drawing/2014/main" id="{CF45E282-4D7C-4A6D-A41F-60610CC78C2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924" name="Text Box 18">
          <a:extLst>
            <a:ext uri="{FF2B5EF4-FFF2-40B4-BE49-F238E27FC236}">
              <a16:creationId xmlns:a16="http://schemas.microsoft.com/office/drawing/2014/main" id="{78AE4BD2-E0FF-43B5-8B33-BB1FC8D2368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925" name="Text Box 19">
          <a:extLst>
            <a:ext uri="{FF2B5EF4-FFF2-40B4-BE49-F238E27FC236}">
              <a16:creationId xmlns:a16="http://schemas.microsoft.com/office/drawing/2014/main" id="{7B814EE2-7EC0-44CF-BD52-EC0BDCFCD83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927" name="Text Box 16">
          <a:extLst>
            <a:ext uri="{FF2B5EF4-FFF2-40B4-BE49-F238E27FC236}">
              <a16:creationId xmlns:a16="http://schemas.microsoft.com/office/drawing/2014/main" id="{4EF94131-4223-4EC0-9761-B11D990E004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928" name="Text Box 17">
          <a:extLst>
            <a:ext uri="{FF2B5EF4-FFF2-40B4-BE49-F238E27FC236}">
              <a16:creationId xmlns:a16="http://schemas.microsoft.com/office/drawing/2014/main" id="{5C5376FC-5DB8-4948-9ABF-5D8C635C41E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929" name="Text Box 18">
          <a:extLst>
            <a:ext uri="{FF2B5EF4-FFF2-40B4-BE49-F238E27FC236}">
              <a16:creationId xmlns:a16="http://schemas.microsoft.com/office/drawing/2014/main" id="{1D68E21C-795F-48BF-B6D8-14F23D4761B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930" name="Text Box 16">
          <a:extLst>
            <a:ext uri="{FF2B5EF4-FFF2-40B4-BE49-F238E27FC236}">
              <a16:creationId xmlns:a16="http://schemas.microsoft.com/office/drawing/2014/main" id="{336C3459-39C6-4E18-9BE9-0F68E9E75FC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931" name="Text Box 17">
          <a:extLst>
            <a:ext uri="{FF2B5EF4-FFF2-40B4-BE49-F238E27FC236}">
              <a16:creationId xmlns:a16="http://schemas.microsoft.com/office/drawing/2014/main" id="{FB88CE70-F363-48F7-ADDB-32A96EB3F7E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932" name="Text Box 18">
          <a:extLst>
            <a:ext uri="{FF2B5EF4-FFF2-40B4-BE49-F238E27FC236}">
              <a16:creationId xmlns:a16="http://schemas.microsoft.com/office/drawing/2014/main" id="{EC18276B-AE59-461D-8B1D-1E26BCB453C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933" name="Text Box 19">
          <a:extLst>
            <a:ext uri="{FF2B5EF4-FFF2-40B4-BE49-F238E27FC236}">
              <a16:creationId xmlns:a16="http://schemas.microsoft.com/office/drawing/2014/main" id="{BF6DBA01-624A-4E5A-9D93-5E46020AF1B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934" name="Text Box 16">
          <a:extLst>
            <a:ext uri="{FF2B5EF4-FFF2-40B4-BE49-F238E27FC236}">
              <a16:creationId xmlns:a16="http://schemas.microsoft.com/office/drawing/2014/main" id="{8F2560B2-1CBF-4913-ABDF-43BF6703608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935" name="Text Box 17">
          <a:extLst>
            <a:ext uri="{FF2B5EF4-FFF2-40B4-BE49-F238E27FC236}">
              <a16:creationId xmlns:a16="http://schemas.microsoft.com/office/drawing/2014/main" id="{CC5F051D-1AEB-4EFA-ADE6-7DFA3817FB9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936" name="Text Box 18">
          <a:extLst>
            <a:ext uri="{FF2B5EF4-FFF2-40B4-BE49-F238E27FC236}">
              <a16:creationId xmlns:a16="http://schemas.microsoft.com/office/drawing/2014/main" id="{F315D6B2-C6B3-4C2C-8F87-20A4B1E5ED2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51</xdr:row>
      <xdr:rowOff>170392</xdr:rowOff>
    </xdr:from>
    <xdr:ext cx="95250" cy="213632"/>
    <xdr:sp macro="" textlink="">
      <xdr:nvSpPr>
        <xdr:cNvPr id="2937" name="Text Box 15">
          <a:extLst>
            <a:ext uri="{FF2B5EF4-FFF2-40B4-BE49-F238E27FC236}">
              <a16:creationId xmlns:a16="http://schemas.microsoft.com/office/drawing/2014/main" id="{634624F5-9B26-41E0-A00A-7F2C3781D022}"/>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938" name="Text Box 16">
          <a:extLst>
            <a:ext uri="{FF2B5EF4-FFF2-40B4-BE49-F238E27FC236}">
              <a16:creationId xmlns:a16="http://schemas.microsoft.com/office/drawing/2014/main" id="{5BBD4612-B88B-4EAB-81E7-AF5EEB51104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939" name="Text Box 17">
          <a:extLst>
            <a:ext uri="{FF2B5EF4-FFF2-40B4-BE49-F238E27FC236}">
              <a16:creationId xmlns:a16="http://schemas.microsoft.com/office/drawing/2014/main" id="{7E3960A6-DCA9-4407-9A20-88AABC5805B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940" name="Text Box 18">
          <a:extLst>
            <a:ext uri="{FF2B5EF4-FFF2-40B4-BE49-F238E27FC236}">
              <a16:creationId xmlns:a16="http://schemas.microsoft.com/office/drawing/2014/main" id="{7E076465-5A8D-44CA-9574-B177CA42D1F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941" name="Text Box 19">
          <a:extLst>
            <a:ext uri="{FF2B5EF4-FFF2-40B4-BE49-F238E27FC236}">
              <a16:creationId xmlns:a16="http://schemas.microsoft.com/office/drawing/2014/main" id="{B025F840-0B64-48AE-B3DE-EFAA8292590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942" name="Text Box 16">
          <a:extLst>
            <a:ext uri="{FF2B5EF4-FFF2-40B4-BE49-F238E27FC236}">
              <a16:creationId xmlns:a16="http://schemas.microsoft.com/office/drawing/2014/main" id="{DB632E64-3A20-4FC2-9E56-01AF7446B75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943" name="Text Box 17">
          <a:extLst>
            <a:ext uri="{FF2B5EF4-FFF2-40B4-BE49-F238E27FC236}">
              <a16:creationId xmlns:a16="http://schemas.microsoft.com/office/drawing/2014/main" id="{276C4847-B3A9-456B-90DA-408C074614D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944" name="Text Box 18">
          <a:extLst>
            <a:ext uri="{FF2B5EF4-FFF2-40B4-BE49-F238E27FC236}">
              <a16:creationId xmlns:a16="http://schemas.microsoft.com/office/drawing/2014/main" id="{D2936E26-FB33-42A7-A7AA-01BC67C1D34C}"/>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945" name="Text Box 19">
          <a:extLst>
            <a:ext uri="{FF2B5EF4-FFF2-40B4-BE49-F238E27FC236}">
              <a16:creationId xmlns:a16="http://schemas.microsoft.com/office/drawing/2014/main" id="{BAA1E7DC-41EF-4A3A-B758-BD84DB525C9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48</xdr:row>
      <xdr:rowOff>0</xdr:rowOff>
    </xdr:from>
    <xdr:ext cx="95250" cy="171450"/>
    <xdr:sp macro="" textlink="">
      <xdr:nvSpPr>
        <xdr:cNvPr id="2946" name="Text Box 16">
          <a:extLst>
            <a:ext uri="{FF2B5EF4-FFF2-40B4-BE49-F238E27FC236}">
              <a16:creationId xmlns:a16="http://schemas.microsoft.com/office/drawing/2014/main" id="{F979539E-FE04-4CE2-AA73-0DD118E709C8}"/>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48</xdr:row>
      <xdr:rowOff>0</xdr:rowOff>
    </xdr:from>
    <xdr:ext cx="95250" cy="171450"/>
    <xdr:sp macro="" textlink="">
      <xdr:nvSpPr>
        <xdr:cNvPr id="2947" name="Text Box 17">
          <a:extLst>
            <a:ext uri="{FF2B5EF4-FFF2-40B4-BE49-F238E27FC236}">
              <a16:creationId xmlns:a16="http://schemas.microsoft.com/office/drawing/2014/main" id="{E462EFEC-D047-4A55-8357-CC6D7924FDBB}"/>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48</xdr:row>
      <xdr:rowOff>0</xdr:rowOff>
    </xdr:from>
    <xdr:ext cx="95250" cy="171450"/>
    <xdr:sp macro="" textlink="">
      <xdr:nvSpPr>
        <xdr:cNvPr id="2948" name="Text Box 18">
          <a:extLst>
            <a:ext uri="{FF2B5EF4-FFF2-40B4-BE49-F238E27FC236}">
              <a16:creationId xmlns:a16="http://schemas.microsoft.com/office/drawing/2014/main" id="{F1FE173E-9914-4FF7-8812-EF848EED25F9}"/>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48</xdr:row>
      <xdr:rowOff>0</xdr:rowOff>
    </xdr:from>
    <xdr:ext cx="95250" cy="171450"/>
    <xdr:sp macro="" textlink="">
      <xdr:nvSpPr>
        <xdr:cNvPr id="2949" name="Text Box 19">
          <a:extLst>
            <a:ext uri="{FF2B5EF4-FFF2-40B4-BE49-F238E27FC236}">
              <a16:creationId xmlns:a16="http://schemas.microsoft.com/office/drawing/2014/main" id="{58ED2B67-695F-4538-A79B-137890F5F324}"/>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49</xdr:row>
      <xdr:rowOff>504825</xdr:rowOff>
    </xdr:from>
    <xdr:ext cx="95250" cy="444014"/>
    <xdr:sp macro="" textlink="">
      <xdr:nvSpPr>
        <xdr:cNvPr id="2950" name="Text Box 15">
          <a:extLst>
            <a:ext uri="{FF2B5EF4-FFF2-40B4-BE49-F238E27FC236}">
              <a16:creationId xmlns:a16="http://schemas.microsoft.com/office/drawing/2014/main" id="{3FEBD2F1-3277-4DFB-B732-B0A6175864D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951" name="Text Box 16">
          <a:extLst>
            <a:ext uri="{FF2B5EF4-FFF2-40B4-BE49-F238E27FC236}">
              <a16:creationId xmlns:a16="http://schemas.microsoft.com/office/drawing/2014/main" id="{2CF9E852-6E9C-4951-A240-64A726C90CF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952" name="Text Box 17">
          <a:extLst>
            <a:ext uri="{FF2B5EF4-FFF2-40B4-BE49-F238E27FC236}">
              <a16:creationId xmlns:a16="http://schemas.microsoft.com/office/drawing/2014/main" id="{F2E4B913-E0F8-40A7-AD8D-DFB0FCFAB65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953" name="Text Box 18">
          <a:extLst>
            <a:ext uri="{FF2B5EF4-FFF2-40B4-BE49-F238E27FC236}">
              <a16:creationId xmlns:a16="http://schemas.microsoft.com/office/drawing/2014/main" id="{418E8CBD-51F4-4102-AA11-DAF60F918E3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0</xdr:rowOff>
    </xdr:from>
    <xdr:ext cx="95250" cy="171450"/>
    <xdr:sp macro="" textlink="">
      <xdr:nvSpPr>
        <xdr:cNvPr id="2954" name="Text Box 19">
          <a:extLst>
            <a:ext uri="{FF2B5EF4-FFF2-40B4-BE49-F238E27FC236}">
              <a16:creationId xmlns:a16="http://schemas.microsoft.com/office/drawing/2014/main" id="{95F0429C-9962-4192-B5D8-27DC315C1F0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955" name="Text Box 16">
          <a:extLst>
            <a:ext uri="{FF2B5EF4-FFF2-40B4-BE49-F238E27FC236}">
              <a16:creationId xmlns:a16="http://schemas.microsoft.com/office/drawing/2014/main" id="{C728D22D-21F3-4EEA-9DF7-F4A9792252F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0</xdr:rowOff>
    </xdr:from>
    <xdr:ext cx="95250" cy="171450"/>
    <xdr:sp macro="" textlink="">
      <xdr:nvSpPr>
        <xdr:cNvPr id="2956" name="Text Box 17">
          <a:extLst>
            <a:ext uri="{FF2B5EF4-FFF2-40B4-BE49-F238E27FC236}">
              <a16:creationId xmlns:a16="http://schemas.microsoft.com/office/drawing/2014/main" id="{B3939FAC-73BD-465B-B3F6-A6BE772DADA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51</xdr:row>
      <xdr:rowOff>15875</xdr:rowOff>
    </xdr:from>
    <xdr:ext cx="95250" cy="171450"/>
    <xdr:sp macro="" textlink="">
      <xdr:nvSpPr>
        <xdr:cNvPr id="2957" name="Text Box 18">
          <a:extLst>
            <a:ext uri="{FF2B5EF4-FFF2-40B4-BE49-F238E27FC236}">
              <a16:creationId xmlns:a16="http://schemas.microsoft.com/office/drawing/2014/main" id="{D2CAECAE-636D-4FDB-8B3F-699212CB66F6}"/>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958" name="Text Box 16">
          <a:extLst>
            <a:ext uri="{FF2B5EF4-FFF2-40B4-BE49-F238E27FC236}">
              <a16:creationId xmlns:a16="http://schemas.microsoft.com/office/drawing/2014/main" id="{2FA2AFF9-6817-4494-9CC7-7FDB156F616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959" name="Text Box 17">
          <a:extLst>
            <a:ext uri="{FF2B5EF4-FFF2-40B4-BE49-F238E27FC236}">
              <a16:creationId xmlns:a16="http://schemas.microsoft.com/office/drawing/2014/main" id="{88F6ACF5-2983-48EA-A903-B5C97C34F54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960" name="Text Box 18">
          <a:extLst>
            <a:ext uri="{FF2B5EF4-FFF2-40B4-BE49-F238E27FC236}">
              <a16:creationId xmlns:a16="http://schemas.microsoft.com/office/drawing/2014/main" id="{8EC0BF63-DD21-4534-9528-4A2B0054249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961" name="Text Box 19">
          <a:extLst>
            <a:ext uri="{FF2B5EF4-FFF2-40B4-BE49-F238E27FC236}">
              <a16:creationId xmlns:a16="http://schemas.microsoft.com/office/drawing/2014/main" id="{8995CDD0-8568-4D07-B78B-4DFCE5BA2CA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51</xdr:row>
      <xdr:rowOff>0</xdr:rowOff>
    </xdr:from>
    <xdr:ext cx="95250" cy="171450"/>
    <xdr:sp macro="" textlink="">
      <xdr:nvSpPr>
        <xdr:cNvPr id="2962" name="Text Box 16">
          <a:extLst>
            <a:ext uri="{FF2B5EF4-FFF2-40B4-BE49-F238E27FC236}">
              <a16:creationId xmlns:a16="http://schemas.microsoft.com/office/drawing/2014/main" id="{1B6376E2-BA43-4377-B250-3E8F4D5F6BB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51</xdr:row>
      <xdr:rowOff>170392</xdr:rowOff>
    </xdr:from>
    <xdr:ext cx="95250" cy="213632"/>
    <xdr:sp macro="" textlink="">
      <xdr:nvSpPr>
        <xdr:cNvPr id="2963" name="Text Box 15">
          <a:extLst>
            <a:ext uri="{FF2B5EF4-FFF2-40B4-BE49-F238E27FC236}">
              <a16:creationId xmlns:a16="http://schemas.microsoft.com/office/drawing/2014/main" id="{5B110AAA-A87D-4AF0-8609-015C6E14A0EB}"/>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504825</xdr:rowOff>
    </xdr:from>
    <xdr:ext cx="95250" cy="448496"/>
    <xdr:sp macro="" textlink="">
      <xdr:nvSpPr>
        <xdr:cNvPr id="2964" name="Text Box 15">
          <a:extLst>
            <a:ext uri="{FF2B5EF4-FFF2-40B4-BE49-F238E27FC236}">
              <a16:creationId xmlns:a16="http://schemas.microsoft.com/office/drawing/2014/main" id="{80352AF5-C9BA-4CA6-96F6-615428D7FBD6}"/>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504825</xdr:rowOff>
    </xdr:from>
    <xdr:ext cx="95250" cy="442269"/>
    <xdr:sp macro="" textlink="">
      <xdr:nvSpPr>
        <xdr:cNvPr id="2965" name="Text Box 15">
          <a:extLst>
            <a:ext uri="{FF2B5EF4-FFF2-40B4-BE49-F238E27FC236}">
              <a16:creationId xmlns:a16="http://schemas.microsoft.com/office/drawing/2014/main" id="{1104E515-912E-42C5-90AE-6FAD490B9391}"/>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51</xdr:row>
      <xdr:rowOff>504825</xdr:rowOff>
    </xdr:from>
    <xdr:ext cx="95250" cy="442269"/>
    <xdr:sp macro="" textlink="">
      <xdr:nvSpPr>
        <xdr:cNvPr id="2966" name="Text Box 15">
          <a:extLst>
            <a:ext uri="{FF2B5EF4-FFF2-40B4-BE49-F238E27FC236}">
              <a16:creationId xmlns:a16="http://schemas.microsoft.com/office/drawing/2014/main" id="{5E35C0C3-2B7D-42D7-A8BF-C5CCC302E89F}"/>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504825</xdr:rowOff>
    </xdr:from>
    <xdr:ext cx="95250" cy="213632"/>
    <xdr:sp macro="" textlink="">
      <xdr:nvSpPr>
        <xdr:cNvPr id="2967" name="Text Box 15">
          <a:extLst>
            <a:ext uri="{FF2B5EF4-FFF2-40B4-BE49-F238E27FC236}">
              <a16:creationId xmlns:a16="http://schemas.microsoft.com/office/drawing/2014/main" id="{0BF746C5-F503-4960-874F-C17676E68FBA}"/>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504825</xdr:rowOff>
    </xdr:from>
    <xdr:ext cx="95250" cy="444331"/>
    <xdr:sp macro="" textlink="">
      <xdr:nvSpPr>
        <xdr:cNvPr id="2968" name="Text Box 15">
          <a:extLst>
            <a:ext uri="{FF2B5EF4-FFF2-40B4-BE49-F238E27FC236}">
              <a16:creationId xmlns:a16="http://schemas.microsoft.com/office/drawing/2014/main" id="{0DEC6D84-927F-4133-9ED5-B1CB165A88F6}"/>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51</xdr:row>
      <xdr:rowOff>170392</xdr:rowOff>
    </xdr:from>
    <xdr:ext cx="95250" cy="213632"/>
    <xdr:sp macro="" textlink="">
      <xdr:nvSpPr>
        <xdr:cNvPr id="2969" name="Text Box 15">
          <a:extLst>
            <a:ext uri="{FF2B5EF4-FFF2-40B4-BE49-F238E27FC236}">
              <a16:creationId xmlns:a16="http://schemas.microsoft.com/office/drawing/2014/main" id="{F2A8C0B2-CE2D-49E3-B06C-0A66546A7714}"/>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2970" name="Text Box 16">
          <a:extLst>
            <a:ext uri="{FF2B5EF4-FFF2-40B4-BE49-F238E27FC236}">
              <a16:creationId xmlns:a16="http://schemas.microsoft.com/office/drawing/2014/main" id="{400366F1-88A7-4594-A149-0C959756B29A}"/>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2971" name="Text Box 17">
          <a:extLst>
            <a:ext uri="{FF2B5EF4-FFF2-40B4-BE49-F238E27FC236}">
              <a16:creationId xmlns:a16="http://schemas.microsoft.com/office/drawing/2014/main" id="{4EBBDE50-9A26-4E77-AE08-F8F35E62651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2972" name="Text Box 18">
          <a:extLst>
            <a:ext uri="{FF2B5EF4-FFF2-40B4-BE49-F238E27FC236}">
              <a16:creationId xmlns:a16="http://schemas.microsoft.com/office/drawing/2014/main" id="{9C0C4E09-8316-4812-B26B-190293042AB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2973" name="Text Box 19">
          <a:extLst>
            <a:ext uri="{FF2B5EF4-FFF2-40B4-BE49-F238E27FC236}">
              <a16:creationId xmlns:a16="http://schemas.microsoft.com/office/drawing/2014/main" id="{B532A9DA-084C-4DE3-85F1-A0E64967E75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2974" name="Text Box 16">
          <a:extLst>
            <a:ext uri="{FF2B5EF4-FFF2-40B4-BE49-F238E27FC236}">
              <a16:creationId xmlns:a16="http://schemas.microsoft.com/office/drawing/2014/main" id="{FF1A0341-6663-45DE-AC5F-281217BA5AC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2975" name="Text Box 17">
          <a:extLst>
            <a:ext uri="{FF2B5EF4-FFF2-40B4-BE49-F238E27FC236}">
              <a16:creationId xmlns:a16="http://schemas.microsoft.com/office/drawing/2014/main" id="{C886BAB3-0194-4D56-88D3-DE61BCAE189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2976" name="Text Box 18">
          <a:extLst>
            <a:ext uri="{FF2B5EF4-FFF2-40B4-BE49-F238E27FC236}">
              <a16:creationId xmlns:a16="http://schemas.microsoft.com/office/drawing/2014/main" id="{BF0616CA-6DF2-48A6-83FE-3F98BD682BA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2977" name="Text Box 19">
          <a:extLst>
            <a:ext uri="{FF2B5EF4-FFF2-40B4-BE49-F238E27FC236}">
              <a16:creationId xmlns:a16="http://schemas.microsoft.com/office/drawing/2014/main" id="{8050A9A6-A4C0-48EE-9C70-96F95FFF126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55</xdr:row>
      <xdr:rowOff>0</xdr:rowOff>
    </xdr:from>
    <xdr:ext cx="95250" cy="171450"/>
    <xdr:sp macro="" textlink="">
      <xdr:nvSpPr>
        <xdr:cNvPr id="2978" name="Text Box 16">
          <a:extLst>
            <a:ext uri="{FF2B5EF4-FFF2-40B4-BE49-F238E27FC236}">
              <a16:creationId xmlns:a16="http://schemas.microsoft.com/office/drawing/2014/main" id="{28D541BA-7F11-46E9-9553-6389DB82A46A}"/>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55</xdr:row>
      <xdr:rowOff>0</xdr:rowOff>
    </xdr:from>
    <xdr:ext cx="95250" cy="171450"/>
    <xdr:sp macro="" textlink="">
      <xdr:nvSpPr>
        <xdr:cNvPr id="2979" name="Text Box 17">
          <a:extLst>
            <a:ext uri="{FF2B5EF4-FFF2-40B4-BE49-F238E27FC236}">
              <a16:creationId xmlns:a16="http://schemas.microsoft.com/office/drawing/2014/main" id="{6C12212D-ABF8-4F90-A86A-4433C33362DA}"/>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55</xdr:row>
      <xdr:rowOff>0</xdr:rowOff>
    </xdr:from>
    <xdr:ext cx="95250" cy="171450"/>
    <xdr:sp macro="" textlink="">
      <xdr:nvSpPr>
        <xdr:cNvPr id="2980" name="Text Box 18">
          <a:extLst>
            <a:ext uri="{FF2B5EF4-FFF2-40B4-BE49-F238E27FC236}">
              <a16:creationId xmlns:a16="http://schemas.microsoft.com/office/drawing/2014/main" id="{560591F7-86D2-4FE1-AFC9-ECCE163FD816}"/>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55</xdr:row>
      <xdr:rowOff>0</xdr:rowOff>
    </xdr:from>
    <xdr:ext cx="95250" cy="171450"/>
    <xdr:sp macro="" textlink="">
      <xdr:nvSpPr>
        <xdr:cNvPr id="2981" name="Text Box 19">
          <a:extLst>
            <a:ext uri="{FF2B5EF4-FFF2-40B4-BE49-F238E27FC236}">
              <a16:creationId xmlns:a16="http://schemas.microsoft.com/office/drawing/2014/main" id="{140BC50E-F687-433C-9332-69D444D4341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53</xdr:row>
      <xdr:rowOff>504825</xdr:rowOff>
    </xdr:from>
    <xdr:ext cx="95250" cy="444014"/>
    <xdr:sp macro="" textlink="">
      <xdr:nvSpPr>
        <xdr:cNvPr id="2982" name="Text Box 15">
          <a:extLst>
            <a:ext uri="{FF2B5EF4-FFF2-40B4-BE49-F238E27FC236}">
              <a16:creationId xmlns:a16="http://schemas.microsoft.com/office/drawing/2014/main" id="{5C2B736C-A8A8-47E3-AC2E-639A0A86D1D6}"/>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2983" name="Text Box 16">
          <a:extLst>
            <a:ext uri="{FF2B5EF4-FFF2-40B4-BE49-F238E27FC236}">
              <a16:creationId xmlns:a16="http://schemas.microsoft.com/office/drawing/2014/main" id="{CC6BDF43-DA91-4295-A4FA-D3B77EF01A2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2984" name="Text Box 17">
          <a:extLst>
            <a:ext uri="{FF2B5EF4-FFF2-40B4-BE49-F238E27FC236}">
              <a16:creationId xmlns:a16="http://schemas.microsoft.com/office/drawing/2014/main" id="{A1E18F71-0183-4EDF-ABF8-1EFDD95F36E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2985" name="Text Box 18">
          <a:extLst>
            <a:ext uri="{FF2B5EF4-FFF2-40B4-BE49-F238E27FC236}">
              <a16:creationId xmlns:a16="http://schemas.microsoft.com/office/drawing/2014/main" id="{098DB56E-11BE-4B54-801F-24133F93600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2986" name="Text Box 19">
          <a:extLst>
            <a:ext uri="{FF2B5EF4-FFF2-40B4-BE49-F238E27FC236}">
              <a16:creationId xmlns:a16="http://schemas.microsoft.com/office/drawing/2014/main" id="{0E4E6892-CAE0-43FC-9F3B-04913739E76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2987" name="Text Box 16">
          <a:extLst>
            <a:ext uri="{FF2B5EF4-FFF2-40B4-BE49-F238E27FC236}">
              <a16:creationId xmlns:a16="http://schemas.microsoft.com/office/drawing/2014/main" id="{11B15715-A1DC-42F8-9B10-27D473D44FC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2988" name="Text Box 17">
          <a:extLst>
            <a:ext uri="{FF2B5EF4-FFF2-40B4-BE49-F238E27FC236}">
              <a16:creationId xmlns:a16="http://schemas.microsoft.com/office/drawing/2014/main" id="{6FD5FCCA-04BB-44E8-807C-401AA623700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2989" name="Text Box 18">
          <a:extLst>
            <a:ext uri="{FF2B5EF4-FFF2-40B4-BE49-F238E27FC236}">
              <a16:creationId xmlns:a16="http://schemas.microsoft.com/office/drawing/2014/main" id="{7E8928C0-F2B1-41E1-9DA7-43F6BBE7572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2990" name="Text Box 16">
          <a:extLst>
            <a:ext uri="{FF2B5EF4-FFF2-40B4-BE49-F238E27FC236}">
              <a16:creationId xmlns:a16="http://schemas.microsoft.com/office/drawing/2014/main" id="{DF1D22A2-24AA-4294-921F-8FF3BFFB8D4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2991" name="Text Box 17">
          <a:extLst>
            <a:ext uri="{FF2B5EF4-FFF2-40B4-BE49-F238E27FC236}">
              <a16:creationId xmlns:a16="http://schemas.microsoft.com/office/drawing/2014/main" id="{41E03964-C70C-41AC-89E2-8F1243324BF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2992" name="Text Box 18">
          <a:extLst>
            <a:ext uri="{FF2B5EF4-FFF2-40B4-BE49-F238E27FC236}">
              <a16:creationId xmlns:a16="http://schemas.microsoft.com/office/drawing/2014/main" id="{1CFA35F0-81BF-4A0A-BFEA-ECF156EB34B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2993" name="Text Box 19">
          <a:extLst>
            <a:ext uri="{FF2B5EF4-FFF2-40B4-BE49-F238E27FC236}">
              <a16:creationId xmlns:a16="http://schemas.microsoft.com/office/drawing/2014/main" id="{71D9EBCD-B886-403A-AB57-B8E04593931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2994" name="Text Box 16">
          <a:extLst>
            <a:ext uri="{FF2B5EF4-FFF2-40B4-BE49-F238E27FC236}">
              <a16:creationId xmlns:a16="http://schemas.microsoft.com/office/drawing/2014/main" id="{2FEC13D7-979B-4317-BF25-13E6C9942C8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2995" name="Text Box 17">
          <a:extLst>
            <a:ext uri="{FF2B5EF4-FFF2-40B4-BE49-F238E27FC236}">
              <a16:creationId xmlns:a16="http://schemas.microsoft.com/office/drawing/2014/main" id="{AC516F47-3365-43BC-945F-A325D12DD42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2996" name="Text Box 18">
          <a:extLst>
            <a:ext uri="{FF2B5EF4-FFF2-40B4-BE49-F238E27FC236}">
              <a16:creationId xmlns:a16="http://schemas.microsoft.com/office/drawing/2014/main" id="{37E55FAE-F99D-422C-94BB-F7EC4D0B4DD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2997" name="Text Box 19">
          <a:extLst>
            <a:ext uri="{FF2B5EF4-FFF2-40B4-BE49-F238E27FC236}">
              <a16:creationId xmlns:a16="http://schemas.microsoft.com/office/drawing/2014/main" id="{0F3B9798-BF04-4C2F-9270-5F346E73B34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504825</xdr:rowOff>
    </xdr:from>
    <xdr:ext cx="95250" cy="456743"/>
    <xdr:sp macro="" textlink="">
      <xdr:nvSpPr>
        <xdr:cNvPr id="2998" name="Text Box 15">
          <a:extLst>
            <a:ext uri="{FF2B5EF4-FFF2-40B4-BE49-F238E27FC236}">
              <a16:creationId xmlns:a16="http://schemas.microsoft.com/office/drawing/2014/main" id="{9A614F17-A5DF-4900-B094-B70D7A6C1338}"/>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504825</xdr:rowOff>
    </xdr:from>
    <xdr:ext cx="95250" cy="442269"/>
    <xdr:sp macro="" textlink="">
      <xdr:nvSpPr>
        <xdr:cNvPr id="2999" name="Text Box 15">
          <a:extLst>
            <a:ext uri="{FF2B5EF4-FFF2-40B4-BE49-F238E27FC236}">
              <a16:creationId xmlns:a16="http://schemas.microsoft.com/office/drawing/2014/main" id="{C80C5E1F-780A-4877-AED6-50D09930702C}"/>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51</xdr:row>
      <xdr:rowOff>504825</xdr:rowOff>
    </xdr:from>
    <xdr:ext cx="95250" cy="442269"/>
    <xdr:sp macro="" textlink="">
      <xdr:nvSpPr>
        <xdr:cNvPr id="3000" name="Text Box 15">
          <a:extLst>
            <a:ext uri="{FF2B5EF4-FFF2-40B4-BE49-F238E27FC236}">
              <a16:creationId xmlns:a16="http://schemas.microsoft.com/office/drawing/2014/main" id="{F50FE8BD-6230-4529-B72F-41EDA35DB96A}"/>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504825</xdr:rowOff>
    </xdr:from>
    <xdr:ext cx="95250" cy="213632"/>
    <xdr:sp macro="" textlink="">
      <xdr:nvSpPr>
        <xdr:cNvPr id="3001" name="Text Box 15">
          <a:extLst>
            <a:ext uri="{FF2B5EF4-FFF2-40B4-BE49-F238E27FC236}">
              <a16:creationId xmlns:a16="http://schemas.microsoft.com/office/drawing/2014/main" id="{A4F79130-1A25-49F2-BD0C-3F312F368243}"/>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51</xdr:row>
      <xdr:rowOff>504825</xdr:rowOff>
    </xdr:from>
    <xdr:ext cx="95250" cy="444331"/>
    <xdr:sp macro="" textlink="">
      <xdr:nvSpPr>
        <xdr:cNvPr id="3002" name="Text Box 15">
          <a:extLst>
            <a:ext uri="{FF2B5EF4-FFF2-40B4-BE49-F238E27FC236}">
              <a16:creationId xmlns:a16="http://schemas.microsoft.com/office/drawing/2014/main" id="{697CF567-D87E-44D0-8E16-B9CF85201C64}"/>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51</xdr:row>
      <xdr:rowOff>504825</xdr:rowOff>
    </xdr:from>
    <xdr:ext cx="95250" cy="213632"/>
    <xdr:sp macro="" textlink="">
      <xdr:nvSpPr>
        <xdr:cNvPr id="3003" name="Text Box 15">
          <a:extLst>
            <a:ext uri="{FF2B5EF4-FFF2-40B4-BE49-F238E27FC236}">
              <a16:creationId xmlns:a16="http://schemas.microsoft.com/office/drawing/2014/main" id="{7968CB9C-DCEB-45A7-8853-292CF0B3A14D}"/>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3004" name="Text Box 16">
          <a:extLst>
            <a:ext uri="{FF2B5EF4-FFF2-40B4-BE49-F238E27FC236}">
              <a16:creationId xmlns:a16="http://schemas.microsoft.com/office/drawing/2014/main" id="{0762CB3C-9ECF-498B-B854-DB5643ED511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3005" name="Text Box 17">
          <a:extLst>
            <a:ext uri="{FF2B5EF4-FFF2-40B4-BE49-F238E27FC236}">
              <a16:creationId xmlns:a16="http://schemas.microsoft.com/office/drawing/2014/main" id="{4F400534-A5D5-418B-98D0-E093509BA0A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3006" name="Text Box 18">
          <a:extLst>
            <a:ext uri="{FF2B5EF4-FFF2-40B4-BE49-F238E27FC236}">
              <a16:creationId xmlns:a16="http://schemas.microsoft.com/office/drawing/2014/main" id="{EF91639C-9746-4721-A7B8-7D38965EB0BA}"/>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3007" name="Text Box 19">
          <a:extLst>
            <a:ext uri="{FF2B5EF4-FFF2-40B4-BE49-F238E27FC236}">
              <a16:creationId xmlns:a16="http://schemas.microsoft.com/office/drawing/2014/main" id="{3ABE5C5F-1145-400B-A5CE-8B85E85FB8E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3008" name="Text Box 16">
          <a:extLst>
            <a:ext uri="{FF2B5EF4-FFF2-40B4-BE49-F238E27FC236}">
              <a16:creationId xmlns:a16="http://schemas.microsoft.com/office/drawing/2014/main" id="{23E5379B-17E3-4BC9-A59D-C0FE3C08070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3009" name="Text Box 17">
          <a:extLst>
            <a:ext uri="{FF2B5EF4-FFF2-40B4-BE49-F238E27FC236}">
              <a16:creationId xmlns:a16="http://schemas.microsoft.com/office/drawing/2014/main" id="{2D8F3CAB-3485-4062-A60D-F6F66421B27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3010" name="Text Box 18">
          <a:extLst>
            <a:ext uri="{FF2B5EF4-FFF2-40B4-BE49-F238E27FC236}">
              <a16:creationId xmlns:a16="http://schemas.microsoft.com/office/drawing/2014/main" id="{3D30241E-57E4-44DE-AF4E-6ECC3AD094B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3011" name="Text Box 19">
          <a:extLst>
            <a:ext uri="{FF2B5EF4-FFF2-40B4-BE49-F238E27FC236}">
              <a16:creationId xmlns:a16="http://schemas.microsoft.com/office/drawing/2014/main" id="{A4E34B09-709D-4ED6-97A7-37D38372892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55</xdr:row>
      <xdr:rowOff>0</xdr:rowOff>
    </xdr:from>
    <xdr:ext cx="95250" cy="171450"/>
    <xdr:sp macro="" textlink="">
      <xdr:nvSpPr>
        <xdr:cNvPr id="3012" name="Text Box 16">
          <a:extLst>
            <a:ext uri="{FF2B5EF4-FFF2-40B4-BE49-F238E27FC236}">
              <a16:creationId xmlns:a16="http://schemas.microsoft.com/office/drawing/2014/main" id="{A1224CF5-F2C5-41F7-83FF-D07227014B65}"/>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55</xdr:row>
      <xdr:rowOff>0</xdr:rowOff>
    </xdr:from>
    <xdr:ext cx="95250" cy="171450"/>
    <xdr:sp macro="" textlink="">
      <xdr:nvSpPr>
        <xdr:cNvPr id="3013" name="Text Box 17">
          <a:extLst>
            <a:ext uri="{FF2B5EF4-FFF2-40B4-BE49-F238E27FC236}">
              <a16:creationId xmlns:a16="http://schemas.microsoft.com/office/drawing/2014/main" id="{12F7F64F-6D4D-4188-ABF6-A7DE9106C397}"/>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55</xdr:row>
      <xdr:rowOff>0</xdr:rowOff>
    </xdr:from>
    <xdr:ext cx="95250" cy="171450"/>
    <xdr:sp macro="" textlink="">
      <xdr:nvSpPr>
        <xdr:cNvPr id="3014" name="Text Box 18">
          <a:extLst>
            <a:ext uri="{FF2B5EF4-FFF2-40B4-BE49-F238E27FC236}">
              <a16:creationId xmlns:a16="http://schemas.microsoft.com/office/drawing/2014/main" id="{2B901185-58DF-4992-BC97-963E2C2FF6EB}"/>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55</xdr:row>
      <xdr:rowOff>0</xdr:rowOff>
    </xdr:from>
    <xdr:ext cx="95250" cy="171450"/>
    <xdr:sp macro="" textlink="">
      <xdr:nvSpPr>
        <xdr:cNvPr id="3015" name="Text Box 19">
          <a:extLst>
            <a:ext uri="{FF2B5EF4-FFF2-40B4-BE49-F238E27FC236}">
              <a16:creationId xmlns:a16="http://schemas.microsoft.com/office/drawing/2014/main" id="{41A31211-69F7-4CD1-8CAE-EDD77568023B}"/>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53</xdr:row>
      <xdr:rowOff>504825</xdr:rowOff>
    </xdr:from>
    <xdr:ext cx="95250" cy="444014"/>
    <xdr:sp macro="" textlink="">
      <xdr:nvSpPr>
        <xdr:cNvPr id="3016" name="Text Box 15">
          <a:extLst>
            <a:ext uri="{FF2B5EF4-FFF2-40B4-BE49-F238E27FC236}">
              <a16:creationId xmlns:a16="http://schemas.microsoft.com/office/drawing/2014/main" id="{17522059-0081-41B2-87E6-E615317A4FA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3017" name="Text Box 16">
          <a:extLst>
            <a:ext uri="{FF2B5EF4-FFF2-40B4-BE49-F238E27FC236}">
              <a16:creationId xmlns:a16="http://schemas.microsoft.com/office/drawing/2014/main" id="{95A22F5F-6E61-4ECF-A2E0-0BCFE19CB14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3018" name="Text Box 17">
          <a:extLst>
            <a:ext uri="{FF2B5EF4-FFF2-40B4-BE49-F238E27FC236}">
              <a16:creationId xmlns:a16="http://schemas.microsoft.com/office/drawing/2014/main" id="{639349FF-75EF-4E4E-B8F0-4B909A06FCCA}"/>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3019" name="Text Box 18">
          <a:extLst>
            <a:ext uri="{FF2B5EF4-FFF2-40B4-BE49-F238E27FC236}">
              <a16:creationId xmlns:a16="http://schemas.microsoft.com/office/drawing/2014/main" id="{72987BC2-3C70-443F-AADB-57363F1C828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3020" name="Text Box 19">
          <a:extLst>
            <a:ext uri="{FF2B5EF4-FFF2-40B4-BE49-F238E27FC236}">
              <a16:creationId xmlns:a16="http://schemas.microsoft.com/office/drawing/2014/main" id="{06AD0EDC-458E-4B95-95C5-E43BD76BDB8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53</xdr:row>
      <xdr:rowOff>504825</xdr:rowOff>
    </xdr:from>
    <xdr:ext cx="95250" cy="442269"/>
    <xdr:sp macro="" textlink="">
      <xdr:nvSpPr>
        <xdr:cNvPr id="3021" name="Text Box 15">
          <a:extLst>
            <a:ext uri="{FF2B5EF4-FFF2-40B4-BE49-F238E27FC236}">
              <a16:creationId xmlns:a16="http://schemas.microsoft.com/office/drawing/2014/main" id="{46778F98-717C-4625-83C6-31005FD10E21}"/>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3022" name="Text Box 16">
          <a:extLst>
            <a:ext uri="{FF2B5EF4-FFF2-40B4-BE49-F238E27FC236}">
              <a16:creationId xmlns:a16="http://schemas.microsoft.com/office/drawing/2014/main" id="{9ABB91B8-DEF1-485B-B7C7-C8D22291714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3023" name="Text Box 17">
          <a:extLst>
            <a:ext uri="{FF2B5EF4-FFF2-40B4-BE49-F238E27FC236}">
              <a16:creationId xmlns:a16="http://schemas.microsoft.com/office/drawing/2014/main" id="{278C79FA-D1EB-45F3-AB82-B2F22220E22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3024" name="Text Box 18">
          <a:extLst>
            <a:ext uri="{FF2B5EF4-FFF2-40B4-BE49-F238E27FC236}">
              <a16:creationId xmlns:a16="http://schemas.microsoft.com/office/drawing/2014/main" id="{D6875343-B561-40BD-B78F-CD8AB98F843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3025" name="Text Box 16">
          <a:extLst>
            <a:ext uri="{FF2B5EF4-FFF2-40B4-BE49-F238E27FC236}">
              <a16:creationId xmlns:a16="http://schemas.microsoft.com/office/drawing/2014/main" id="{FFEDE923-A860-46CD-80EF-7BCC9398FA8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3026" name="Text Box 17">
          <a:extLst>
            <a:ext uri="{FF2B5EF4-FFF2-40B4-BE49-F238E27FC236}">
              <a16:creationId xmlns:a16="http://schemas.microsoft.com/office/drawing/2014/main" id="{FFDF5DDC-EE8E-4468-A996-6E2E56A7CB7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3027" name="Text Box 18">
          <a:extLst>
            <a:ext uri="{FF2B5EF4-FFF2-40B4-BE49-F238E27FC236}">
              <a16:creationId xmlns:a16="http://schemas.microsoft.com/office/drawing/2014/main" id="{D3D5968A-BD65-4DF7-8FBA-7038AEC903B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3028" name="Text Box 19">
          <a:extLst>
            <a:ext uri="{FF2B5EF4-FFF2-40B4-BE49-F238E27FC236}">
              <a16:creationId xmlns:a16="http://schemas.microsoft.com/office/drawing/2014/main" id="{8891384E-9941-49AF-8F29-EAA7E3D9DAF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3029" name="Text Box 16">
          <a:extLst>
            <a:ext uri="{FF2B5EF4-FFF2-40B4-BE49-F238E27FC236}">
              <a16:creationId xmlns:a16="http://schemas.microsoft.com/office/drawing/2014/main" id="{AB0D4E16-E3E5-442A-9ED1-B0820B5A0E0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3030" name="Text Box 17">
          <a:extLst>
            <a:ext uri="{FF2B5EF4-FFF2-40B4-BE49-F238E27FC236}">
              <a16:creationId xmlns:a16="http://schemas.microsoft.com/office/drawing/2014/main" id="{84494B91-30D1-49B1-A44C-7B74A9399AC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3031" name="Text Box 18">
          <a:extLst>
            <a:ext uri="{FF2B5EF4-FFF2-40B4-BE49-F238E27FC236}">
              <a16:creationId xmlns:a16="http://schemas.microsoft.com/office/drawing/2014/main" id="{EAB14198-E9F0-463D-8132-696B041018F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55</xdr:row>
      <xdr:rowOff>170392</xdr:rowOff>
    </xdr:from>
    <xdr:ext cx="95250" cy="213632"/>
    <xdr:sp macro="" textlink="">
      <xdr:nvSpPr>
        <xdr:cNvPr id="3032" name="Text Box 15">
          <a:extLst>
            <a:ext uri="{FF2B5EF4-FFF2-40B4-BE49-F238E27FC236}">
              <a16:creationId xmlns:a16="http://schemas.microsoft.com/office/drawing/2014/main" id="{BECAD7BE-5B0C-4429-AAF3-86A50AF8FA24}"/>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3033" name="Text Box 16">
          <a:extLst>
            <a:ext uri="{FF2B5EF4-FFF2-40B4-BE49-F238E27FC236}">
              <a16:creationId xmlns:a16="http://schemas.microsoft.com/office/drawing/2014/main" id="{A798BCDE-AAF4-4C77-923A-2B5E0CBC76BA}"/>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3034" name="Text Box 17">
          <a:extLst>
            <a:ext uri="{FF2B5EF4-FFF2-40B4-BE49-F238E27FC236}">
              <a16:creationId xmlns:a16="http://schemas.microsoft.com/office/drawing/2014/main" id="{B36848E8-64C6-410B-89EC-7442F2D04FD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3035" name="Text Box 18">
          <a:extLst>
            <a:ext uri="{FF2B5EF4-FFF2-40B4-BE49-F238E27FC236}">
              <a16:creationId xmlns:a16="http://schemas.microsoft.com/office/drawing/2014/main" id="{BC5BB572-72E1-4F5D-A3B2-3B5DBCD0CDB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3036" name="Text Box 19">
          <a:extLst>
            <a:ext uri="{FF2B5EF4-FFF2-40B4-BE49-F238E27FC236}">
              <a16:creationId xmlns:a16="http://schemas.microsoft.com/office/drawing/2014/main" id="{B7841915-491E-4C17-BA49-716758ED55D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3037" name="Text Box 16">
          <a:extLst>
            <a:ext uri="{FF2B5EF4-FFF2-40B4-BE49-F238E27FC236}">
              <a16:creationId xmlns:a16="http://schemas.microsoft.com/office/drawing/2014/main" id="{360428EE-AFDD-4697-A7FE-6C8BDDF7CED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3038" name="Text Box 17">
          <a:extLst>
            <a:ext uri="{FF2B5EF4-FFF2-40B4-BE49-F238E27FC236}">
              <a16:creationId xmlns:a16="http://schemas.microsoft.com/office/drawing/2014/main" id="{1B0EC03E-41ED-4D47-B54C-939D7493DFE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3039" name="Text Box 18">
          <a:extLst>
            <a:ext uri="{FF2B5EF4-FFF2-40B4-BE49-F238E27FC236}">
              <a16:creationId xmlns:a16="http://schemas.microsoft.com/office/drawing/2014/main" id="{C50D9D37-A235-4A35-B71B-253638C4671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3040" name="Text Box 19">
          <a:extLst>
            <a:ext uri="{FF2B5EF4-FFF2-40B4-BE49-F238E27FC236}">
              <a16:creationId xmlns:a16="http://schemas.microsoft.com/office/drawing/2014/main" id="{0A331B10-9053-4817-B09E-B5BF95F15DB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52</xdr:row>
      <xdr:rowOff>0</xdr:rowOff>
    </xdr:from>
    <xdr:ext cx="95250" cy="171450"/>
    <xdr:sp macro="" textlink="">
      <xdr:nvSpPr>
        <xdr:cNvPr id="3041" name="Text Box 16">
          <a:extLst>
            <a:ext uri="{FF2B5EF4-FFF2-40B4-BE49-F238E27FC236}">
              <a16:creationId xmlns:a16="http://schemas.microsoft.com/office/drawing/2014/main" id="{7BC43391-872F-44F4-9F29-808AC1F3BEDF}"/>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52</xdr:row>
      <xdr:rowOff>0</xdr:rowOff>
    </xdr:from>
    <xdr:ext cx="95250" cy="171450"/>
    <xdr:sp macro="" textlink="">
      <xdr:nvSpPr>
        <xdr:cNvPr id="3042" name="Text Box 17">
          <a:extLst>
            <a:ext uri="{FF2B5EF4-FFF2-40B4-BE49-F238E27FC236}">
              <a16:creationId xmlns:a16="http://schemas.microsoft.com/office/drawing/2014/main" id="{60F4D6E0-DD6B-4B1A-B3CA-954B82924D2E}"/>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52</xdr:row>
      <xdr:rowOff>0</xdr:rowOff>
    </xdr:from>
    <xdr:ext cx="95250" cy="171450"/>
    <xdr:sp macro="" textlink="">
      <xdr:nvSpPr>
        <xdr:cNvPr id="3043" name="Text Box 18">
          <a:extLst>
            <a:ext uri="{FF2B5EF4-FFF2-40B4-BE49-F238E27FC236}">
              <a16:creationId xmlns:a16="http://schemas.microsoft.com/office/drawing/2014/main" id="{A4F5FE43-AE83-462D-922E-1E5C9DC7742E}"/>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52</xdr:row>
      <xdr:rowOff>0</xdr:rowOff>
    </xdr:from>
    <xdr:ext cx="95250" cy="171450"/>
    <xdr:sp macro="" textlink="">
      <xdr:nvSpPr>
        <xdr:cNvPr id="3044" name="Text Box 19">
          <a:extLst>
            <a:ext uri="{FF2B5EF4-FFF2-40B4-BE49-F238E27FC236}">
              <a16:creationId xmlns:a16="http://schemas.microsoft.com/office/drawing/2014/main" id="{E2D21CFB-8607-4E7C-9BD6-17015D56ACAE}"/>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53</xdr:row>
      <xdr:rowOff>504825</xdr:rowOff>
    </xdr:from>
    <xdr:ext cx="95250" cy="444014"/>
    <xdr:sp macro="" textlink="">
      <xdr:nvSpPr>
        <xdr:cNvPr id="3045" name="Text Box 15">
          <a:extLst>
            <a:ext uri="{FF2B5EF4-FFF2-40B4-BE49-F238E27FC236}">
              <a16:creationId xmlns:a16="http://schemas.microsoft.com/office/drawing/2014/main" id="{9CCB73F8-F16D-4687-BEE4-9424BAA5DD5F}"/>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3046" name="Text Box 16">
          <a:extLst>
            <a:ext uri="{FF2B5EF4-FFF2-40B4-BE49-F238E27FC236}">
              <a16:creationId xmlns:a16="http://schemas.microsoft.com/office/drawing/2014/main" id="{5C2B51B4-DDE4-4E52-9D04-0128FD88017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3047" name="Text Box 17">
          <a:extLst>
            <a:ext uri="{FF2B5EF4-FFF2-40B4-BE49-F238E27FC236}">
              <a16:creationId xmlns:a16="http://schemas.microsoft.com/office/drawing/2014/main" id="{96D4523F-54F2-4404-A667-F6DAA917710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3048" name="Text Box 18">
          <a:extLst>
            <a:ext uri="{FF2B5EF4-FFF2-40B4-BE49-F238E27FC236}">
              <a16:creationId xmlns:a16="http://schemas.microsoft.com/office/drawing/2014/main" id="{8AE36D4F-2512-4701-AC59-4A0B63D86DF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0</xdr:rowOff>
    </xdr:from>
    <xdr:ext cx="95250" cy="171450"/>
    <xdr:sp macro="" textlink="">
      <xdr:nvSpPr>
        <xdr:cNvPr id="3049" name="Text Box 19">
          <a:extLst>
            <a:ext uri="{FF2B5EF4-FFF2-40B4-BE49-F238E27FC236}">
              <a16:creationId xmlns:a16="http://schemas.microsoft.com/office/drawing/2014/main" id="{E60E56AD-BDC8-4CA8-B053-8C114102B98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3050" name="Text Box 16">
          <a:extLst>
            <a:ext uri="{FF2B5EF4-FFF2-40B4-BE49-F238E27FC236}">
              <a16:creationId xmlns:a16="http://schemas.microsoft.com/office/drawing/2014/main" id="{55D32B8E-7EEA-40FA-B30E-78D7D5644E2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0</xdr:rowOff>
    </xdr:from>
    <xdr:ext cx="95250" cy="171450"/>
    <xdr:sp macro="" textlink="">
      <xdr:nvSpPr>
        <xdr:cNvPr id="3051" name="Text Box 17">
          <a:extLst>
            <a:ext uri="{FF2B5EF4-FFF2-40B4-BE49-F238E27FC236}">
              <a16:creationId xmlns:a16="http://schemas.microsoft.com/office/drawing/2014/main" id="{58B42EB4-29F2-40C6-AD8E-4143447745C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55</xdr:row>
      <xdr:rowOff>15875</xdr:rowOff>
    </xdr:from>
    <xdr:ext cx="95250" cy="171450"/>
    <xdr:sp macro="" textlink="">
      <xdr:nvSpPr>
        <xdr:cNvPr id="3052" name="Text Box 18">
          <a:extLst>
            <a:ext uri="{FF2B5EF4-FFF2-40B4-BE49-F238E27FC236}">
              <a16:creationId xmlns:a16="http://schemas.microsoft.com/office/drawing/2014/main" id="{68BCE6E6-64E0-47BA-B1DA-FCC4AB53C371}"/>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3053" name="Text Box 16">
          <a:extLst>
            <a:ext uri="{FF2B5EF4-FFF2-40B4-BE49-F238E27FC236}">
              <a16:creationId xmlns:a16="http://schemas.microsoft.com/office/drawing/2014/main" id="{31A99D19-A719-4CAF-9179-6BB581FA8EC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3054" name="Text Box 17">
          <a:extLst>
            <a:ext uri="{FF2B5EF4-FFF2-40B4-BE49-F238E27FC236}">
              <a16:creationId xmlns:a16="http://schemas.microsoft.com/office/drawing/2014/main" id="{0CB3BBDB-6244-480E-B564-904A2C120E6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3055" name="Text Box 18">
          <a:extLst>
            <a:ext uri="{FF2B5EF4-FFF2-40B4-BE49-F238E27FC236}">
              <a16:creationId xmlns:a16="http://schemas.microsoft.com/office/drawing/2014/main" id="{A460615B-1E70-4939-BB5C-D221B99E8E3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3056" name="Text Box 19">
          <a:extLst>
            <a:ext uri="{FF2B5EF4-FFF2-40B4-BE49-F238E27FC236}">
              <a16:creationId xmlns:a16="http://schemas.microsoft.com/office/drawing/2014/main" id="{7AB73439-3F46-4DB7-9CC2-34CDAD71872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55</xdr:row>
      <xdr:rowOff>0</xdr:rowOff>
    </xdr:from>
    <xdr:ext cx="95250" cy="171450"/>
    <xdr:sp macro="" textlink="">
      <xdr:nvSpPr>
        <xdr:cNvPr id="3057" name="Text Box 16">
          <a:extLst>
            <a:ext uri="{FF2B5EF4-FFF2-40B4-BE49-F238E27FC236}">
              <a16:creationId xmlns:a16="http://schemas.microsoft.com/office/drawing/2014/main" id="{188AAFFF-DE39-42D1-BD9C-3DA908AA0B3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55</xdr:row>
      <xdr:rowOff>170392</xdr:rowOff>
    </xdr:from>
    <xdr:ext cx="95250" cy="213632"/>
    <xdr:sp macro="" textlink="">
      <xdr:nvSpPr>
        <xdr:cNvPr id="3058" name="Text Box 15">
          <a:extLst>
            <a:ext uri="{FF2B5EF4-FFF2-40B4-BE49-F238E27FC236}">
              <a16:creationId xmlns:a16="http://schemas.microsoft.com/office/drawing/2014/main" id="{1E7D4541-05F8-49BA-9B09-42B11ED63DF9}"/>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504825</xdr:rowOff>
    </xdr:from>
    <xdr:ext cx="95250" cy="448496"/>
    <xdr:sp macro="" textlink="">
      <xdr:nvSpPr>
        <xdr:cNvPr id="3059" name="Text Box 15">
          <a:extLst>
            <a:ext uri="{FF2B5EF4-FFF2-40B4-BE49-F238E27FC236}">
              <a16:creationId xmlns:a16="http://schemas.microsoft.com/office/drawing/2014/main" id="{838C0675-F971-406F-98CB-528901526AE1}"/>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504825</xdr:rowOff>
    </xdr:from>
    <xdr:ext cx="95250" cy="442269"/>
    <xdr:sp macro="" textlink="">
      <xdr:nvSpPr>
        <xdr:cNvPr id="3060" name="Text Box 15">
          <a:extLst>
            <a:ext uri="{FF2B5EF4-FFF2-40B4-BE49-F238E27FC236}">
              <a16:creationId xmlns:a16="http://schemas.microsoft.com/office/drawing/2014/main" id="{F70AEAEE-251B-4C1F-991F-EA9FECE1C539}"/>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55</xdr:row>
      <xdr:rowOff>504825</xdr:rowOff>
    </xdr:from>
    <xdr:ext cx="95250" cy="442269"/>
    <xdr:sp macro="" textlink="">
      <xdr:nvSpPr>
        <xdr:cNvPr id="3061" name="Text Box 15">
          <a:extLst>
            <a:ext uri="{FF2B5EF4-FFF2-40B4-BE49-F238E27FC236}">
              <a16:creationId xmlns:a16="http://schemas.microsoft.com/office/drawing/2014/main" id="{CC7966E5-DA18-43E0-99E8-843C09BFF7DD}"/>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504825</xdr:rowOff>
    </xdr:from>
    <xdr:ext cx="95250" cy="213632"/>
    <xdr:sp macro="" textlink="">
      <xdr:nvSpPr>
        <xdr:cNvPr id="3062" name="Text Box 15">
          <a:extLst>
            <a:ext uri="{FF2B5EF4-FFF2-40B4-BE49-F238E27FC236}">
              <a16:creationId xmlns:a16="http://schemas.microsoft.com/office/drawing/2014/main" id="{72D50B00-72B2-431E-822A-9F81F8E67BC7}"/>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504825</xdr:rowOff>
    </xdr:from>
    <xdr:ext cx="95250" cy="444331"/>
    <xdr:sp macro="" textlink="">
      <xdr:nvSpPr>
        <xdr:cNvPr id="3063" name="Text Box 15">
          <a:extLst>
            <a:ext uri="{FF2B5EF4-FFF2-40B4-BE49-F238E27FC236}">
              <a16:creationId xmlns:a16="http://schemas.microsoft.com/office/drawing/2014/main" id="{3FA1077A-0E8E-45A5-BF6E-9CAA7D33C065}"/>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55</xdr:row>
      <xdr:rowOff>170392</xdr:rowOff>
    </xdr:from>
    <xdr:ext cx="95250" cy="213632"/>
    <xdr:sp macro="" textlink="">
      <xdr:nvSpPr>
        <xdr:cNvPr id="3064" name="Text Box 15">
          <a:extLst>
            <a:ext uri="{FF2B5EF4-FFF2-40B4-BE49-F238E27FC236}">
              <a16:creationId xmlns:a16="http://schemas.microsoft.com/office/drawing/2014/main" id="{AE4743FF-B055-472A-AD16-89B78EA6056C}"/>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065" name="Text Box 16">
          <a:extLst>
            <a:ext uri="{FF2B5EF4-FFF2-40B4-BE49-F238E27FC236}">
              <a16:creationId xmlns:a16="http://schemas.microsoft.com/office/drawing/2014/main" id="{97A4E41B-3CBB-45BB-B402-0CB8D168ABE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066" name="Text Box 17">
          <a:extLst>
            <a:ext uri="{FF2B5EF4-FFF2-40B4-BE49-F238E27FC236}">
              <a16:creationId xmlns:a16="http://schemas.microsoft.com/office/drawing/2014/main" id="{FA926BFB-6165-4FB8-8748-55F6D5B8E21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067" name="Text Box 18">
          <a:extLst>
            <a:ext uri="{FF2B5EF4-FFF2-40B4-BE49-F238E27FC236}">
              <a16:creationId xmlns:a16="http://schemas.microsoft.com/office/drawing/2014/main" id="{C08174A4-1FA9-4696-9C2D-BD69EF6BD87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068" name="Text Box 19">
          <a:extLst>
            <a:ext uri="{FF2B5EF4-FFF2-40B4-BE49-F238E27FC236}">
              <a16:creationId xmlns:a16="http://schemas.microsoft.com/office/drawing/2014/main" id="{5A1D4C87-7479-45AF-8E99-2D017E6D34B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069" name="Text Box 16">
          <a:extLst>
            <a:ext uri="{FF2B5EF4-FFF2-40B4-BE49-F238E27FC236}">
              <a16:creationId xmlns:a16="http://schemas.microsoft.com/office/drawing/2014/main" id="{ACA2156A-9364-42A4-9AE3-94FA79E6931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070" name="Text Box 17">
          <a:extLst>
            <a:ext uri="{FF2B5EF4-FFF2-40B4-BE49-F238E27FC236}">
              <a16:creationId xmlns:a16="http://schemas.microsoft.com/office/drawing/2014/main" id="{6559CC3E-1E21-4E94-86A7-21C142A8CBC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071" name="Text Box 18">
          <a:extLst>
            <a:ext uri="{FF2B5EF4-FFF2-40B4-BE49-F238E27FC236}">
              <a16:creationId xmlns:a16="http://schemas.microsoft.com/office/drawing/2014/main" id="{C3F664B6-A9FE-491F-9891-50C2E153183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072" name="Text Box 19">
          <a:extLst>
            <a:ext uri="{FF2B5EF4-FFF2-40B4-BE49-F238E27FC236}">
              <a16:creationId xmlns:a16="http://schemas.microsoft.com/office/drawing/2014/main" id="{28C5B9A4-C44B-4A0B-A449-F228C42A966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0</xdr:rowOff>
    </xdr:from>
    <xdr:ext cx="95250" cy="171450"/>
    <xdr:sp macro="" textlink="">
      <xdr:nvSpPr>
        <xdr:cNvPr id="3073" name="Text Box 16">
          <a:extLst>
            <a:ext uri="{FF2B5EF4-FFF2-40B4-BE49-F238E27FC236}">
              <a16:creationId xmlns:a16="http://schemas.microsoft.com/office/drawing/2014/main" id="{704A345C-BC1B-4E70-8934-03C6017FFCE8}"/>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0</xdr:rowOff>
    </xdr:from>
    <xdr:ext cx="95250" cy="171450"/>
    <xdr:sp macro="" textlink="">
      <xdr:nvSpPr>
        <xdr:cNvPr id="3074" name="Text Box 17">
          <a:extLst>
            <a:ext uri="{FF2B5EF4-FFF2-40B4-BE49-F238E27FC236}">
              <a16:creationId xmlns:a16="http://schemas.microsoft.com/office/drawing/2014/main" id="{F9877087-676D-4293-8365-2D0E23C7756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0</xdr:rowOff>
    </xdr:from>
    <xdr:ext cx="95250" cy="171450"/>
    <xdr:sp macro="" textlink="">
      <xdr:nvSpPr>
        <xdr:cNvPr id="3075" name="Text Box 18">
          <a:extLst>
            <a:ext uri="{FF2B5EF4-FFF2-40B4-BE49-F238E27FC236}">
              <a16:creationId xmlns:a16="http://schemas.microsoft.com/office/drawing/2014/main" id="{649E7B80-AB1A-4785-A9C0-30F52DDB0159}"/>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0</xdr:rowOff>
    </xdr:from>
    <xdr:ext cx="95250" cy="171450"/>
    <xdr:sp macro="" textlink="">
      <xdr:nvSpPr>
        <xdr:cNvPr id="3076" name="Text Box 19">
          <a:extLst>
            <a:ext uri="{FF2B5EF4-FFF2-40B4-BE49-F238E27FC236}">
              <a16:creationId xmlns:a16="http://schemas.microsoft.com/office/drawing/2014/main" id="{D2E1150F-A65E-4373-8BB7-C348852B743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57</xdr:row>
      <xdr:rowOff>504825</xdr:rowOff>
    </xdr:from>
    <xdr:ext cx="95250" cy="444014"/>
    <xdr:sp macro="" textlink="">
      <xdr:nvSpPr>
        <xdr:cNvPr id="3077" name="Text Box 15">
          <a:extLst>
            <a:ext uri="{FF2B5EF4-FFF2-40B4-BE49-F238E27FC236}">
              <a16:creationId xmlns:a16="http://schemas.microsoft.com/office/drawing/2014/main" id="{E22CD5BB-7C63-49EB-8325-9D4DFE0A5CA4}"/>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078" name="Text Box 16">
          <a:extLst>
            <a:ext uri="{FF2B5EF4-FFF2-40B4-BE49-F238E27FC236}">
              <a16:creationId xmlns:a16="http://schemas.microsoft.com/office/drawing/2014/main" id="{2ECBE0DD-0F68-43D5-B138-B6122FED647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079" name="Text Box 17">
          <a:extLst>
            <a:ext uri="{FF2B5EF4-FFF2-40B4-BE49-F238E27FC236}">
              <a16:creationId xmlns:a16="http://schemas.microsoft.com/office/drawing/2014/main" id="{098F2A7E-2491-4EAE-A6E8-A96F1359F15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080" name="Text Box 18">
          <a:extLst>
            <a:ext uri="{FF2B5EF4-FFF2-40B4-BE49-F238E27FC236}">
              <a16:creationId xmlns:a16="http://schemas.microsoft.com/office/drawing/2014/main" id="{7787D6B7-049A-4621-B7A2-862F6B87A0A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081" name="Text Box 19">
          <a:extLst>
            <a:ext uri="{FF2B5EF4-FFF2-40B4-BE49-F238E27FC236}">
              <a16:creationId xmlns:a16="http://schemas.microsoft.com/office/drawing/2014/main" id="{DF8502DF-AC8C-4751-B81D-B98809883CA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082" name="Text Box 16">
          <a:extLst>
            <a:ext uri="{FF2B5EF4-FFF2-40B4-BE49-F238E27FC236}">
              <a16:creationId xmlns:a16="http://schemas.microsoft.com/office/drawing/2014/main" id="{CA3E8FB4-09A4-4AF5-81AB-C280CF814F7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083" name="Text Box 17">
          <a:extLst>
            <a:ext uri="{FF2B5EF4-FFF2-40B4-BE49-F238E27FC236}">
              <a16:creationId xmlns:a16="http://schemas.microsoft.com/office/drawing/2014/main" id="{D5CF7394-6B9D-4BF2-A9EE-371B5A076D8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084" name="Text Box 18">
          <a:extLst>
            <a:ext uri="{FF2B5EF4-FFF2-40B4-BE49-F238E27FC236}">
              <a16:creationId xmlns:a16="http://schemas.microsoft.com/office/drawing/2014/main" id="{8E470420-F86C-41EC-8BFF-D4722E4D07B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085" name="Text Box 16">
          <a:extLst>
            <a:ext uri="{FF2B5EF4-FFF2-40B4-BE49-F238E27FC236}">
              <a16:creationId xmlns:a16="http://schemas.microsoft.com/office/drawing/2014/main" id="{38D6734D-29B2-46C2-8A74-B348E3945FE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086" name="Text Box 17">
          <a:extLst>
            <a:ext uri="{FF2B5EF4-FFF2-40B4-BE49-F238E27FC236}">
              <a16:creationId xmlns:a16="http://schemas.microsoft.com/office/drawing/2014/main" id="{14292551-39C7-472B-808B-7FA518FDE09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087" name="Text Box 18">
          <a:extLst>
            <a:ext uri="{FF2B5EF4-FFF2-40B4-BE49-F238E27FC236}">
              <a16:creationId xmlns:a16="http://schemas.microsoft.com/office/drawing/2014/main" id="{B44BA253-507F-450B-9D5F-51EA0ED26B9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088" name="Text Box 19">
          <a:extLst>
            <a:ext uri="{FF2B5EF4-FFF2-40B4-BE49-F238E27FC236}">
              <a16:creationId xmlns:a16="http://schemas.microsoft.com/office/drawing/2014/main" id="{A3B6E495-7893-4EA5-B527-677A0541F0E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089" name="Text Box 16">
          <a:extLst>
            <a:ext uri="{FF2B5EF4-FFF2-40B4-BE49-F238E27FC236}">
              <a16:creationId xmlns:a16="http://schemas.microsoft.com/office/drawing/2014/main" id="{1603A4D3-34FB-401B-923D-83ABBCD90B0F}"/>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090" name="Text Box 17">
          <a:extLst>
            <a:ext uri="{FF2B5EF4-FFF2-40B4-BE49-F238E27FC236}">
              <a16:creationId xmlns:a16="http://schemas.microsoft.com/office/drawing/2014/main" id="{CF887C0C-28AF-4191-B0E1-53F37661377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091" name="Text Box 18">
          <a:extLst>
            <a:ext uri="{FF2B5EF4-FFF2-40B4-BE49-F238E27FC236}">
              <a16:creationId xmlns:a16="http://schemas.microsoft.com/office/drawing/2014/main" id="{43F09544-B676-40F8-800E-47A13EA82C8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092" name="Text Box 19">
          <a:extLst>
            <a:ext uri="{FF2B5EF4-FFF2-40B4-BE49-F238E27FC236}">
              <a16:creationId xmlns:a16="http://schemas.microsoft.com/office/drawing/2014/main" id="{B9A6AD02-1B6D-41B1-8690-6660525B0DA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504825</xdr:rowOff>
    </xdr:from>
    <xdr:ext cx="95250" cy="456743"/>
    <xdr:sp macro="" textlink="">
      <xdr:nvSpPr>
        <xdr:cNvPr id="3093" name="Text Box 15">
          <a:extLst>
            <a:ext uri="{FF2B5EF4-FFF2-40B4-BE49-F238E27FC236}">
              <a16:creationId xmlns:a16="http://schemas.microsoft.com/office/drawing/2014/main" id="{013D0619-9819-4445-B7F4-56FE4E721B39}"/>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504825</xdr:rowOff>
    </xdr:from>
    <xdr:ext cx="95250" cy="442269"/>
    <xdr:sp macro="" textlink="">
      <xdr:nvSpPr>
        <xdr:cNvPr id="3094" name="Text Box 15">
          <a:extLst>
            <a:ext uri="{FF2B5EF4-FFF2-40B4-BE49-F238E27FC236}">
              <a16:creationId xmlns:a16="http://schemas.microsoft.com/office/drawing/2014/main" id="{3C515715-177E-45F8-8F74-D7E7724336A3}"/>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55</xdr:row>
      <xdr:rowOff>504825</xdr:rowOff>
    </xdr:from>
    <xdr:ext cx="95250" cy="442269"/>
    <xdr:sp macro="" textlink="">
      <xdr:nvSpPr>
        <xdr:cNvPr id="3095" name="Text Box 15">
          <a:extLst>
            <a:ext uri="{FF2B5EF4-FFF2-40B4-BE49-F238E27FC236}">
              <a16:creationId xmlns:a16="http://schemas.microsoft.com/office/drawing/2014/main" id="{D89AA4A8-23BE-4F20-9DFF-0CC3F11535D8}"/>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504825</xdr:rowOff>
    </xdr:from>
    <xdr:ext cx="95250" cy="213632"/>
    <xdr:sp macro="" textlink="">
      <xdr:nvSpPr>
        <xdr:cNvPr id="3096" name="Text Box 15">
          <a:extLst>
            <a:ext uri="{FF2B5EF4-FFF2-40B4-BE49-F238E27FC236}">
              <a16:creationId xmlns:a16="http://schemas.microsoft.com/office/drawing/2014/main" id="{E6338DC0-679E-4243-8A07-ABF4E8246418}"/>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55</xdr:row>
      <xdr:rowOff>504825</xdr:rowOff>
    </xdr:from>
    <xdr:ext cx="95250" cy="444331"/>
    <xdr:sp macro="" textlink="">
      <xdr:nvSpPr>
        <xdr:cNvPr id="3097" name="Text Box 15">
          <a:extLst>
            <a:ext uri="{FF2B5EF4-FFF2-40B4-BE49-F238E27FC236}">
              <a16:creationId xmlns:a16="http://schemas.microsoft.com/office/drawing/2014/main" id="{CFCE5663-770D-48A9-8973-0FE3BC2F55A1}"/>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55</xdr:row>
      <xdr:rowOff>504825</xdr:rowOff>
    </xdr:from>
    <xdr:ext cx="95250" cy="213632"/>
    <xdr:sp macro="" textlink="">
      <xdr:nvSpPr>
        <xdr:cNvPr id="3098" name="Text Box 15">
          <a:extLst>
            <a:ext uri="{FF2B5EF4-FFF2-40B4-BE49-F238E27FC236}">
              <a16:creationId xmlns:a16="http://schemas.microsoft.com/office/drawing/2014/main" id="{B65C2D3F-00FF-4A7F-9156-28BD348971A4}"/>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099" name="Text Box 16">
          <a:extLst>
            <a:ext uri="{FF2B5EF4-FFF2-40B4-BE49-F238E27FC236}">
              <a16:creationId xmlns:a16="http://schemas.microsoft.com/office/drawing/2014/main" id="{06A91FA8-3EC2-4CB8-B2B7-660BC17776B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100" name="Text Box 17">
          <a:extLst>
            <a:ext uri="{FF2B5EF4-FFF2-40B4-BE49-F238E27FC236}">
              <a16:creationId xmlns:a16="http://schemas.microsoft.com/office/drawing/2014/main" id="{48E87E8F-7057-465B-885C-91A99949106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101" name="Text Box 18">
          <a:extLst>
            <a:ext uri="{FF2B5EF4-FFF2-40B4-BE49-F238E27FC236}">
              <a16:creationId xmlns:a16="http://schemas.microsoft.com/office/drawing/2014/main" id="{BADAD68A-1CCC-4DC3-ADA7-15A8260226E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102" name="Text Box 19">
          <a:extLst>
            <a:ext uri="{FF2B5EF4-FFF2-40B4-BE49-F238E27FC236}">
              <a16:creationId xmlns:a16="http://schemas.microsoft.com/office/drawing/2014/main" id="{809E0B50-9DFE-4747-A88A-115A6C4E70B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103" name="Text Box 16">
          <a:extLst>
            <a:ext uri="{FF2B5EF4-FFF2-40B4-BE49-F238E27FC236}">
              <a16:creationId xmlns:a16="http://schemas.microsoft.com/office/drawing/2014/main" id="{A420A98A-6928-4A97-858A-525371836168}"/>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104" name="Text Box 17">
          <a:extLst>
            <a:ext uri="{FF2B5EF4-FFF2-40B4-BE49-F238E27FC236}">
              <a16:creationId xmlns:a16="http://schemas.microsoft.com/office/drawing/2014/main" id="{2FB3DA85-3DBD-4437-90E1-90143EE0EF3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105" name="Text Box 18">
          <a:extLst>
            <a:ext uri="{FF2B5EF4-FFF2-40B4-BE49-F238E27FC236}">
              <a16:creationId xmlns:a16="http://schemas.microsoft.com/office/drawing/2014/main" id="{4F05676E-38BA-43EE-A7C8-1A2412D09FB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106" name="Text Box 19">
          <a:extLst>
            <a:ext uri="{FF2B5EF4-FFF2-40B4-BE49-F238E27FC236}">
              <a16:creationId xmlns:a16="http://schemas.microsoft.com/office/drawing/2014/main" id="{33704A77-C6AF-4AC3-BB93-AC95418A402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0</xdr:rowOff>
    </xdr:from>
    <xdr:ext cx="95250" cy="171450"/>
    <xdr:sp macro="" textlink="">
      <xdr:nvSpPr>
        <xdr:cNvPr id="3107" name="Text Box 16">
          <a:extLst>
            <a:ext uri="{FF2B5EF4-FFF2-40B4-BE49-F238E27FC236}">
              <a16:creationId xmlns:a16="http://schemas.microsoft.com/office/drawing/2014/main" id="{4E82D7C1-E099-49A6-B240-0E37D235F99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0</xdr:rowOff>
    </xdr:from>
    <xdr:ext cx="95250" cy="171450"/>
    <xdr:sp macro="" textlink="">
      <xdr:nvSpPr>
        <xdr:cNvPr id="3108" name="Text Box 17">
          <a:extLst>
            <a:ext uri="{FF2B5EF4-FFF2-40B4-BE49-F238E27FC236}">
              <a16:creationId xmlns:a16="http://schemas.microsoft.com/office/drawing/2014/main" id="{44F3C9BB-DC4A-4235-B9F3-D59F46CDC62C}"/>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0</xdr:rowOff>
    </xdr:from>
    <xdr:ext cx="95250" cy="171450"/>
    <xdr:sp macro="" textlink="">
      <xdr:nvSpPr>
        <xdr:cNvPr id="3109" name="Text Box 18">
          <a:extLst>
            <a:ext uri="{FF2B5EF4-FFF2-40B4-BE49-F238E27FC236}">
              <a16:creationId xmlns:a16="http://schemas.microsoft.com/office/drawing/2014/main" id="{DE39421B-DA52-47F8-8A5D-725EDC9639D7}"/>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0</xdr:rowOff>
    </xdr:from>
    <xdr:ext cx="95250" cy="171450"/>
    <xdr:sp macro="" textlink="">
      <xdr:nvSpPr>
        <xdr:cNvPr id="3110" name="Text Box 19">
          <a:extLst>
            <a:ext uri="{FF2B5EF4-FFF2-40B4-BE49-F238E27FC236}">
              <a16:creationId xmlns:a16="http://schemas.microsoft.com/office/drawing/2014/main" id="{4218FF8E-D826-4283-A722-EFE9AB0947F2}"/>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57</xdr:row>
      <xdr:rowOff>504825</xdr:rowOff>
    </xdr:from>
    <xdr:ext cx="95250" cy="444014"/>
    <xdr:sp macro="" textlink="">
      <xdr:nvSpPr>
        <xdr:cNvPr id="3111" name="Text Box 15">
          <a:extLst>
            <a:ext uri="{FF2B5EF4-FFF2-40B4-BE49-F238E27FC236}">
              <a16:creationId xmlns:a16="http://schemas.microsoft.com/office/drawing/2014/main" id="{438649A6-C534-4AC0-A99A-EAF5C320031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112" name="Text Box 16">
          <a:extLst>
            <a:ext uri="{FF2B5EF4-FFF2-40B4-BE49-F238E27FC236}">
              <a16:creationId xmlns:a16="http://schemas.microsoft.com/office/drawing/2014/main" id="{89D3E434-A6AF-4A3E-8D4A-60A4D1F04FA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113" name="Text Box 17">
          <a:extLst>
            <a:ext uri="{FF2B5EF4-FFF2-40B4-BE49-F238E27FC236}">
              <a16:creationId xmlns:a16="http://schemas.microsoft.com/office/drawing/2014/main" id="{F5B4B3CB-746A-453E-A923-8E7B4EE76AE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114" name="Text Box 18">
          <a:extLst>
            <a:ext uri="{FF2B5EF4-FFF2-40B4-BE49-F238E27FC236}">
              <a16:creationId xmlns:a16="http://schemas.microsoft.com/office/drawing/2014/main" id="{355CDED2-7CD2-4C3B-9802-4FD10A12BF0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115" name="Text Box 19">
          <a:extLst>
            <a:ext uri="{FF2B5EF4-FFF2-40B4-BE49-F238E27FC236}">
              <a16:creationId xmlns:a16="http://schemas.microsoft.com/office/drawing/2014/main" id="{A8786F82-F7B7-4546-B2B7-D273A4FE8D6A}"/>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57</xdr:row>
      <xdr:rowOff>504825</xdr:rowOff>
    </xdr:from>
    <xdr:ext cx="95250" cy="442269"/>
    <xdr:sp macro="" textlink="">
      <xdr:nvSpPr>
        <xdr:cNvPr id="3116" name="Text Box 15">
          <a:extLst>
            <a:ext uri="{FF2B5EF4-FFF2-40B4-BE49-F238E27FC236}">
              <a16:creationId xmlns:a16="http://schemas.microsoft.com/office/drawing/2014/main" id="{593061A3-172E-4F22-8CE9-43878B00D611}"/>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117" name="Text Box 16">
          <a:extLst>
            <a:ext uri="{FF2B5EF4-FFF2-40B4-BE49-F238E27FC236}">
              <a16:creationId xmlns:a16="http://schemas.microsoft.com/office/drawing/2014/main" id="{57D123A4-49ED-470D-B467-B1F03E6FA0D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118" name="Text Box 17">
          <a:extLst>
            <a:ext uri="{FF2B5EF4-FFF2-40B4-BE49-F238E27FC236}">
              <a16:creationId xmlns:a16="http://schemas.microsoft.com/office/drawing/2014/main" id="{5BF1E0EC-40E7-46EC-9E88-50944F179C9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119" name="Text Box 18">
          <a:extLst>
            <a:ext uri="{FF2B5EF4-FFF2-40B4-BE49-F238E27FC236}">
              <a16:creationId xmlns:a16="http://schemas.microsoft.com/office/drawing/2014/main" id="{751AC10C-3BFF-4EC4-AE17-708DB7B72838}"/>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120" name="Text Box 16">
          <a:extLst>
            <a:ext uri="{FF2B5EF4-FFF2-40B4-BE49-F238E27FC236}">
              <a16:creationId xmlns:a16="http://schemas.microsoft.com/office/drawing/2014/main" id="{405E337E-7015-4D8A-ADD3-4AB32A0B721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121" name="Text Box 17">
          <a:extLst>
            <a:ext uri="{FF2B5EF4-FFF2-40B4-BE49-F238E27FC236}">
              <a16:creationId xmlns:a16="http://schemas.microsoft.com/office/drawing/2014/main" id="{C7548607-C1CA-46CC-ACBC-665DB4EDCD3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122" name="Text Box 18">
          <a:extLst>
            <a:ext uri="{FF2B5EF4-FFF2-40B4-BE49-F238E27FC236}">
              <a16:creationId xmlns:a16="http://schemas.microsoft.com/office/drawing/2014/main" id="{CCE11AB4-28F8-4BC0-B3F9-DBF77A284DE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123" name="Text Box 19">
          <a:extLst>
            <a:ext uri="{FF2B5EF4-FFF2-40B4-BE49-F238E27FC236}">
              <a16:creationId xmlns:a16="http://schemas.microsoft.com/office/drawing/2014/main" id="{7D32E41E-AFD1-449E-B444-F8F64085368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124" name="Text Box 16">
          <a:extLst>
            <a:ext uri="{FF2B5EF4-FFF2-40B4-BE49-F238E27FC236}">
              <a16:creationId xmlns:a16="http://schemas.microsoft.com/office/drawing/2014/main" id="{E90D0BE9-EA91-48AC-89BF-E33777CD46D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125" name="Text Box 17">
          <a:extLst>
            <a:ext uri="{FF2B5EF4-FFF2-40B4-BE49-F238E27FC236}">
              <a16:creationId xmlns:a16="http://schemas.microsoft.com/office/drawing/2014/main" id="{FBCDC27E-BB65-48B4-B729-D5BF369C17C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126" name="Text Box 18">
          <a:extLst>
            <a:ext uri="{FF2B5EF4-FFF2-40B4-BE49-F238E27FC236}">
              <a16:creationId xmlns:a16="http://schemas.microsoft.com/office/drawing/2014/main" id="{7B7615BB-C5B0-4407-A035-C2E162EA457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59</xdr:row>
      <xdr:rowOff>170392</xdr:rowOff>
    </xdr:from>
    <xdr:ext cx="95250" cy="213632"/>
    <xdr:sp macro="" textlink="">
      <xdr:nvSpPr>
        <xdr:cNvPr id="3127" name="Text Box 15">
          <a:extLst>
            <a:ext uri="{FF2B5EF4-FFF2-40B4-BE49-F238E27FC236}">
              <a16:creationId xmlns:a16="http://schemas.microsoft.com/office/drawing/2014/main" id="{556FE59C-16BC-4B47-ADEA-50173F2EC786}"/>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128" name="Text Box 16">
          <a:extLst>
            <a:ext uri="{FF2B5EF4-FFF2-40B4-BE49-F238E27FC236}">
              <a16:creationId xmlns:a16="http://schemas.microsoft.com/office/drawing/2014/main" id="{AB8DED25-5FA0-426F-84C1-9B4EA2E2373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129" name="Text Box 17">
          <a:extLst>
            <a:ext uri="{FF2B5EF4-FFF2-40B4-BE49-F238E27FC236}">
              <a16:creationId xmlns:a16="http://schemas.microsoft.com/office/drawing/2014/main" id="{4C9AF8B9-0DA5-4C14-8612-070FA5797B5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130" name="Text Box 18">
          <a:extLst>
            <a:ext uri="{FF2B5EF4-FFF2-40B4-BE49-F238E27FC236}">
              <a16:creationId xmlns:a16="http://schemas.microsoft.com/office/drawing/2014/main" id="{E7B85EDF-37C5-41BE-BFBC-1AB7C96082C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131" name="Text Box 19">
          <a:extLst>
            <a:ext uri="{FF2B5EF4-FFF2-40B4-BE49-F238E27FC236}">
              <a16:creationId xmlns:a16="http://schemas.microsoft.com/office/drawing/2014/main" id="{663EA74C-DA98-4578-BD26-27F09BF9FFA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132" name="Text Box 16">
          <a:extLst>
            <a:ext uri="{FF2B5EF4-FFF2-40B4-BE49-F238E27FC236}">
              <a16:creationId xmlns:a16="http://schemas.microsoft.com/office/drawing/2014/main" id="{7D6031E7-7B69-4014-A8ED-9B04D752A8A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133" name="Text Box 17">
          <a:extLst>
            <a:ext uri="{FF2B5EF4-FFF2-40B4-BE49-F238E27FC236}">
              <a16:creationId xmlns:a16="http://schemas.microsoft.com/office/drawing/2014/main" id="{B6266168-5028-4DF1-A544-92B5245312D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134" name="Text Box 18">
          <a:extLst>
            <a:ext uri="{FF2B5EF4-FFF2-40B4-BE49-F238E27FC236}">
              <a16:creationId xmlns:a16="http://schemas.microsoft.com/office/drawing/2014/main" id="{5C1CF21A-2EDD-4AAA-B33B-486910884A6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135" name="Text Box 19">
          <a:extLst>
            <a:ext uri="{FF2B5EF4-FFF2-40B4-BE49-F238E27FC236}">
              <a16:creationId xmlns:a16="http://schemas.microsoft.com/office/drawing/2014/main" id="{8C23201C-76EF-4D55-A6F3-7DB982B1CE4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56</xdr:row>
      <xdr:rowOff>0</xdr:rowOff>
    </xdr:from>
    <xdr:ext cx="95250" cy="171450"/>
    <xdr:sp macro="" textlink="">
      <xdr:nvSpPr>
        <xdr:cNvPr id="3136" name="Text Box 16">
          <a:extLst>
            <a:ext uri="{FF2B5EF4-FFF2-40B4-BE49-F238E27FC236}">
              <a16:creationId xmlns:a16="http://schemas.microsoft.com/office/drawing/2014/main" id="{F77A9A4A-1B15-4EDF-A6A4-59650A515D47}"/>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56</xdr:row>
      <xdr:rowOff>0</xdr:rowOff>
    </xdr:from>
    <xdr:ext cx="95250" cy="171450"/>
    <xdr:sp macro="" textlink="">
      <xdr:nvSpPr>
        <xdr:cNvPr id="3137" name="Text Box 17">
          <a:extLst>
            <a:ext uri="{FF2B5EF4-FFF2-40B4-BE49-F238E27FC236}">
              <a16:creationId xmlns:a16="http://schemas.microsoft.com/office/drawing/2014/main" id="{11A25950-036A-4974-AC46-E305403A3464}"/>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56</xdr:row>
      <xdr:rowOff>0</xdr:rowOff>
    </xdr:from>
    <xdr:ext cx="95250" cy="171450"/>
    <xdr:sp macro="" textlink="">
      <xdr:nvSpPr>
        <xdr:cNvPr id="3138" name="Text Box 18">
          <a:extLst>
            <a:ext uri="{FF2B5EF4-FFF2-40B4-BE49-F238E27FC236}">
              <a16:creationId xmlns:a16="http://schemas.microsoft.com/office/drawing/2014/main" id="{04FA9B5A-9B69-470B-8BA4-29279964E37D}"/>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56</xdr:row>
      <xdr:rowOff>0</xdr:rowOff>
    </xdr:from>
    <xdr:ext cx="95250" cy="171450"/>
    <xdr:sp macro="" textlink="">
      <xdr:nvSpPr>
        <xdr:cNvPr id="3139" name="Text Box 19">
          <a:extLst>
            <a:ext uri="{FF2B5EF4-FFF2-40B4-BE49-F238E27FC236}">
              <a16:creationId xmlns:a16="http://schemas.microsoft.com/office/drawing/2014/main" id="{525A6FD1-67D9-4F9A-8629-1E4A10123E85}"/>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57</xdr:row>
      <xdr:rowOff>504825</xdr:rowOff>
    </xdr:from>
    <xdr:ext cx="95250" cy="444014"/>
    <xdr:sp macro="" textlink="">
      <xdr:nvSpPr>
        <xdr:cNvPr id="3140" name="Text Box 15">
          <a:extLst>
            <a:ext uri="{FF2B5EF4-FFF2-40B4-BE49-F238E27FC236}">
              <a16:creationId xmlns:a16="http://schemas.microsoft.com/office/drawing/2014/main" id="{F605C4F2-6B27-42B9-9FCC-19F74616925F}"/>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141" name="Text Box 16">
          <a:extLst>
            <a:ext uri="{FF2B5EF4-FFF2-40B4-BE49-F238E27FC236}">
              <a16:creationId xmlns:a16="http://schemas.microsoft.com/office/drawing/2014/main" id="{E542DCA6-5DD1-4C24-9C47-83D2271A5D5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142" name="Text Box 17">
          <a:extLst>
            <a:ext uri="{FF2B5EF4-FFF2-40B4-BE49-F238E27FC236}">
              <a16:creationId xmlns:a16="http://schemas.microsoft.com/office/drawing/2014/main" id="{D9CB405E-04AB-47CD-AB05-6262C41AE6C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143" name="Text Box 18">
          <a:extLst>
            <a:ext uri="{FF2B5EF4-FFF2-40B4-BE49-F238E27FC236}">
              <a16:creationId xmlns:a16="http://schemas.microsoft.com/office/drawing/2014/main" id="{7D0815E7-9E47-4908-B6EF-9DC3A3E5B00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0</xdr:rowOff>
    </xdr:from>
    <xdr:ext cx="95250" cy="171450"/>
    <xdr:sp macro="" textlink="">
      <xdr:nvSpPr>
        <xdr:cNvPr id="3144" name="Text Box 19">
          <a:extLst>
            <a:ext uri="{FF2B5EF4-FFF2-40B4-BE49-F238E27FC236}">
              <a16:creationId xmlns:a16="http://schemas.microsoft.com/office/drawing/2014/main" id="{F119473A-39E8-416D-A0A0-5315ACC5470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145" name="Text Box 16">
          <a:extLst>
            <a:ext uri="{FF2B5EF4-FFF2-40B4-BE49-F238E27FC236}">
              <a16:creationId xmlns:a16="http://schemas.microsoft.com/office/drawing/2014/main" id="{BB812462-3945-4FC5-9BA0-20F7D86456A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0</xdr:rowOff>
    </xdr:from>
    <xdr:ext cx="95250" cy="171450"/>
    <xdr:sp macro="" textlink="">
      <xdr:nvSpPr>
        <xdr:cNvPr id="3146" name="Text Box 17">
          <a:extLst>
            <a:ext uri="{FF2B5EF4-FFF2-40B4-BE49-F238E27FC236}">
              <a16:creationId xmlns:a16="http://schemas.microsoft.com/office/drawing/2014/main" id="{AF429E75-44E9-4042-BEC5-F45C009CC428}"/>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59</xdr:row>
      <xdr:rowOff>15875</xdr:rowOff>
    </xdr:from>
    <xdr:ext cx="95250" cy="171450"/>
    <xdr:sp macro="" textlink="">
      <xdr:nvSpPr>
        <xdr:cNvPr id="3147" name="Text Box 18">
          <a:extLst>
            <a:ext uri="{FF2B5EF4-FFF2-40B4-BE49-F238E27FC236}">
              <a16:creationId xmlns:a16="http://schemas.microsoft.com/office/drawing/2014/main" id="{8F9C1CCB-6A1C-4F0A-B694-7D2CAB219143}"/>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148" name="Text Box 16">
          <a:extLst>
            <a:ext uri="{FF2B5EF4-FFF2-40B4-BE49-F238E27FC236}">
              <a16:creationId xmlns:a16="http://schemas.microsoft.com/office/drawing/2014/main" id="{BCF617F5-D3D4-4F5C-8C9E-3F2AB224D3D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149" name="Text Box 17">
          <a:extLst>
            <a:ext uri="{FF2B5EF4-FFF2-40B4-BE49-F238E27FC236}">
              <a16:creationId xmlns:a16="http://schemas.microsoft.com/office/drawing/2014/main" id="{C53769B0-A9CA-4C89-892E-1A8397B4F0D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150" name="Text Box 18">
          <a:extLst>
            <a:ext uri="{FF2B5EF4-FFF2-40B4-BE49-F238E27FC236}">
              <a16:creationId xmlns:a16="http://schemas.microsoft.com/office/drawing/2014/main" id="{F7E49387-12F8-40EF-B7FC-261C8E6F3F7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151" name="Text Box 19">
          <a:extLst>
            <a:ext uri="{FF2B5EF4-FFF2-40B4-BE49-F238E27FC236}">
              <a16:creationId xmlns:a16="http://schemas.microsoft.com/office/drawing/2014/main" id="{5269FA40-E4BB-40B3-AA83-01A46D87ECE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59</xdr:row>
      <xdr:rowOff>0</xdr:rowOff>
    </xdr:from>
    <xdr:ext cx="95250" cy="171450"/>
    <xdr:sp macro="" textlink="">
      <xdr:nvSpPr>
        <xdr:cNvPr id="3152" name="Text Box 16">
          <a:extLst>
            <a:ext uri="{FF2B5EF4-FFF2-40B4-BE49-F238E27FC236}">
              <a16:creationId xmlns:a16="http://schemas.microsoft.com/office/drawing/2014/main" id="{9F20C7E8-166F-4DCE-8EE2-3DA98510A2F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59</xdr:row>
      <xdr:rowOff>170392</xdr:rowOff>
    </xdr:from>
    <xdr:ext cx="95250" cy="213632"/>
    <xdr:sp macro="" textlink="">
      <xdr:nvSpPr>
        <xdr:cNvPr id="3153" name="Text Box 15">
          <a:extLst>
            <a:ext uri="{FF2B5EF4-FFF2-40B4-BE49-F238E27FC236}">
              <a16:creationId xmlns:a16="http://schemas.microsoft.com/office/drawing/2014/main" id="{57763767-4DC1-4A1D-812F-DB7C85FE989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504825</xdr:rowOff>
    </xdr:from>
    <xdr:ext cx="95250" cy="448496"/>
    <xdr:sp macro="" textlink="">
      <xdr:nvSpPr>
        <xdr:cNvPr id="3154" name="Text Box 15">
          <a:extLst>
            <a:ext uri="{FF2B5EF4-FFF2-40B4-BE49-F238E27FC236}">
              <a16:creationId xmlns:a16="http://schemas.microsoft.com/office/drawing/2014/main" id="{99BE2A26-E9C7-4D9D-BD36-0FC6B2E2F48D}"/>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504825</xdr:rowOff>
    </xdr:from>
    <xdr:ext cx="95250" cy="442269"/>
    <xdr:sp macro="" textlink="">
      <xdr:nvSpPr>
        <xdr:cNvPr id="3155" name="Text Box 15">
          <a:extLst>
            <a:ext uri="{FF2B5EF4-FFF2-40B4-BE49-F238E27FC236}">
              <a16:creationId xmlns:a16="http://schemas.microsoft.com/office/drawing/2014/main" id="{600920C8-61C0-4BC9-80E3-2A8E0379203A}"/>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504825</xdr:rowOff>
    </xdr:from>
    <xdr:ext cx="95250" cy="442269"/>
    <xdr:sp macro="" textlink="">
      <xdr:nvSpPr>
        <xdr:cNvPr id="3156" name="Text Box 15">
          <a:extLst>
            <a:ext uri="{FF2B5EF4-FFF2-40B4-BE49-F238E27FC236}">
              <a16:creationId xmlns:a16="http://schemas.microsoft.com/office/drawing/2014/main" id="{7492102E-D81C-42E1-BF78-8A3EEA07A9CF}"/>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504825</xdr:rowOff>
    </xdr:from>
    <xdr:ext cx="95250" cy="213632"/>
    <xdr:sp macro="" textlink="">
      <xdr:nvSpPr>
        <xdr:cNvPr id="3157" name="Text Box 15">
          <a:extLst>
            <a:ext uri="{FF2B5EF4-FFF2-40B4-BE49-F238E27FC236}">
              <a16:creationId xmlns:a16="http://schemas.microsoft.com/office/drawing/2014/main" id="{29EB9339-2983-42E7-BEB5-6F75A00AA4B6}"/>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504825</xdr:rowOff>
    </xdr:from>
    <xdr:ext cx="95250" cy="444331"/>
    <xdr:sp macro="" textlink="">
      <xdr:nvSpPr>
        <xdr:cNvPr id="3158" name="Text Box 15">
          <a:extLst>
            <a:ext uri="{FF2B5EF4-FFF2-40B4-BE49-F238E27FC236}">
              <a16:creationId xmlns:a16="http://schemas.microsoft.com/office/drawing/2014/main" id="{0D187FB4-75D1-490F-8D84-B6D6BA207764}"/>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59</xdr:row>
      <xdr:rowOff>170392</xdr:rowOff>
    </xdr:from>
    <xdr:ext cx="95250" cy="213632"/>
    <xdr:sp macro="" textlink="">
      <xdr:nvSpPr>
        <xdr:cNvPr id="3159" name="Text Box 15">
          <a:extLst>
            <a:ext uri="{FF2B5EF4-FFF2-40B4-BE49-F238E27FC236}">
              <a16:creationId xmlns:a16="http://schemas.microsoft.com/office/drawing/2014/main" id="{6178A78C-E550-468C-906C-A9BB221DBB2A}"/>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160" name="Text Box 16">
          <a:extLst>
            <a:ext uri="{FF2B5EF4-FFF2-40B4-BE49-F238E27FC236}">
              <a16:creationId xmlns:a16="http://schemas.microsoft.com/office/drawing/2014/main" id="{A36E1086-54CC-4DF3-82E2-798DDAD5C27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161" name="Text Box 17">
          <a:extLst>
            <a:ext uri="{FF2B5EF4-FFF2-40B4-BE49-F238E27FC236}">
              <a16:creationId xmlns:a16="http://schemas.microsoft.com/office/drawing/2014/main" id="{C833F6CD-A8C9-4594-998E-118ED92105F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162" name="Text Box 18">
          <a:extLst>
            <a:ext uri="{FF2B5EF4-FFF2-40B4-BE49-F238E27FC236}">
              <a16:creationId xmlns:a16="http://schemas.microsoft.com/office/drawing/2014/main" id="{277AD47D-1AB2-4A7A-956E-A23899E26ED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163" name="Text Box 19">
          <a:extLst>
            <a:ext uri="{FF2B5EF4-FFF2-40B4-BE49-F238E27FC236}">
              <a16:creationId xmlns:a16="http://schemas.microsoft.com/office/drawing/2014/main" id="{0AEFC438-0243-4142-8E41-8478C66E78B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164" name="Text Box 16">
          <a:extLst>
            <a:ext uri="{FF2B5EF4-FFF2-40B4-BE49-F238E27FC236}">
              <a16:creationId xmlns:a16="http://schemas.microsoft.com/office/drawing/2014/main" id="{C9F82DD5-FE91-4048-9409-DE53155ACE9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165" name="Text Box 17">
          <a:extLst>
            <a:ext uri="{FF2B5EF4-FFF2-40B4-BE49-F238E27FC236}">
              <a16:creationId xmlns:a16="http://schemas.microsoft.com/office/drawing/2014/main" id="{DB1FEDA9-6DC9-42F7-91A6-C3993C8789F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166" name="Text Box 18">
          <a:extLst>
            <a:ext uri="{FF2B5EF4-FFF2-40B4-BE49-F238E27FC236}">
              <a16:creationId xmlns:a16="http://schemas.microsoft.com/office/drawing/2014/main" id="{1B7C59BD-62B2-431E-A364-493CF03A2B9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167" name="Text Box 19">
          <a:extLst>
            <a:ext uri="{FF2B5EF4-FFF2-40B4-BE49-F238E27FC236}">
              <a16:creationId xmlns:a16="http://schemas.microsoft.com/office/drawing/2014/main" id="{E113E17D-84F3-413D-B1D4-E2752CD73C5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95250" cy="171450"/>
    <xdr:sp macro="" textlink="">
      <xdr:nvSpPr>
        <xdr:cNvPr id="3168" name="Text Box 16">
          <a:extLst>
            <a:ext uri="{FF2B5EF4-FFF2-40B4-BE49-F238E27FC236}">
              <a16:creationId xmlns:a16="http://schemas.microsoft.com/office/drawing/2014/main" id="{BEC36493-1B33-456A-B80B-D5556EE59ECA}"/>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95250" cy="171450"/>
    <xdr:sp macro="" textlink="">
      <xdr:nvSpPr>
        <xdr:cNvPr id="3169" name="Text Box 17">
          <a:extLst>
            <a:ext uri="{FF2B5EF4-FFF2-40B4-BE49-F238E27FC236}">
              <a16:creationId xmlns:a16="http://schemas.microsoft.com/office/drawing/2014/main" id="{047B62DC-0CA0-4749-9891-0167C887B26B}"/>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95250" cy="171450"/>
    <xdr:sp macro="" textlink="">
      <xdr:nvSpPr>
        <xdr:cNvPr id="3170" name="Text Box 18">
          <a:extLst>
            <a:ext uri="{FF2B5EF4-FFF2-40B4-BE49-F238E27FC236}">
              <a16:creationId xmlns:a16="http://schemas.microsoft.com/office/drawing/2014/main" id="{59C8796C-8960-4BF1-8999-172D8D22AC02}"/>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95250" cy="171450"/>
    <xdr:sp macro="" textlink="">
      <xdr:nvSpPr>
        <xdr:cNvPr id="3171" name="Text Box 19">
          <a:extLst>
            <a:ext uri="{FF2B5EF4-FFF2-40B4-BE49-F238E27FC236}">
              <a16:creationId xmlns:a16="http://schemas.microsoft.com/office/drawing/2014/main" id="{F0303113-9789-4F7B-B3F7-DA22C04254CA}"/>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61</xdr:row>
      <xdr:rowOff>504825</xdr:rowOff>
    </xdr:from>
    <xdr:ext cx="95250" cy="444014"/>
    <xdr:sp macro="" textlink="">
      <xdr:nvSpPr>
        <xdr:cNvPr id="3172" name="Text Box 15">
          <a:extLst>
            <a:ext uri="{FF2B5EF4-FFF2-40B4-BE49-F238E27FC236}">
              <a16:creationId xmlns:a16="http://schemas.microsoft.com/office/drawing/2014/main" id="{BBC346DF-E79A-415B-8CF7-D3AFDE47C5B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173" name="Text Box 16">
          <a:extLst>
            <a:ext uri="{FF2B5EF4-FFF2-40B4-BE49-F238E27FC236}">
              <a16:creationId xmlns:a16="http://schemas.microsoft.com/office/drawing/2014/main" id="{A3F081A1-1190-4B89-ABC1-386A1DFB287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174" name="Text Box 17">
          <a:extLst>
            <a:ext uri="{FF2B5EF4-FFF2-40B4-BE49-F238E27FC236}">
              <a16:creationId xmlns:a16="http://schemas.microsoft.com/office/drawing/2014/main" id="{914153F1-0193-4B88-913B-CBE7CE8357E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175" name="Text Box 18">
          <a:extLst>
            <a:ext uri="{FF2B5EF4-FFF2-40B4-BE49-F238E27FC236}">
              <a16:creationId xmlns:a16="http://schemas.microsoft.com/office/drawing/2014/main" id="{4A5EF2DC-2017-42CF-955E-2DE06DAEF04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176" name="Text Box 19">
          <a:extLst>
            <a:ext uri="{FF2B5EF4-FFF2-40B4-BE49-F238E27FC236}">
              <a16:creationId xmlns:a16="http://schemas.microsoft.com/office/drawing/2014/main" id="{71A320D4-679A-40FF-8874-FABF2869903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177" name="Text Box 16">
          <a:extLst>
            <a:ext uri="{FF2B5EF4-FFF2-40B4-BE49-F238E27FC236}">
              <a16:creationId xmlns:a16="http://schemas.microsoft.com/office/drawing/2014/main" id="{B1E2AFF2-67F1-46FD-B200-7867E511118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178" name="Text Box 17">
          <a:extLst>
            <a:ext uri="{FF2B5EF4-FFF2-40B4-BE49-F238E27FC236}">
              <a16:creationId xmlns:a16="http://schemas.microsoft.com/office/drawing/2014/main" id="{FE0E69D8-FDEE-41FA-9FCC-10F234173ED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179" name="Text Box 18">
          <a:extLst>
            <a:ext uri="{FF2B5EF4-FFF2-40B4-BE49-F238E27FC236}">
              <a16:creationId xmlns:a16="http://schemas.microsoft.com/office/drawing/2014/main" id="{FCE72972-C62D-4467-BC9D-06CC4D4BC3D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180" name="Text Box 16">
          <a:extLst>
            <a:ext uri="{FF2B5EF4-FFF2-40B4-BE49-F238E27FC236}">
              <a16:creationId xmlns:a16="http://schemas.microsoft.com/office/drawing/2014/main" id="{C0E501CC-51CD-4B7A-9B70-4B7D4B0F1E7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181" name="Text Box 17">
          <a:extLst>
            <a:ext uri="{FF2B5EF4-FFF2-40B4-BE49-F238E27FC236}">
              <a16:creationId xmlns:a16="http://schemas.microsoft.com/office/drawing/2014/main" id="{8AA255C0-19FE-44C6-AFDC-974B4714CDD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182" name="Text Box 18">
          <a:extLst>
            <a:ext uri="{FF2B5EF4-FFF2-40B4-BE49-F238E27FC236}">
              <a16:creationId xmlns:a16="http://schemas.microsoft.com/office/drawing/2014/main" id="{31A6EF74-6C1D-4C66-9352-8FABC2E3EC0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183" name="Text Box 19">
          <a:extLst>
            <a:ext uri="{FF2B5EF4-FFF2-40B4-BE49-F238E27FC236}">
              <a16:creationId xmlns:a16="http://schemas.microsoft.com/office/drawing/2014/main" id="{8A4CA450-7A20-4969-B0AB-71367236325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184" name="Text Box 16">
          <a:extLst>
            <a:ext uri="{FF2B5EF4-FFF2-40B4-BE49-F238E27FC236}">
              <a16:creationId xmlns:a16="http://schemas.microsoft.com/office/drawing/2014/main" id="{C86BD3EC-E895-4289-AF7A-31880C39F82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185" name="Text Box 17">
          <a:extLst>
            <a:ext uri="{FF2B5EF4-FFF2-40B4-BE49-F238E27FC236}">
              <a16:creationId xmlns:a16="http://schemas.microsoft.com/office/drawing/2014/main" id="{EB5481EE-CE44-4FD0-AC54-CE3F69DC475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186" name="Text Box 18">
          <a:extLst>
            <a:ext uri="{FF2B5EF4-FFF2-40B4-BE49-F238E27FC236}">
              <a16:creationId xmlns:a16="http://schemas.microsoft.com/office/drawing/2014/main" id="{41995593-13D7-4BE5-A210-3CFC40A9D49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187" name="Text Box 19">
          <a:extLst>
            <a:ext uri="{FF2B5EF4-FFF2-40B4-BE49-F238E27FC236}">
              <a16:creationId xmlns:a16="http://schemas.microsoft.com/office/drawing/2014/main" id="{1D95593F-395C-4514-AB7E-4538F517074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504825</xdr:rowOff>
    </xdr:from>
    <xdr:ext cx="95250" cy="456743"/>
    <xdr:sp macro="" textlink="">
      <xdr:nvSpPr>
        <xdr:cNvPr id="3188" name="Text Box 15">
          <a:extLst>
            <a:ext uri="{FF2B5EF4-FFF2-40B4-BE49-F238E27FC236}">
              <a16:creationId xmlns:a16="http://schemas.microsoft.com/office/drawing/2014/main" id="{176FD156-08C3-406E-BE99-20EE5A992A94}"/>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504825</xdr:rowOff>
    </xdr:from>
    <xdr:ext cx="95250" cy="442269"/>
    <xdr:sp macro="" textlink="">
      <xdr:nvSpPr>
        <xdr:cNvPr id="3189" name="Text Box 15">
          <a:extLst>
            <a:ext uri="{FF2B5EF4-FFF2-40B4-BE49-F238E27FC236}">
              <a16:creationId xmlns:a16="http://schemas.microsoft.com/office/drawing/2014/main" id="{D80F3B2F-64BC-4005-A654-2E25F544CA85}"/>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504825</xdr:rowOff>
    </xdr:from>
    <xdr:ext cx="95250" cy="442269"/>
    <xdr:sp macro="" textlink="">
      <xdr:nvSpPr>
        <xdr:cNvPr id="3190" name="Text Box 15">
          <a:extLst>
            <a:ext uri="{FF2B5EF4-FFF2-40B4-BE49-F238E27FC236}">
              <a16:creationId xmlns:a16="http://schemas.microsoft.com/office/drawing/2014/main" id="{E87B0CF7-3C75-468A-92A6-836305FDE959}"/>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504825</xdr:rowOff>
    </xdr:from>
    <xdr:ext cx="95250" cy="213632"/>
    <xdr:sp macro="" textlink="">
      <xdr:nvSpPr>
        <xdr:cNvPr id="3191" name="Text Box 15">
          <a:extLst>
            <a:ext uri="{FF2B5EF4-FFF2-40B4-BE49-F238E27FC236}">
              <a16:creationId xmlns:a16="http://schemas.microsoft.com/office/drawing/2014/main" id="{0BEACEA4-D13B-4409-A8C4-09EF593D17E5}"/>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504825</xdr:rowOff>
    </xdr:from>
    <xdr:ext cx="95250" cy="444331"/>
    <xdr:sp macro="" textlink="">
      <xdr:nvSpPr>
        <xdr:cNvPr id="3192" name="Text Box 15">
          <a:extLst>
            <a:ext uri="{FF2B5EF4-FFF2-40B4-BE49-F238E27FC236}">
              <a16:creationId xmlns:a16="http://schemas.microsoft.com/office/drawing/2014/main" id="{24317B00-2679-4976-986E-981138B4C02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504825</xdr:rowOff>
    </xdr:from>
    <xdr:ext cx="95250" cy="213632"/>
    <xdr:sp macro="" textlink="">
      <xdr:nvSpPr>
        <xdr:cNvPr id="3193" name="Text Box 15">
          <a:extLst>
            <a:ext uri="{FF2B5EF4-FFF2-40B4-BE49-F238E27FC236}">
              <a16:creationId xmlns:a16="http://schemas.microsoft.com/office/drawing/2014/main" id="{5D88D6B4-2E51-4FE8-86D3-2C6F4D083E44}"/>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194" name="Text Box 16">
          <a:extLst>
            <a:ext uri="{FF2B5EF4-FFF2-40B4-BE49-F238E27FC236}">
              <a16:creationId xmlns:a16="http://schemas.microsoft.com/office/drawing/2014/main" id="{48FA49A2-F466-4A49-80D0-8C3C4EDE257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195" name="Text Box 17">
          <a:extLst>
            <a:ext uri="{FF2B5EF4-FFF2-40B4-BE49-F238E27FC236}">
              <a16:creationId xmlns:a16="http://schemas.microsoft.com/office/drawing/2014/main" id="{64EA1AEF-5ADE-41D2-8A1C-66DC6AFE07D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196" name="Text Box 18">
          <a:extLst>
            <a:ext uri="{FF2B5EF4-FFF2-40B4-BE49-F238E27FC236}">
              <a16:creationId xmlns:a16="http://schemas.microsoft.com/office/drawing/2014/main" id="{0824B178-0CC4-4E81-BF81-96BDCAC6CBB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197" name="Text Box 19">
          <a:extLst>
            <a:ext uri="{FF2B5EF4-FFF2-40B4-BE49-F238E27FC236}">
              <a16:creationId xmlns:a16="http://schemas.microsoft.com/office/drawing/2014/main" id="{ED5C19C9-5A1C-4F65-A354-8B0D92E88B4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198" name="Text Box 16">
          <a:extLst>
            <a:ext uri="{FF2B5EF4-FFF2-40B4-BE49-F238E27FC236}">
              <a16:creationId xmlns:a16="http://schemas.microsoft.com/office/drawing/2014/main" id="{2A480010-3EA2-442B-8D39-EC5636395B4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199" name="Text Box 17">
          <a:extLst>
            <a:ext uri="{FF2B5EF4-FFF2-40B4-BE49-F238E27FC236}">
              <a16:creationId xmlns:a16="http://schemas.microsoft.com/office/drawing/2014/main" id="{A12C313B-BD5E-49F3-AFA6-0F2B8A643E8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200" name="Text Box 18">
          <a:extLst>
            <a:ext uri="{FF2B5EF4-FFF2-40B4-BE49-F238E27FC236}">
              <a16:creationId xmlns:a16="http://schemas.microsoft.com/office/drawing/2014/main" id="{0E2556C2-CB7D-4418-B55C-F5D248D969E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201" name="Text Box 19">
          <a:extLst>
            <a:ext uri="{FF2B5EF4-FFF2-40B4-BE49-F238E27FC236}">
              <a16:creationId xmlns:a16="http://schemas.microsoft.com/office/drawing/2014/main" id="{14B6F7A6-D0FF-46AA-BE14-EFEE55C8C84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95250" cy="171450"/>
    <xdr:sp macro="" textlink="">
      <xdr:nvSpPr>
        <xdr:cNvPr id="3202" name="Text Box 16">
          <a:extLst>
            <a:ext uri="{FF2B5EF4-FFF2-40B4-BE49-F238E27FC236}">
              <a16:creationId xmlns:a16="http://schemas.microsoft.com/office/drawing/2014/main" id="{2766166A-A4E6-44B1-94A5-915B41E954A1}"/>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95250" cy="171450"/>
    <xdr:sp macro="" textlink="">
      <xdr:nvSpPr>
        <xdr:cNvPr id="3203" name="Text Box 17">
          <a:extLst>
            <a:ext uri="{FF2B5EF4-FFF2-40B4-BE49-F238E27FC236}">
              <a16:creationId xmlns:a16="http://schemas.microsoft.com/office/drawing/2014/main" id="{55FE31C1-F020-4961-A96C-2E4C919B9A68}"/>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95250" cy="171450"/>
    <xdr:sp macro="" textlink="">
      <xdr:nvSpPr>
        <xdr:cNvPr id="3204" name="Text Box 18">
          <a:extLst>
            <a:ext uri="{FF2B5EF4-FFF2-40B4-BE49-F238E27FC236}">
              <a16:creationId xmlns:a16="http://schemas.microsoft.com/office/drawing/2014/main" id="{797D9009-827A-413D-A373-2626FF59F06E}"/>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95250" cy="171450"/>
    <xdr:sp macro="" textlink="">
      <xdr:nvSpPr>
        <xdr:cNvPr id="3205" name="Text Box 19">
          <a:extLst>
            <a:ext uri="{FF2B5EF4-FFF2-40B4-BE49-F238E27FC236}">
              <a16:creationId xmlns:a16="http://schemas.microsoft.com/office/drawing/2014/main" id="{C9AA8CFC-70C9-46C1-B937-4B8C79EE4302}"/>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61</xdr:row>
      <xdr:rowOff>504825</xdr:rowOff>
    </xdr:from>
    <xdr:ext cx="95250" cy="444014"/>
    <xdr:sp macro="" textlink="">
      <xdr:nvSpPr>
        <xdr:cNvPr id="3206" name="Text Box 15">
          <a:extLst>
            <a:ext uri="{FF2B5EF4-FFF2-40B4-BE49-F238E27FC236}">
              <a16:creationId xmlns:a16="http://schemas.microsoft.com/office/drawing/2014/main" id="{895D1F88-5944-47AB-9252-F8CE03C08B2B}"/>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207" name="Text Box 16">
          <a:extLst>
            <a:ext uri="{FF2B5EF4-FFF2-40B4-BE49-F238E27FC236}">
              <a16:creationId xmlns:a16="http://schemas.microsoft.com/office/drawing/2014/main" id="{F0E21624-94C2-49F1-BB98-792AAC3A898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208" name="Text Box 17">
          <a:extLst>
            <a:ext uri="{FF2B5EF4-FFF2-40B4-BE49-F238E27FC236}">
              <a16:creationId xmlns:a16="http://schemas.microsoft.com/office/drawing/2014/main" id="{EC720587-9D1B-4D0A-8DF7-40A0288976D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209" name="Text Box 18">
          <a:extLst>
            <a:ext uri="{FF2B5EF4-FFF2-40B4-BE49-F238E27FC236}">
              <a16:creationId xmlns:a16="http://schemas.microsoft.com/office/drawing/2014/main" id="{C7797891-19CE-400B-99A4-3A81C11B804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210" name="Text Box 19">
          <a:extLst>
            <a:ext uri="{FF2B5EF4-FFF2-40B4-BE49-F238E27FC236}">
              <a16:creationId xmlns:a16="http://schemas.microsoft.com/office/drawing/2014/main" id="{29648BC6-E86D-4A2E-8E74-15C5AE730C4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61</xdr:row>
      <xdr:rowOff>504825</xdr:rowOff>
    </xdr:from>
    <xdr:ext cx="95250" cy="442269"/>
    <xdr:sp macro="" textlink="">
      <xdr:nvSpPr>
        <xdr:cNvPr id="3211" name="Text Box 15">
          <a:extLst>
            <a:ext uri="{FF2B5EF4-FFF2-40B4-BE49-F238E27FC236}">
              <a16:creationId xmlns:a16="http://schemas.microsoft.com/office/drawing/2014/main" id="{E3A1B8C5-5A7F-4AF6-905A-EDF6CD9DA145}"/>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212" name="Text Box 16">
          <a:extLst>
            <a:ext uri="{FF2B5EF4-FFF2-40B4-BE49-F238E27FC236}">
              <a16:creationId xmlns:a16="http://schemas.microsoft.com/office/drawing/2014/main" id="{9624B563-3549-4244-8A97-97C400D2AEF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213" name="Text Box 17">
          <a:extLst>
            <a:ext uri="{FF2B5EF4-FFF2-40B4-BE49-F238E27FC236}">
              <a16:creationId xmlns:a16="http://schemas.microsoft.com/office/drawing/2014/main" id="{B0A5213A-7CAC-418A-9E1F-0B7B8494696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214" name="Text Box 18">
          <a:extLst>
            <a:ext uri="{FF2B5EF4-FFF2-40B4-BE49-F238E27FC236}">
              <a16:creationId xmlns:a16="http://schemas.microsoft.com/office/drawing/2014/main" id="{906D6A39-C83F-42C1-B799-E09F58E62B2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215" name="Text Box 16">
          <a:extLst>
            <a:ext uri="{FF2B5EF4-FFF2-40B4-BE49-F238E27FC236}">
              <a16:creationId xmlns:a16="http://schemas.microsoft.com/office/drawing/2014/main" id="{0CB69048-D6CE-48F8-A49E-F7BD273D54D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216" name="Text Box 17">
          <a:extLst>
            <a:ext uri="{FF2B5EF4-FFF2-40B4-BE49-F238E27FC236}">
              <a16:creationId xmlns:a16="http://schemas.microsoft.com/office/drawing/2014/main" id="{70C9AFB4-9E2E-44B1-B630-CDCDA9375CB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217" name="Text Box 18">
          <a:extLst>
            <a:ext uri="{FF2B5EF4-FFF2-40B4-BE49-F238E27FC236}">
              <a16:creationId xmlns:a16="http://schemas.microsoft.com/office/drawing/2014/main" id="{3386132B-399A-4273-B5BB-EEFE65DF352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218" name="Text Box 19">
          <a:extLst>
            <a:ext uri="{FF2B5EF4-FFF2-40B4-BE49-F238E27FC236}">
              <a16:creationId xmlns:a16="http://schemas.microsoft.com/office/drawing/2014/main" id="{E06A6D7B-A739-40BB-AED3-291AF604DAA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219" name="Text Box 16">
          <a:extLst>
            <a:ext uri="{FF2B5EF4-FFF2-40B4-BE49-F238E27FC236}">
              <a16:creationId xmlns:a16="http://schemas.microsoft.com/office/drawing/2014/main" id="{17AA726A-8512-41DB-956F-CF36DFC0B48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220" name="Text Box 17">
          <a:extLst>
            <a:ext uri="{FF2B5EF4-FFF2-40B4-BE49-F238E27FC236}">
              <a16:creationId xmlns:a16="http://schemas.microsoft.com/office/drawing/2014/main" id="{9C248F01-E81A-4878-8583-8EAA675BD0F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221" name="Text Box 18">
          <a:extLst>
            <a:ext uri="{FF2B5EF4-FFF2-40B4-BE49-F238E27FC236}">
              <a16:creationId xmlns:a16="http://schemas.microsoft.com/office/drawing/2014/main" id="{9F478364-5C12-4CFA-A6DF-64472507DE3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63</xdr:row>
      <xdr:rowOff>170392</xdr:rowOff>
    </xdr:from>
    <xdr:ext cx="95250" cy="213632"/>
    <xdr:sp macro="" textlink="">
      <xdr:nvSpPr>
        <xdr:cNvPr id="3222" name="Text Box 15">
          <a:extLst>
            <a:ext uri="{FF2B5EF4-FFF2-40B4-BE49-F238E27FC236}">
              <a16:creationId xmlns:a16="http://schemas.microsoft.com/office/drawing/2014/main" id="{A976A548-D8EF-4A3F-8EAA-65700CC27FDF}"/>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223" name="Text Box 16">
          <a:extLst>
            <a:ext uri="{FF2B5EF4-FFF2-40B4-BE49-F238E27FC236}">
              <a16:creationId xmlns:a16="http://schemas.microsoft.com/office/drawing/2014/main" id="{C1045E71-9D89-4F04-AF95-E53E9E2987F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224" name="Text Box 17">
          <a:extLst>
            <a:ext uri="{FF2B5EF4-FFF2-40B4-BE49-F238E27FC236}">
              <a16:creationId xmlns:a16="http://schemas.microsoft.com/office/drawing/2014/main" id="{B5E53BFE-31CB-4FFA-8559-720CD4E2D1C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225" name="Text Box 18">
          <a:extLst>
            <a:ext uri="{FF2B5EF4-FFF2-40B4-BE49-F238E27FC236}">
              <a16:creationId xmlns:a16="http://schemas.microsoft.com/office/drawing/2014/main" id="{E4B54E8A-F57A-43AC-851D-95A253E4F88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226" name="Text Box 19">
          <a:extLst>
            <a:ext uri="{FF2B5EF4-FFF2-40B4-BE49-F238E27FC236}">
              <a16:creationId xmlns:a16="http://schemas.microsoft.com/office/drawing/2014/main" id="{7775322A-A66B-4F40-9466-761B61C2591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227" name="Text Box 16">
          <a:extLst>
            <a:ext uri="{FF2B5EF4-FFF2-40B4-BE49-F238E27FC236}">
              <a16:creationId xmlns:a16="http://schemas.microsoft.com/office/drawing/2014/main" id="{FE810FFE-B5DC-4D2E-B295-B63633E72D7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228" name="Text Box 17">
          <a:extLst>
            <a:ext uri="{FF2B5EF4-FFF2-40B4-BE49-F238E27FC236}">
              <a16:creationId xmlns:a16="http://schemas.microsoft.com/office/drawing/2014/main" id="{8E59B971-A64E-485E-B6DF-B63690E0F11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229" name="Text Box 18">
          <a:extLst>
            <a:ext uri="{FF2B5EF4-FFF2-40B4-BE49-F238E27FC236}">
              <a16:creationId xmlns:a16="http://schemas.microsoft.com/office/drawing/2014/main" id="{9C778F2B-B0C2-433C-8F67-8566CFE0504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230" name="Text Box 19">
          <a:extLst>
            <a:ext uri="{FF2B5EF4-FFF2-40B4-BE49-F238E27FC236}">
              <a16:creationId xmlns:a16="http://schemas.microsoft.com/office/drawing/2014/main" id="{04511A08-65B6-4FB1-A0F9-3048D525AF7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60</xdr:row>
      <xdr:rowOff>0</xdr:rowOff>
    </xdr:from>
    <xdr:ext cx="95250" cy="171450"/>
    <xdr:sp macro="" textlink="">
      <xdr:nvSpPr>
        <xdr:cNvPr id="3231" name="Text Box 16">
          <a:extLst>
            <a:ext uri="{FF2B5EF4-FFF2-40B4-BE49-F238E27FC236}">
              <a16:creationId xmlns:a16="http://schemas.microsoft.com/office/drawing/2014/main" id="{604BABFF-B73E-4F61-B6C2-CDEA7D4CF8D4}"/>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60</xdr:row>
      <xdr:rowOff>0</xdr:rowOff>
    </xdr:from>
    <xdr:ext cx="95250" cy="171450"/>
    <xdr:sp macro="" textlink="">
      <xdr:nvSpPr>
        <xdr:cNvPr id="3232" name="Text Box 17">
          <a:extLst>
            <a:ext uri="{FF2B5EF4-FFF2-40B4-BE49-F238E27FC236}">
              <a16:creationId xmlns:a16="http://schemas.microsoft.com/office/drawing/2014/main" id="{51757120-127F-49FE-8C38-59075E07A3E2}"/>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60</xdr:row>
      <xdr:rowOff>0</xdr:rowOff>
    </xdr:from>
    <xdr:ext cx="95250" cy="171450"/>
    <xdr:sp macro="" textlink="">
      <xdr:nvSpPr>
        <xdr:cNvPr id="3233" name="Text Box 18">
          <a:extLst>
            <a:ext uri="{FF2B5EF4-FFF2-40B4-BE49-F238E27FC236}">
              <a16:creationId xmlns:a16="http://schemas.microsoft.com/office/drawing/2014/main" id="{EA28E6A7-24C5-4B0D-A24F-5CB9BDF86DB3}"/>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60</xdr:row>
      <xdr:rowOff>0</xdr:rowOff>
    </xdr:from>
    <xdr:ext cx="95250" cy="171450"/>
    <xdr:sp macro="" textlink="">
      <xdr:nvSpPr>
        <xdr:cNvPr id="3234" name="Text Box 19">
          <a:extLst>
            <a:ext uri="{FF2B5EF4-FFF2-40B4-BE49-F238E27FC236}">
              <a16:creationId xmlns:a16="http://schemas.microsoft.com/office/drawing/2014/main" id="{F2C08DF2-E823-46C0-8384-5F032530BC49}"/>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61</xdr:row>
      <xdr:rowOff>504825</xdr:rowOff>
    </xdr:from>
    <xdr:ext cx="95250" cy="444014"/>
    <xdr:sp macro="" textlink="">
      <xdr:nvSpPr>
        <xdr:cNvPr id="3235" name="Text Box 15">
          <a:extLst>
            <a:ext uri="{FF2B5EF4-FFF2-40B4-BE49-F238E27FC236}">
              <a16:creationId xmlns:a16="http://schemas.microsoft.com/office/drawing/2014/main" id="{FFD163E9-33BB-4A16-85EB-978056D7582E}"/>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236" name="Text Box 16">
          <a:extLst>
            <a:ext uri="{FF2B5EF4-FFF2-40B4-BE49-F238E27FC236}">
              <a16:creationId xmlns:a16="http://schemas.microsoft.com/office/drawing/2014/main" id="{C35810F2-B310-40D8-A43A-A16511B636A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237" name="Text Box 17">
          <a:extLst>
            <a:ext uri="{FF2B5EF4-FFF2-40B4-BE49-F238E27FC236}">
              <a16:creationId xmlns:a16="http://schemas.microsoft.com/office/drawing/2014/main" id="{7383665F-EB44-4D1C-9C24-BBAEAA23C87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238" name="Text Box 18">
          <a:extLst>
            <a:ext uri="{FF2B5EF4-FFF2-40B4-BE49-F238E27FC236}">
              <a16:creationId xmlns:a16="http://schemas.microsoft.com/office/drawing/2014/main" id="{5851AC19-34A9-467C-9C5A-AE2959775E9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0</xdr:rowOff>
    </xdr:from>
    <xdr:ext cx="95250" cy="171450"/>
    <xdr:sp macro="" textlink="">
      <xdr:nvSpPr>
        <xdr:cNvPr id="3239" name="Text Box 19">
          <a:extLst>
            <a:ext uri="{FF2B5EF4-FFF2-40B4-BE49-F238E27FC236}">
              <a16:creationId xmlns:a16="http://schemas.microsoft.com/office/drawing/2014/main" id="{A0502C18-A9F7-4265-86B2-70D7FE52ACA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240" name="Text Box 16">
          <a:extLst>
            <a:ext uri="{FF2B5EF4-FFF2-40B4-BE49-F238E27FC236}">
              <a16:creationId xmlns:a16="http://schemas.microsoft.com/office/drawing/2014/main" id="{87283F89-77E4-464C-969B-EC593F755C1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0</xdr:rowOff>
    </xdr:from>
    <xdr:ext cx="95250" cy="171450"/>
    <xdr:sp macro="" textlink="">
      <xdr:nvSpPr>
        <xdr:cNvPr id="3241" name="Text Box 17">
          <a:extLst>
            <a:ext uri="{FF2B5EF4-FFF2-40B4-BE49-F238E27FC236}">
              <a16:creationId xmlns:a16="http://schemas.microsoft.com/office/drawing/2014/main" id="{707A0054-8902-4763-8333-EBF5DDDA67B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63</xdr:row>
      <xdr:rowOff>15875</xdr:rowOff>
    </xdr:from>
    <xdr:ext cx="95250" cy="171450"/>
    <xdr:sp macro="" textlink="">
      <xdr:nvSpPr>
        <xdr:cNvPr id="3242" name="Text Box 18">
          <a:extLst>
            <a:ext uri="{FF2B5EF4-FFF2-40B4-BE49-F238E27FC236}">
              <a16:creationId xmlns:a16="http://schemas.microsoft.com/office/drawing/2014/main" id="{81780884-16E0-4139-9D45-A8F6EF8FB04B}"/>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243" name="Text Box 16">
          <a:extLst>
            <a:ext uri="{FF2B5EF4-FFF2-40B4-BE49-F238E27FC236}">
              <a16:creationId xmlns:a16="http://schemas.microsoft.com/office/drawing/2014/main" id="{8CB3BB67-1179-4AF3-84DC-8C69C9D335C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244" name="Text Box 17">
          <a:extLst>
            <a:ext uri="{FF2B5EF4-FFF2-40B4-BE49-F238E27FC236}">
              <a16:creationId xmlns:a16="http://schemas.microsoft.com/office/drawing/2014/main" id="{69D345C6-27ED-44B3-9372-A4F1038D9F3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245" name="Text Box 18">
          <a:extLst>
            <a:ext uri="{FF2B5EF4-FFF2-40B4-BE49-F238E27FC236}">
              <a16:creationId xmlns:a16="http://schemas.microsoft.com/office/drawing/2014/main" id="{56668F1F-EA27-4342-8B49-90A0BBBADF6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246" name="Text Box 19">
          <a:extLst>
            <a:ext uri="{FF2B5EF4-FFF2-40B4-BE49-F238E27FC236}">
              <a16:creationId xmlns:a16="http://schemas.microsoft.com/office/drawing/2014/main" id="{29627340-A254-4081-B688-88681AFB6DC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63</xdr:row>
      <xdr:rowOff>0</xdr:rowOff>
    </xdr:from>
    <xdr:ext cx="95250" cy="171450"/>
    <xdr:sp macro="" textlink="">
      <xdr:nvSpPr>
        <xdr:cNvPr id="3247" name="Text Box 16">
          <a:extLst>
            <a:ext uri="{FF2B5EF4-FFF2-40B4-BE49-F238E27FC236}">
              <a16:creationId xmlns:a16="http://schemas.microsoft.com/office/drawing/2014/main" id="{BFC7E414-864C-4642-98F9-30BB9E0A9C7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63</xdr:row>
      <xdr:rowOff>170392</xdr:rowOff>
    </xdr:from>
    <xdr:ext cx="95250" cy="213632"/>
    <xdr:sp macro="" textlink="">
      <xdr:nvSpPr>
        <xdr:cNvPr id="3248" name="Text Box 15">
          <a:extLst>
            <a:ext uri="{FF2B5EF4-FFF2-40B4-BE49-F238E27FC236}">
              <a16:creationId xmlns:a16="http://schemas.microsoft.com/office/drawing/2014/main" id="{A0956B0D-9E36-4740-8011-6D6756DC54DA}"/>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504825</xdr:rowOff>
    </xdr:from>
    <xdr:ext cx="95250" cy="448496"/>
    <xdr:sp macro="" textlink="">
      <xdr:nvSpPr>
        <xdr:cNvPr id="3249" name="Text Box 15">
          <a:extLst>
            <a:ext uri="{FF2B5EF4-FFF2-40B4-BE49-F238E27FC236}">
              <a16:creationId xmlns:a16="http://schemas.microsoft.com/office/drawing/2014/main" id="{B008E137-4FCA-4620-A6EC-3411A8E2E0BA}"/>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504825</xdr:rowOff>
    </xdr:from>
    <xdr:ext cx="95250" cy="442269"/>
    <xdr:sp macro="" textlink="">
      <xdr:nvSpPr>
        <xdr:cNvPr id="3250" name="Text Box 15">
          <a:extLst>
            <a:ext uri="{FF2B5EF4-FFF2-40B4-BE49-F238E27FC236}">
              <a16:creationId xmlns:a16="http://schemas.microsoft.com/office/drawing/2014/main" id="{69CED43F-434E-4568-9C66-9E83EB738663}"/>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504825</xdr:rowOff>
    </xdr:from>
    <xdr:ext cx="95250" cy="442269"/>
    <xdr:sp macro="" textlink="">
      <xdr:nvSpPr>
        <xdr:cNvPr id="3251" name="Text Box 15">
          <a:extLst>
            <a:ext uri="{FF2B5EF4-FFF2-40B4-BE49-F238E27FC236}">
              <a16:creationId xmlns:a16="http://schemas.microsoft.com/office/drawing/2014/main" id="{1C1274AF-1B61-482D-A478-A3D7AE9A98EA}"/>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504825</xdr:rowOff>
    </xdr:from>
    <xdr:ext cx="95250" cy="213632"/>
    <xdr:sp macro="" textlink="">
      <xdr:nvSpPr>
        <xdr:cNvPr id="3252" name="Text Box 15">
          <a:extLst>
            <a:ext uri="{FF2B5EF4-FFF2-40B4-BE49-F238E27FC236}">
              <a16:creationId xmlns:a16="http://schemas.microsoft.com/office/drawing/2014/main" id="{8CC0BAD6-871F-4183-A777-6429531ECFBC}"/>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504825</xdr:rowOff>
    </xdr:from>
    <xdr:ext cx="95250" cy="444331"/>
    <xdr:sp macro="" textlink="">
      <xdr:nvSpPr>
        <xdr:cNvPr id="3253" name="Text Box 15">
          <a:extLst>
            <a:ext uri="{FF2B5EF4-FFF2-40B4-BE49-F238E27FC236}">
              <a16:creationId xmlns:a16="http://schemas.microsoft.com/office/drawing/2014/main" id="{F1C545D7-21DE-41E2-8056-85349B139871}"/>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63</xdr:row>
      <xdr:rowOff>170392</xdr:rowOff>
    </xdr:from>
    <xdr:ext cx="95250" cy="213632"/>
    <xdr:sp macro="" textlink="">
      <xdr:nvSpPr>
        <xdr:cNvPr id="3254" name="Text Box 15">
          <a:extLst>
            <a:ext uri="{FF2B5EF4-FFF2-40B4-BE49-F238E27FC236}">
              <a16:creationId xmlns:a16="http://schemas.microsoft.com/office/drawing/2014/main" id="{AD87B3AF-66B5-42D5-9FAC-EF38B5BA381E}"/>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255" name="Text Box 16">
          <a:extLst>
            <a:ext uri="{FF2B5EF4-FFF2-40B4-BE49-F238E27FC236}">
              <a16:creationId xmlns:a16="http://schemas.microsoft.com/office/drawing/2014/main" id="{5AE79C20-74C0-4959-8733-A2081223BED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256" name="Text Box 17">
          <a:extLst>
            <a:ext uri="{FF2B5EF4-FFF2-40B4-BE49-F238E27FC236}">
              <a16:creationId xmlns:a16="http://schemas.microsoft.com/office/drawing/2014/main" id="{74C354A9-CE83-4D1A-92E0-7BD685711C2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257" name="Text Box 18">
          <a:extLst>
            <a:ext uri="{FF2B5EF4-FFF2-40B4-BE49-F238E27FC236}">
              <a16:creationId xmlns:a16="http://schemas.microsoft.com/office/drawing/2014/main" id="{1E2CDDC1-9A15-498C-B598-FEB967A1481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258" name="Text Box 19">
          <a:extLst>
            <a:ext uri="{FF2B5EF4-FFF2-40B4-BE49-F238E27FC236}">
              <a16:creationId xmlns:a16="http://schemas.microsoft.com/office/drawing/2014/main" id="{A0A84634-FCF2-42D6-ADE8-86F20084294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259" name="Text Box 16">
          <a:extLst>
            <a:ext uri="{FF2B5EF4-FFF2-40B4-BE49-F238E27FC236}">
              <a16:creationId xmlns:a16="http://schemas.microsoft.com/office/drawing/2014/main" id="{DB628C1E-970D-4F15-8171-7263F7657E0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260" name="Text Box 17">
          <a:extLst>
            <a:ext uri="{FF2B5EF4-FFF2-40B4-BE49-F238E27FC236}">
              <a16:creationId xmlns:a16="http://schemas.microsoft.com/office/drawing/2014/main" id="{72750AE2-2377-4CF2-8753-E20231B3704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261" name="Text Box 18">
          <a:extLst>
            <a:ext uri="{FF2B5EF4-FFF2-40B4-BE49-F238E27FC236}">
              <a16:creationId xmlns:a16="http://schemas.microsoft.com/office/drawing/2014/main" id="{E3ABFFA0-352D-4FD3-BDE0-0CF3CAB6C47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262" name="Text Box 19">
          <a:extLst>
            <a:ext uri="{FF2B5EF4-FFF2-40B4-BE49-F238E27FC236}">
              <a16:creationId xmlns:a16="http://schemas.microsoft.com/office/drawing/2014/main" id="{EE459287-58C9-40C0-84B8-7677E61E90B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263" name="Text Box 16">
          <a:extLst>
            <a:ext uri="{FF2B5EF4-FFF2-40B4-BE49-F238E27FC236}">
              <a16:creationId xmlns:a16="http://schemas.microsoft.com/office/drawing/2014/main" id="{5CFDCC84-FA0E-4F2F-BD17-FFA2E957DFB2}"/>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264" name="Text Box 17">
          <a:extLst>
            <a:ext uri="{FF2B5EF4-FFF2-40B4-BE49-F238E27FC236}">
              <a16:creationId xmlns:a16="http://schemas.microsoft.com/office/drawing/2014/main" id="{87E7FD4E-BA6D-4E6D-A6C2-17E1DE252E53}"/>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265" name="Text Box 18">
          <a:extLst>
            <a:ext uri="{FF2B5EF4-FFF2-40B4-BE49-F238E27FC236}">
              <a16:creationId xmlns:a16="http://schemas.microsoft.com/office/drawing/2014/main" id="{0B43DFCD-C5BD-4F56-9B23-BAD105CC0FB2}"/>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266" name="Text Box 19">
          <a:extLst>
            <a:ext uri="{FF2B5EF4-FFF2-40B4-BE49-F238E27FC236}">
              <a16:creationId xmlns:a16="http://schemas.microsoft.com/office/drawing/2014/main" id="{04D52B62-92D3-4B0F-939F-7A6021A7BD2D}"/>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44014"/>
    <xdr:sp macro="" textlink="">
      <xdr:nvSpPr>
        <xdr:cNvPr id="3267" name="Text Box 15">
          <a:extLst>
            <a:ext uri="{FF2B5EF4-FFF2-40B4-BE49-F238E27FC236}">
              <a16:creationId xmlns:a16="http://schemas.microsoft.com/office/drawing/2014/main" id="{98AFEEE9-7452-4048-8F57-F44FA031AC2F}"/>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268" name="Text Box 16">
          <a:extLst>
            <a:ext uri="{FF2B5EF4-FFF2-40B4-BE49-F238E27FC236}">
              <a16:creationId xmlns:a16="http://schemas.microsoft.com/office/drawing/2014/main" id="{A5353F0B-1081-40F0-BFFF-AF6F4D4B55C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269" name="Text Box 17">
          <a:extLst>
            <a:ext uri="{FF2B5EF4-FFF2-40B4-BE49-F238E27FC236}">
              <a16:creationId xmlns:a16="http://schemas.microsoft.com/office/drawing/2014/main" id="{7D68D0BF-4D4F-4F31-A51C-64C74ED329D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270" name="Text Box 18">
          <a:extLst>
            <a:ext uri="{FF2B5EF4-FFF2-40B4-BE49-F238E27FC236}">
              <a16:creationId xmlns:a16="http://schemas.microsoft.com/office/drawing/2014/main" id="{5990B72D-8F86-45D8-BEB4-50E8C8B2264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271" name="Text Box 19">
          <a:extLst>
            <a:ext uri="{FF2B5EF4-FFF2-40B4-BE49-F238E27FC236}">
              <a16:creationId xmlns:a16="http://schemas.microsoft.com/office/drawing/2014/main" id="{4DF963E7-7D92-48A5-B79E-424CC40FBBF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272" name="Text Box 16">
          <a:extLst>
            <a:ext uri="{FF2B5EF4-FFF2-40B4-BE49-F238E27FC236}">
              <a16:creationId xmlns:a16="http://schemas.microsoft.com/office/drawing/2014/main" id="{24C48E8A-8F56-4747-8EC4-3650C57239F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273" name="Text Box 17">
          <a:extLst>
            <a:ext uri="{FF2B5EF4-FFF2-40B4-BE49-F238E27FC236}">
              <a16:creationId xmlns:a16="http://schemas.microsoft.com/office/drawing/2014/main" id="{8A4B8C4F-E645-4EA6-917B-C0D5E60F9678}"/>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274" name="Text Box 18">
          <a:extLst>
            <a:ext uri="{FF2B5EF4-FFF2-40B4-BE49-F238E27FC236}">
              <a16:creationId xmlns:a16="http://schemas.microsoft.com/office/drawing/2014/main" id="{E3A7C0BD-CFF6-4432-94A5-55996A68A93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275" name="Text Box 16">
          <a:extLst>
            <a:ext uri="{FF2B5EF4-FFF2-40B4-BE49-F238E27FC236}">
              <a16:creationId xmlns:a16="http://schemas.microsoft.com/office/drawing/2014/main" id="{842D584E-8E06-4804-8D2F-FDE4A93D8D0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276" name="Text Box 17">
          <a:extLst>
            <a:ext uri="{FF2B5EF4-FFF2-40B4-BE49-F238E27FC236}">
              <a16:creationId xmlns:a16="http://schemas.microsoft.com/office/drawing/2014/main" id="{85116287-BA3F-4FE4-9D93-1E92BED22DF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277" name="Text Box 18">
          <a:extLst>
            <a:ext uri="{FF2B5EF4-FFF2-40B4-BE49-F238E27FC236}">
              <a16:creationId xmlns:a16="http://schemas.microsoft.com/office/drawing/2014/main" id="{B22031E0-443A-47DF-812A-BCDA74AE2D7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278" name="Text Box 19">
          <a:extLst>
            <a:ext uri="{FF2B5EF4-FFF2-40B4-BE49-F238E27FC236}">
              <a16:creationId xmlns:a16="http://schemas.microsoft.com/office/drawing/2014/main" id="{A55A7D23-EDD0-4CAE-8058-319785245C8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279" name="Text Box 16">
          <a:extLst>
            <a:ext uri="{FF2B5EF4-FFF2-40B4-BE49-F238E27FC236}">
              <a16:creationId xmlns:a16="http://schemas.microsoft.com/office/drawing/2014/main" id="{F0891D7E-13C8-4BF1-ABA4-F18155D0685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280" name="Text Box 17">
          <a:extLst>
            <a:ext uri="{FF2B5EF4-FFF2-40B4-BE49-F238E27FC236}">
              <a16:creationId xmlns:a16="http://schemas.microsoft.com/office/drawing/2014/main" id="{0D7A9A57-0267-4ED1-87B2-9810C76D76F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281" name="Text Box 18">
          <a:extLst>
            <a:ext uri="{FF2B5EF4-FFF2-40B4-BE49-F238E27FC236}">
              <a16:creationId xmlns:a16="http://schemas.microsoft.com/office/drawing/2014/main" id="{8E6BCA5A-5661-4BA1-8449-0C34D402071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282" name="Text Box 19">
          <a:extLst>
            <a:ext uri="{FF2B5EF4-FFF2-40B4-BE49-F238E27FC236}">
              <a16:creationId xmlns:a16="http://schemas.microsoft.com/office/drawing/2014/main" id="{B5B17272-3910-41C6-A989-5F77445AB92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504825</xdr:rowOff>
    </xdr:from>
    <xdr:ext cx="95250" cy="456743"/>
    <xdr:sp macro="" textlink="">
      <xdr:nvSpPr>
        <xdr:cNvPr id="3283" name="Text Box 15">
          <a:extLst>
            <a:ext uri="{FF2B5EF4-FFF2-40B4-BE49-F238E27FC236}">
              <a16:creationId xmlns:a16="http://schemas.microsoft.com/office/drawing/2014/main" id="{6A08D466-E7A2-4184-BB3A-603F267F33BC}"/>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504825</xdr:rowOff>
    </xdr:from>
    <xdr:ext cx="95250" cy="442269"/>
    <xdr:sp macro="" textlink="">
      <xdr:nvSpPr>
        <xdr:cNvPr id="3284" name="Text Box 15">
          <a:extLst>
            <a:ext uri="{FF2B5EF4-FFF2-40B4-BE49-F238E27FC236}">
              <a16:creationId xmlns:a16="http://schemas.microsoft.com/office/drawing/2014/main" id="{D6F778E3-0E3D-4F23-97C9-EC4E9CB1948A}"/>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504825</xdr:rowOff>
    </xdr:from>
    <xdr:ext cx="95250" cy="442269"/>
    <xdr:sp macro="" textlink="">
      <xdr:nvSpPr>
        <xdr:cNvPr id="3285" name="Text Box 15">
          <a:extLst>
            <a:ext uri="{FF2B5EF4-FFF2-40B4-BE49-F238E27FC236}">
              <a16:creationId xmlns:a16="http://schemas.microsoft.com/office/drawing/2014/main" id="{090E8F7A-4D80-43F3-BA41-1AE7D5B9CD7A}"/>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504825</xdr:rowOff>
    </xdr:from>
    <xdr:ext cx="95250" cy="213632"/>
    <xdr:sp macro="" textlink="">
      <xdr:nvSpPr>
        <xdr:cNvPr id="3286" name="Text Box 15">
          <a:extLst>
            <a:ext uri="{FF2B5EF4-FFF2-40B4-BE49-F238E27FC236}">
              <a16:creationId xmlns:a16="http://schemas.microsoft.com/office/drawing/2014/main" id="{AB3D271E-C9E0-4894-8740-649F4D729C4B}"/>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63</xdr:row>
      <xdr:rowOff>504825</xdr:rowOff>
    </xdr:from>
    <xdr:ext cx="95250" cy="444331"/>
    <xdr:sp macro="" textlink="">
      <xdr:nvSpPr>
        <xdr:cNvPr id="3287" name="Text Box 15">
          <a:extLst>
            <a:ext uri="{FF2B5EF4-FFF2-40B4-BE49-F238E27FC236}">
              <a16:creationId xmlns:a16="http://schemas.microsoft.com/office/drawing/2014/main" id="{11C72A8D-0B4E-4541-9BFA-83ED05554F91}"/>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63</xdr:row>
      <xdr:rowOff>504825</xdr:rowOff>
    </xdr:from>
    <xdr:ext cx="95250" cy="213632"/>
    <xdr:sp macro="" textlink="">
      <xdr:nvSpPr>
        <xdr:cNvPr id="3288" name="Text Box 15">
          <a:extLst>
            <a:ext uri="{FF2B5EF4-FFF2-40B4-BE49-F238E27FC236}">
              <a16:creationId xmlns:a16="http://schemas.microsoft.com/office/drawing/2014/main" id="{46F58349-BE47-4D23-A27D-92C6183EC4CE}"/>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289" name="Text Box 16">
          <a:extLst>
            <a:ext uri="{FF2B5EF4-FFF2-40B4-BE49-F238E27FC236}">
              <a16:creationId xmlns:a16="http://schemas.microsoft.com/office/drawing/2014/main" id="{182F6C09-9574-4EA2-B5B3-60DCA2AD452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290" name="Text Box 17">
          <a:extLst>
            <a:ext uri="{FF2B5EF4-FFF2-40B4-BE49-F238E27FC236}">
              <a16:creationId xmlns:a16="http://schemas.microsoft.com/office/drawing/2014/main" id="{D04FDC68-1725-42C8-B241-15F80E7C4A0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291" name="Text Box 18">
          <a:extLst>
            <a:ext uri="{FF2B5EF4-FFF2-40B4-BE49-F238E27FC236}">
              <a16:creationId xmlns:a16="http://schemas.microsoft.com/office/drawing/2014/main" id="{AB925FA3-7152-4963-8262-535917B6F82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292" name="Text Box 19">
          <a:extLst>
            <a:ext uri="{FF2B5EF4-FFF2-40B4-BE49-F238E27FC236}">
              <a16:creationId xmlns:a16="http://schemas.microsoft.com/office/drawing/2014/main" id="{3A7280C3-2BF2-4BEE-809A-B5B9F455098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293" name="Text Box 16">
          <a:extLst>
            <a:ext uri="{FF2B5EF4-FFF2-40B4-BE49-F238E27FC236}">
              <a16:creationId xmlns:a16="http://schemas.microsoft.com/office/drawing/2014/main" id="{20E3CE0A-EA54-4EC6-AABB-8D0A1996E87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294" name="Text Box 17">
          <a:extLst>
            <a:ext uri="{FF2B5EF4-FFF2-40B4-BE49-F238E27FC236}">
              <a16:creationId xmlns:a16="http://schemas.microsoft.com/office/drawing/2014/main" id="{7A19FC93-251D-406B-B99D-EC85C7FE4CC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295" name="Text Box 18">
          <a:extLst>
            <a:ext uri="{FF2B5EF4-FFF2-40B4-BE49-F238E27FC236}">
              <a16:creationId xmlns:a16="http://schemas.microsoft.com/office/drawing/2014/main" id="{CD862696-8EE7-4590-90D4-607BAF9AB5E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296" name="Text Box 19">
          <a:extLst>
            <a:ext uri="{FF2B5EF4-FFF2-40B4-BE49-F238E27FC236}">
              <a16:creationId xmlns:a16="http://schemas.microsoft.com/office/drawing/2014/main" id="{C5491FB1-5B47-40A4-8FF5-1B2D9BB94EF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297" name="Text Box 16">
          <a:extLst>
            <a:ext uri="{FF2B5EF4-FFF2-40B4-BE49-F238E27FC236}">
              <a16:creationId xmlns:a16="http://schemas.microsoft.com/office/drawing/2014/main" id="{4CD5BC8A-3546-4EEB-9CF3-1D0752649D82}"/>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298" name="Text Box 17">
          <a:extLst>
            <a:ext uri="{FF2B5EF4-FFF2-40B4-BE49-F238E27FC236}">
              <a16:creationId xmlns:a16="http://schemas.microsoft.com/office/drawing/2014/main" id="{4144BE1A-F527-4DED-8A69-060BD07BCF3B}"/>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299" name="Text Box 18">
          <a:extLst>
            <a:ext uri="{FF2B5EF4-FFF2-40B4-BE49-F238E27FC236}">
              <a16:creationId xmlns:a16="http://schemas.microsoft.com/office/drawing/2014/main" id="{0D8DB063-8FF6-4EEE-93CE-2FED5AF29AB4}"/>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300" name="Text Box 19">
          <a:extLst>
            <a:ext uri="{FF2B5EF4-FFF2-40B4-BE49-F238E27FC236}">
              <a16:creationId xmlns:a16="http://schemas.microsoft.com/office/drawing/2014/main" id="{ECE0CBAF-2777-47CB-9390-209122BCC3B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44014"/>
    <xdr:sp macro="" textlink="">
      <xdr:nvSpPr>
        <xdr:cNvPr id="3301" name="Text Box 15">
          <a:extLst>
            <a:ext uri="{FF2B5EF4-FFF2-40B4-BE49-F238E27FC236}">
              <a16:creationId xmlns:a16="http://schemas.microsoft.com/office/drawing/2014/main" id="{29CDA271-EA95-4E6A-A621-4ADBF7D9745A}"/>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02" name="Text Box 16">
          <a:extLst>
            <a:ext uri="{FF2B5EF4-FFF2-40B4-BE49-F238E27FC236}">
              <a16:creationId xmlns:a16="http://schemas.microsoft.com/office/drawing/2014/main" id="{AE62D418-9AA6-4B9E-BB14-ADDA8FF842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03" name="Text Box 17">
          <a:extLst>
            <a:ext uri="{FF2B5EF4-FFF2-40B4-BE49-F238E27FC236}">
              <a16:creationId xmlns:a16="http://schemas.microsoft.com/office/drawing/2014/main" id="{B79B5742-6482-4532-AC69-13585BCD5CC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04" name="Text Box 18">
          <a:extLst>
            <a:ext uri="{FF2B5EF4-FFF2-40B4-BE49-F238E27FC236}">
              <a16:creationId xmlns:a16="http://schemas.microsoft.com/office/drawing/2014/main" id="{B2980CC6-5182-47B3-87A5-301FC2CDC0A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05" name="Text Box 19">
          <a:extLst>
            <a:ext uri="{FF2B5EF4-FFF2-40B4-BE49-F238E27FC236}">
              <a16:creationId xmlns:a16="http://schemas.microsoft.com/office/drawing/2014/main" id="{73624ADF-FCCE-41C2-895F-43739227675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442269"/>
    <xdr:sp macro="" textlink="">
      <xdr:nvSpPr>
        <xdr:cNvPr id="3306" name="Text Box 15">
          <a:extLst>
            <a:ext uri="{FF2B5EF4-FFF2-40B4-BE49-F238E27FC236}">
              <a16:creationId xmlns:a16="http://schemas.microsoft.com/office/drawing/2014/main" id="{757BCC94-959B-4BD9-BA31-B47BC1E3C8C2}"/>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07" name="Text Box 16">
          <a:extLst>
            <a:ext uri="{FF2B5EF4-FFF2-40B4-BE49-F238E27FC236}">
              <a16:creationId xmlns:a16="http://schemas.microsoft.com/office/drawing/2014/main" id="{5C5CB939-EDCB-48AC-9E59-CBCA0E3DF0AC}"/>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08" name="Text Box 17">
          <a:extLst>
            <a:ext uri="{FF2B5EF4-FFF2-40B4-BE49-F238E27FC236}">
              <a16:creationId xmlns:a16="http://schemas.microsoft.com/office/drawing/2014/main" id="{D462B06A-A9B5-4D2C-A9B2-39421408217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09" name="Text Box 18">
          <a:extLst>
            <a:ext uri="{FF2B5EF4-FFF2-40B4-BE49-F238E27FC236}">
              <a16:creationId xmlns:a16="http://schemas.microsoft.com/office/drawing/2014/main" id="{0B7B059E-AE1E-4446-9407-1EFA223732E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10" name="Text Box 16">
          <a:extLst>
            <a:ext uri="{FF2B5EF4-FFF2-40B4-BE49-F238E27FC236}">
              <a16:creationId xmlns:a16="http://schemas.microsoft.com/office/drawing/2014/main" id="{9C906270-EE40-4239-B4A3-ECF09F517F6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11" name="Text Box 17">
          <a:extLst>
            <a:ext uri="{FF2B5EF4-FFF2-40B4-BE49-F238E27FC236}">
              <a16:creationId xmlns:a16="http://schemas.microsoft.com/office/drawing/2014/main" id="{B3BCBC6E-4F21-43EC-B19D-929FD4BBE17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12" name="Text Box 18">
          <a:extLst>
            <a:ext uri="{FF2B5EF4-FFF2-40B4-BE49-F238E27FC236}">
              <a16:creationId xmlns:a16="http://schemas.microsoft.com/office/drawing/2014/main" id="{AA028921-2E2E-4FA6-84CD-F709AFF05F2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13" name="Text Box 19">
          <a:extLst>
            <a:ext uri="{FF2B5EF4-FFF2-40B4-BE49-F238E27FC236}">
              <a16:creationId xmlns:a16="http://schemas.microsoft.com/office/drawing/2014/main" id="{DC019A66-7B66-40F4-8310-C4C726C78EE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14" name="Text Box 16">
          <a:extLst>
            <a:ext uri="{FF2B5EF4-FFF2-40B4-BE49-F238E27FC236}">
              <a16:creationId xmlns:a16="http://schemas.microsoft.com/office/drawing/2014/main" id="{2A5D9A1B-1171-456A-80BC-F76D37AA21D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15" name="Text Box 17">
          <a:extLst>
            <a:ext uri="{FF2B5EF4-FFF2-40B4-BE49-F238E27FC236}">
              <a16:creationId xmlns:a16="http://schemas.microsoft.com/office/drawing/2014/main" id="{BCA6C127-F24A-42E1-AF3D-6D7A8BA38BC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16" name="Text Box 18">
          <a:extLst>
            <a:ext uri="{FF2B5EF4-FFF2-40B4-BE49-F238E27FC236}">
              <a16:creationId xmlns:a16="http://schemas.microsoft.com/office/drawing/2014/main" id="{232AACDE-EDBE-4B8D-9EF9-E9AAE917BF8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64</xdr:row>
      <xdr:rowOff>0</xdr:rowOff>
    </xdr:from>
    <xdr:ext cx="95250" cy="213632"/>
    <xdr:sp macro="" textlink="">
      <xdr:nvSpPr>
        <xdr:cNvPr id="3317" name="Text Box 15">
          <a:extLst>
            <a:ext uri="{FF2B5EF4-FFF2-40B4-BE49-F238E27FC236}">
              <a16:creationId xmlns:a16="http://schemas.microsoft.com/office/drawing/2014/main" id="{C2F77D40-E439-469C-9F35-AF71D029E316}"/>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18" name="Text Box 16">
          <a:extLst>
            <a:ext uri="{FF2B5EF4-FFF2-40B4-BE49-F238E27FC236}">
              <a16:creationId xmlns:a16="http://schemas.microsoft.com/office/drawing/2014/main" id="{5FC5F8F6-4027-4A2C-8654-479B4E83DF2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19" name="Text Box 17">
          <a:extLst>
            <a:ext uri="{FF2B5EF4-FFF2-40B4-BE49-F238E27FC236}">
              <a16:creationId xmlns:a16="http://schemas.microsoft.com/office/drawing/2014/main" id="{91E56EAE-4454-4842-ACCE-392067CA6F8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20" name="Text Box 18">
          <a:extLst>
            <a:ext uri="{FF2B5EF4-FFF2-40B4-BE49-F238E27FC236}">
              <a16:creationId xmlns:a16="http://schemas.microsoft.com/office/drawing/2014/main" id="{AC7A8CF7-88E7-493C-AC73-3620C000CE2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21" name="Text Box 19">
          <a:extLst>
            <a:ext uri="{FF2B5EF4-FFF2-40B4-BE49-F238E27FC236}">
              <a16:creationId xmlns:a16="http://schemas.microsoft.com/office/drawing/2014/main" id="{E44D8900-6BBE-4527-A22D-C5E36AD197A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22" name="Text Box 16">
          <a:extLst>
            <a:ext uri="{FF2B5EF4-FFF2-40B4-BE49-F238E27FC236}">
              <a16:creationId xmlns:a16="http://schemas.microsoft.com/office/drawing/2014/main" id="{F8842A13-74A2-4117-AFA9-E83867F37ADC}"/>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23" name="Text Box 17">
          <a:extLst>
            <a:ext uri="{FF2B5EF4-FFF2-40B4-BE49-F238E27FC236}">
              <a16:creationId xmlns:a16="http://schemas.microsoft.com/office/drawing/2014/main" id="{D96AE6B9-95FA-4215-8487-50236716E20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24" name="Text Box 18">
          <a:extLst>
            <a:ext uri="{FF2B5EF4-FFF2-40B4-BE49-F238E27FC236}">
              <a16:creationId xmlns:a16="http://schemas.microsoft.com/office/drawing/2014/main" id="{3E12644A-253F-4051-B7D6-5F500CA0AFC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25" name="Text Box 19">
          <a:extLst>
            <a:ext uri="{FF2B5EF4-FFF2-40B4-BE49-F238E27FC236}">
              <a16:creationId xmlns:a16="http://schemas.microsoft.com/office/drawing/2014/main" id="{66115529-A1A4-4B68-83D8-E3FCA1C15BD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326" name="Text Box 16">
          <a:extLst>
            <a:ext uri="{FF2B5EF4-FFF2-40B4-BE49-F238E27FC236}">
              <a16:creationId xmlns:a16="http://schemas.microsoft.com/office/drawing/2014/main" id="{E55780A9-A011-45EC-8B78-0F23026F9F1C}"/>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327" name="Text Box 17">
          <a:extLst>
            <a:ext uri="{FF2B5EF4-FFF2-40B4-BE49-F238E27FC236}">
              <a16:creationId xmlns:a16="http://schemas.microsoft.com/office/drawing/2014/main" id="{14E7198E-5FD6-4D7B-AE49-D490D4A1A8ED}"/>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328" name="Text Box 18">
          <a:extLst>
            <a:ext uri="{FF2B5EF4-FFF2-40B4-BE49-F238E27FC236}">
              <a16:creationId xmlns:a16="http://schemas.microsoft.com/office/drawing/2014/main" id="{C0AC7421-623D-4813-8029-302F51CFD717}"/>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329" name="Text Box 19">
          <a:extLst>
            <a:ext uri="{FF2B5EF4-FFF2-40B4-BE49-F238E27FC236}">
              <a16:creationId xmlns:a16="http://schemas.microsoft.com/office/drawing/2014/main" id="{C8FDD39F-8898-4BF3-B9F7-8365E7A89133}"/>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44014"/>
    <xdr:sp macro="" textlink="">
      <xdr:nvSpPr>
        <xdr:cNvPr id="3330" name="Text Box 15">
          <a:extLst>
            <a:ext uri="{FF2B5EF4-FFF2-40B4-BE49-F238E27FC236}">
              <a16:creationId xmlns:a16="http://schemas.microsoft.com/office/drawing/2014/main" id="{2F4BAF93-6F7D-4860-989D-FD654049A747}"/>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31" name="Text Box 16">
          <a:extLst>
            <a:ext uri="{FF2B5EF4-FFF2-40B4-BE49-F238E27FC236}">
              <a16:creationId xmlns:a16="http://schemas.microsoft.com/office/drawing/2014/main" id="{3B183A28-3152-4D62-BAFE-56340AE7B72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32" name="Text Box 17">
          <a:extLst>
            <a:ext uri="{FF2B5EF4-FFF2-40B4-BE49-F238E27FC236}">
              <a16:creationId xmlns:a16="http://schemas.microsoft.com/office/drawing/2014/main" id="{573FA6E2-8C5C-48A3-9C38-8DF232B0CCD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33" name="Text Box 18">
          <a:extLst>
            <a:ext uri="{FF2B5EF4-FFF2-40B4-BE49-F238E27FC236}">
              <a16:creationId xmlns:a16="http://schemas.microsoft.com/office/drawing/2014/main" id="{00D136A0-87B3-472C-AF2C-2C5A0385336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34" name="Text Box 19">
          <a:extLst>
            <a:ext uri="{FF2B5EF4-FFF2-40B4-BE49-F238E27FC236}">
              <a16:creationId xmlns:a16="http://schemas.microsoft.com/office/drawing/2014/main" id="{7C6D9166-3301-499A-8685-39C84E48E5F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35" name="Text Box 16">
          <a:extLst>
            <a:ext uri="{FF2B5EF4-FFF2-40B4-BE49-F238E27FC236}">
              <a16:creationId xmlns:a16="http://schemas.microsoft.com/office/drawing/2014/main" id="{A618CD13-3B4C-4FAF-B910-5F361D63408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36" name="Text Box 17">
          <a:extLst>
            <a:ext uri="{FF2B5EF4-FFF2-40B4-BE49-F238E27FC236}">
              <a16:creationId xmlns:a16="http://schemas.microsoft.com/office/drawing/2014/main" id="{CBD41BD7-E6E3-4410-9E44-D45CD84FE2FC}"/>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64</xdr:row>
      <xdr:rowOff>0</xdr:rowOff>
    </xdr:from>
    <xdr:ext cx="95250" cy="171450"/>
    <xdr:sp macro="" textlink="">
      <xdr:nvSpPr>
        <xdr:cNvPr id="3337" name="Text Box 18">
          <a:extLst>
            <a:ext uri="{FF2B5EF4-FFF2-40B4-BE49-F238E27FC236}">
              <a16:creationId xmlns:a16="http://schemas.microsoft.com/office/drawing/2014/main" id="{EFF3CF06-ACE9-4EE3-B541-D7E8C3484215}"/>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38" name="Text Box 16">
          <a:extLst>
            <a:ext uri="{FF2B5EF4-FFF2-40B4-BE49-F238E27FC236}">
              <a16:creationId xmlns:a16="http://schemas.microsoft.com/office/drawing/2014/main" id="{D6E8D378-6412-4D99-80F9-69E6CDF6B03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39" name="Text Box 17">
          <a:extLst>
            <a:ext uri="{FF2B5EF4-FFF2-40B4-BE49-F238E27FC236}">
              <a16:creationId xmlns:a16="http://schemas.microsoft.com/office/drawing/2014/main" id="{8712600D-39CC-4C34-B21F-24B2061D615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40" name="Text Box 18">
          <a:extLst>
            <a:ext uri="{FF2B5EF4-FFF2-40B4-BE49-F238E27FC236}">
              <a16:creationId xmlns:a16="http://schemas.microsoft.com/office/drawing/2014/main" id="{3744D7D5-10CC-41BD-B687-871674FEFAE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41" name="Text Box 19">
          <a:extLst>
            <a:ext uri="{FF2B5EF4-FFF2-40B4-BE49-F238E27FC236}">
              <a16:creationId xmlns:a16="http://schemas.microsoft.com/office/drawing/2014/main" id="{8F453C69-EFC5-4F58-BD1B-0F7D0F79006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42" name="Text Box 16">
          <a:extLst>
            <a:ext uri="{FF2B5EF4-FFF2-40B4-BE49-F238E27FC236}">
              <a16:creationId xmlns:a16="http://schemas.microsoft.com/office/drawing/2014/main" id="{5BE5F37E-B87E-4E8E-B059-548C476F692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64</xdr:row>
      <xdr:rowOff>0</xdr:rowOff>
    </xdr:from>
    <xdr:ext cx="95250" cy="213632"/>
    <xdr:sp macro="" textlink="">
      <xdr:nvSpPr>
        <xdr:cNvPr id="3343" name="Text Box 15">
          <a:extLst>
            <a:ext uri="{FF2B5EF4-FFF2-40B4-BE49-F238E27FC236}">
              <a16:creationId xmlns:a16="http://schemas.microsoft.com/office/drawing/2014/main" id="{EAFFF2EF-E146-4C14-9A5B-793A4245E23C}"/>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48496"/>
    <xdr:sp macro="" textlink="">
      <xdr:nvSpPr>
        <xdr:cNvPr id="3344" name="Text Box 15">
          <a:extLst>
            <a:ext uri="{FF2B5EF4-FFF2-40B4-BE49-F238E27FC236}">
              <a16:creationId xmlns:a16="http://schemas.microsoft.com/office/drawing/2014/main" id="{06530852-9BFD-4607-A833-DFA5E9566C97}"/>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442269"/>
    <xdr:sp macro="" textlink="">
      <xdr:nvSpPr>
        <xdr:cNvPr id="3345" name="Text Box 15">
          <a:extLst>
            <a:ext uri="{FF2B5EF4-FFF2-40B4-BE49-F238E27FC236}">
              <a16:creationId xmlns:a16="http://schemas.microsoft.com/office/drawing/2014/main" id="{84733D48-DF5C-42E3-AF1A-ADD1E2406486}"/>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442269"/>
    <xdr:sp macro="" textlink="">
      <xdr:nvSpPr>
        <xdr:cNvPr id="3346" name="Text Box 15">
          <a:extLst>
            <a:ext uri="{FF2B5EF4-FFF2-40B4-BE49-F238E27FC236}">
              <a16:creationId xmlns:a16="http://schemas.microsoft.com/office/drawing/2014/main" id="{E4528EE2-8A5D-4F3A-8DED-D29C6C279FFA}"/>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213632"/>
    <xdr:sp macro="" textlink="">
      <xdr:nvSpPr>
        <xdr:cNvPr id="3347" name="Text Box 15">
          <a:extLst>
            <a:ext uri="{FF2B5EF4-FFF2-40B4-BE49-F238E27FC236}">
              <a16:creationId xmlns:a16="http://schemas.microsoft.com/office/drawing/2014/main" id="{223BCDEA-DE5D-47F5-B645-AE93E5F61F51}"/>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44331"/>
    <xdr:sp macro="" textlink="">
      <xdr:nvSpPr>
        <xdr:cNvPr id="3348" name="Text Box 15">
          <a:extLst>
            <a:ext uri="{FF2B5EF4-FFF2-40B4-BE49-F238E27FC236}">
              <a16:creationId xmlns:a16="http://schemas.microsoft.com/office/drawing/2014/main" id="{50B05D61-A4B2-491E-991E-EC0C6F154CD4}"/>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64</xdr:row>
      <xdr:rowOff>0</xdr:rowOff>
    </xdr:from>
    <xdr:ext cx="95250" cy="213632"/>
    <xdr:sp macro="" textlink="">
      <xdr:nvSpPr>
        <xdr:cNvPr id="3349" name="Text Box 15">
          <a:extLst>
            <a:ext uri="{FF2B5EF4-FFF2-40B4-BE49-F238E27FC236}">
              <a16:creationId xmlns:a16="http://schemas.microsoft.com/office/drawing/2014/main" id="{969B8740-733B-47EC-A83B-B8BDEBC3A979}"/>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50" name="Text Box 16">
          <a:extLst>
            <a:ext uri="{FF2B5EF4-FFF2-40B4-BE49-F238E27FC236}">
              <a16:creationId xmlns:a16="http://schemas.microsoft.com/office/drawing/2014/main" id="{6C1FB128-4BF1-4966-98CC-E13DD75D1D8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51" name="Text Box 17">
          <a:extLst>
            <a:ext uri="{FF2B5EF4-FFF2-40B4-BE49-F238E27FC236}">
              <a16:creationId xmlns:a16="http://schemas.microsoft.com/office/drawing/2014/main" id="{BA338EF5-6B42-488A-AE9F-6C8BCCF220E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52" name="Text Box 18">
          <a:extLst>
            <a:ext uri="{FF2B5EF4-FFF2-40B4-BE49-F238E27FC236}">
              <a16:creationId xmlns:a16="http://schemas.microsoft.com/office/drawing/2014/main" id="{B77A3D7F-846D-4544-B4AB-91846DCC079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53" name="Text Box 19">
          <a:extLst>
            <a:ext uri="{FF2B5EF4-FFF2-40B4-BE49-F238E27FC236}">
              <a16:creationId xmlns:a16="http://schemas.microsoft.com/office/drawing/2014/main" id="{897D042B-507B-486E-AF26-1756C875233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54" name="Text Box 16">
          <a:extLst>
            <a:ext uri="{FF2B5EF4-FFF2-40B4-BE49-F238E27FC236}">
              <a16:creationId xmlns:a16="http://schemas.microsoft.com/office/drawing/2014/main" id="{1BB7B151-5075-4318-8337-E53F052F9A0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55" name="Text Box 17">
          <a:extLst>
            <a:ext uri="{FF2B5EF4-FFF2-40B4-BE49-F238E27FC236}">
              <a16:creationId xmlns:a16="http://schemas.microsoft.com/office/drawing/2014/main" id="{2FE37142-2E50-41AE-B548-CECEC695054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56" name="Text Box 18">
          <a:extLst>
            <a:ext uri="{FF2B5EF4-FFF2-40B4-BE49-F238E27FC236}">
              <a16:creationId xmlns:a16="http://schemas.microsoft.com/office/drawing/2014/main" id="{2B45DBB3-9616-47F3-A717-D6C0CF26467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57" name="Text Box 19">
          <a:extLst>
            <a:ext uri="{FF2B5EF4-FFF2-40B4-BE49-F238E27FC236}">
              <a16:creationId xmlns:a16="http://schemas.microsoft.com/office/drawing/2014/main" id="{2F0A4CDE-9635-40C6-961C-6FD50BBB4BA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358" name="Text Box 16">
          <a:extLst>
            <a:ext uri="{FF2B5EF4-FFF2-40B4-BE49-F238E27FC236}">
              <a16:creationId xmlns:a16="http://schemas.microsoft.com/office/drawing/2014/main" id="{D9822919-7606-429C-9E46-A36E1D6E5401}"/>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359" name="Text Box 17">
          <a:extLst>
            <a:ext uri="{FF2B5EF4-FFF2-40B4-BE49-F238E27FC236}">
              <a16:creationId xmlns:a16="http://schemas.microsoft.com/office/drawing/2014/main" id="{10CB6EE5-A28E-41F7-8718-E5D3A9BF9F07}"/>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360" name="Text Box 18">
          <a:extLst>
            <a:ext uri="{FF2B5EF4-FFF2-40B4-BE49-F238E27FC236}">
              <a16:creationId xmlns:a16="http://schemas.microsoft.com/office/drawing/2014/main" id="{8902264A-A474-4235-9387-90A06C972615}"/>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361" name="Text Box 19">
          <a:extLst>
            <a:ext uri="{FF2B5EF4-FFF2-40B4-BE49-F238E27FC236}">
              <a16:creationId xmlns:a16="http://schemas.microsoft.com/office/drawing/2014/main" id="{2E91379D-5BFE-4B99-B2D0-3602F5EAB17C}"/>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44014"/>
    <xdr:sp macro="" textlink="">
      <xdr:nvSpPr>
        <xdr:cNvPr id="3362" name="Text Box 15">
          <a:extLst>
            <a:ext uri="{FF2B5EF4-FFF2-40B4-BE49-F238E27FC236}">
              <a16:creationId xmlns:a16="http://schemas.microsoft.com/office/drawing/2014/main" id="{7334C62F-51D5-40CF-AFBB-744A814AE256}"/>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63" name="Text Box 16">
          <a:extLst>
            <a:ext uri="{FF2B5EF4-FFF2-40B4-BE49-F238E27FC236}">
              <a16:creationId xmlns:a16="http://schemas.microsoft.com/office/drawing/2014/main" id="{1E5F9EDA-7B3B-4872-81D6-ED0453512D4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64" name="Text Box 17">
          <a:extLst>
            <a:ext uri="{FF2B5EF4-FFF2-40B4-BE49-F238E27FC236}">
              <a16:creationId xmlns:a16="http://schemas.microsoft.com/office/drawing/2014/main" id="{588A1AA4-BE39-473E-97E9-64FDE522841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65" name="Text Box 18">
          <a:extLst>
            <a:ext uri="{FF2B5EF4-FFF2-40B4-BE49-F238E27FC236}">
              <a16:creationId xmlns:a16="http://schemas.microsoft.com/office/drawing/2014/main" id="{C62D2190-831B-47E7-B4BD-824B7AB9A34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66" name="Text Box 19">
          <a:extLst>
            <a:ext uri="{FF2B5EF4-FFF2-40B4-BE49-F238E27FC236}">
              <a16:creationId xmlns:a16="http://schemas.microsoft.com/office/drawing/2014/main" id="{D2F8E123-8A45-48A0-A959-B8FA0478AB7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67" name="Text Box 16">
          <a:extLst>
            <a:ext uri="{FF2B5EF4-FFF2-40B4-BE49-F238E27FC236}">
              <a16:creationId xmlns:a16="http://schemas.microsoft.com/office/drawing/2014/main" id="{A96C2A6D-E81A-4C4F-A3B2-92DD155598A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68" name="Text Box 17">
          <a:extLst>
            <a:ext uri="{FF2B5EF4-FFF2-40B4-BE49-F238E27FC236}">
              <a16:creationId xmlns:a16="http://schemas.microsoft.com/office/drawing/2014/main" id="{CF6453D9-8E41-483B-A47A-D37EAC3F7A7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69" name="Text Box 18">
          <a:extLst>
            <a:ext uri="{FF2B5EF4-FFF2-40B4-BE49-F238E27FC236}">
              <a16:creationId xmlns:a16="http://schemas.microsoft.com/office/drawing/2014/main" id="{3DB696F8-C196-4CA6-B9BB-D2C16F3CE40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70" name="Text Box 16">
          <a:extLst>
            <a:ext uri="{FF2B5EF4-FFF2-40B4-BE49-F238E27FC236}">
              <a16:creationId xmlns:a16="http://schemas.microsoft.com/office/drawing/2014/main" id="{F152A646-6684-4CA5-9AB6-E28D3DFE269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71" name="Text Box 17">
          <a:extLst>
            <a:ext uri="{FF2B5EF4-FFF2-40B4-BE49-F238E27FC236}">
              <a16:creationId xmlns:a16="http://schemas.microsoft.com/office/drawing/2014/main" id="{402F7067-F850-4F7B-A5FD-2346F444D46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72" name="Text Box 18">
          <a:extLst>
            <a:ext uri="{FF2B5EF4-FFF2-40B4-BE49-F238E27FC236}">
              <a16:creationId xmlns:a16="http://schemas.microsoft.com/office/drawing/2014/main" id="{10362862-1AB5-4352-991B-7F2FA9ACFE7F}"/>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73" name="Text Box 19">
          <a:extLst>
            <a:ext uri="{FF2B5EF4-FFF2-40B4-BE49-F238E27FC236}">
              <a16:creationId xmlns:a16="http://schemas.microsoft.com/office/drawing/2014/main" id="{2C2A61A1-19B0-4885-B3D4-154FA9ECA36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74" name="Text Box 16">
          <a:extLst>
            <a:ext uri="{FF2B5EF4-FFF2-40B4-BE49-F238E27FC236}">
              <a16:creationId xmlns:a16="http://schemas.microsoft.com/office/drawing/2014/main" id="{4820C6B2-C786-4570-B778-12613676F7C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75" name="Text Box 17">
          <a:extLst>
            <a:ext uri="{FF2B5EF4-FFF2-40B4-BE49-F238E27FC236}">
              <a16:creationId xmlns:a16="http://schemas.microsoft.com/office/drawing/2014/main" id="{C0EFC933-1299-4EA0-AA9B-AA072DFF3A3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76" name="Text Box 18">
          <a:extLst>
            <a:ext uri="{FF2B5EF4-FFF2-40B4-BE49-F238E27FC236}">
              <a16:creationId xmlns:a16="http://schemas.microsoft.com/office/drawing/2014/main" id="{F569AFEB-0E5E-4B84-9F53-7799C499B4A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377" name="Text Box 19">
          <a:extLst>
            <a:ext uri="{FF2B5EF4-FFF2-40B4-BE49-F238E27FC236}">
              <a16:creationId xmlns:a16="http://schemas.microsoft.com/office/drawing/2014/main" id="{7EED53A5-BC16-4027-A29C-93B2DCAEC39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56743"/>
    <xdr:sp macro="" textlink="">
      <xdr:nvSpPr>
        <xdr:cNvPr id="3378" name="Text Box 15">
          <a:extLst>
            <a:ext uri="{FF2B5EF4-FFF2-40B4-BE49-F238E27FC236}">
              <a16:creationId xmlns:a16="http://schemas.microsoft.com/office/drawing/2014/main" id="{9FF2D4BE-063F-4540-8F62-31ED54A6E478}"/>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442269"/>
    <xdr:sp macro="" textlink="">
      <xdr:nvSpPr>
        <xdr:cNvPr id="3379" name="Text Box 15">
          <a:extLst>
            <a:ext uri="{FF2B5EF4-FFF2-40B4-BE49-F238E27FC236}">
              <a16:creationId xmlns:a16="http://schemas.microsoft.com/office/drawing/2014/main" id="{EE7539DF-89A7-45F1-BA06-371C4DF2A2AD}"/>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442269"/>
    <xdr:sp macro="" textlink="">
      <xdr:nvSpPr>
        <xdr:cNvPr id="3380" name="Text Box 15">
          <a:extLst>
            <a:ext uri="{FF2B5EF4-FFF2-40B4-BE49-F238E27FC236}">
              <a16:creationId xmlns:a16="http://schemas.microsoft.com/office/drawing/2014/main" id="{F9B6685F-463F-4E21-8D5B-0A174167CE8B}"/>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213632"/>
    <xdr:sp macro="" textlink="">
      <xdr:nvSpPr>
        <xdr:cNvPr id="3381" name="Text Box 15">
          <a:extLst>
            <a:ext uri="{FF2B5EF4-FFF2-40B4-BE49-F238E27FC236}">
              <a16:creationId xmlns:a16="http://schemas.microsoft.com/office/drawing/2014/main" id="{11ACEDC6-EA41-4A90-8EBD-AAF237C272DF}"/>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44331"/>
    <xdr:sp macro="" textlink="">
      <xdr:nvSpPr>
        <xdr:cNvPr id="3382" name="Text Box 15">
          <a:extLst>
            <a:ext uri="{FF2B5EF4-FFF2-40B4-BE49-F238E27FC236}">
              <a16:creationId xmlns:a16="http://schemas.microsoft.com/office/drawing/2014/main" id="{B26B212B-84E6-4AED-9A53-B6E8C8774CD8}"/>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213632"/>
    <xdr:sp macro="" textlink="">
      <xdr:nvSpPr>
        <xdr:cNvPr id="3383" name="Text Box 15">
          <a:extLst>
            <a:ext uri="{FF2B5EF4-FFF2-40B4-BE49-F238E27FC236}">
              <a16:creationId xmlns:a16="http://schemas.microsoft.com/office/drawing/2014/main" id="{CC56B611-4468-4E4F-A45F-725CA4EA0B5C}"/>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84" name="Text Box 16">
          <a:extLst>
            <a:ext uri="{FF2B5EF4-FFF2-40B4-BE49-F238E27FC236}">
              <a16:creationId xmlns:a16="http://schemas.microsoft.com/office/drawing/2014/main" id="{A7E3866E-868C-40C2-9093-19711BB6915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85" name="Text Box 17">
          <a:extLst>
            <a:ext uri="{FF2B5EF4-FFF2-40B4-BE49-F238E27FC236}">
              <a16:creationId xmlns:a16="http://schemas.microsoft.com/office/drawing/2014/main" id="{30DBC3B8-1DFC-4DFD-A7F5-EF78748EF25A}"/>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86" name="Text Box 18">
          <a:extLst>
            <a:ext uri="{FF2B5EF4-FFF2-40B4-BE49-F238E27FC236}">
              <a16:creationId xmlns:a16="http://schemas.microsoft.com/office/drawing/2014/main" id="{5FE65D5E-648F-47E2-AC09-786C31FF925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87" name="Text Box 19">
          <a:extLst>
            <a:ext uri="{FF2B5EF4-FFF2-40B4-BE49-F238E27FC236}">
              <a16:creationId xmlns:a16="http://schemas.microsoft.com/office/drawing/2014/main" id="{E93F82A5-0369-4C30-B958-62D662FA99D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88" name="Text Box 16">
          <a:extLst>
            <a:ext uri="{FF2B5EF4-FFF2-40B4-BE49-F238E27FC236}">
              <a16:creationId xmlns:a16="http://schemas.microsoft.com/office/drawing/2014/main" id="{E0E10E5E-3277-48CA-94BB-580825005558}"/>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89" name="Text Box 17">
          <a:extLst>
            <a:ext uri="{FF2B5EF4-FFF2-40B4-BE49-F238E27FC236}">
              <a16:creationId xmlns:a16="http://schemas.microsoft.com/office/drawing/2014/main" id="{1EE92F73-0517-4E7E-867B-52285F63B8D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90" name="Text Box 18">
          <a:extLst>
            <a:ext uri="{FF2B5EF4-FFF2-40B4-BE49-F238E27FC236}">
              <a16:creationId xmlns:a16="http://schemas.microsoft.com/office/drawing/2014/main" id="{9BE4085B-3D4C-4478-AE8A-E66FE11DB34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391" name="Text Box 19">
          <a:extLst>
            <a:ext uri="{FF2B5EF4-FFF2-40B4-BE49-F238E27FC236}">
              <a16:creationId xmlns:a16="http://schemas.microsoft.com/office/drawing/2014/main" id="{3DAA724A-E219-4639-A5C2-974B7ABB1D9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392" name="Text Box 16">
          <a:extLst>
            <a:ext uri="{FF2B5EF4-FFF2-40B4-BE49-F238E27FC236}">
              <a16:creationId xmlns:a16="http://schemas.microsoft.com/office/drawing/2014/main" id="{DE48E706-2E10-44E6-B74C-FAADE422FA29}"/>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393" name="Text Box 17">
          <a:extLst>
            <a:ext uri="{FF2B5EF4-FFF2-40B4-BE49-F238E27FC236}">
              <a16:creationId xmlns:a16="http://schemas.microsoft.com/office/drawing/2014/main" id="{45164B5F-F8FC-4EA8-90CC-8686B8262756}"/>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394" name="Text Box 18">
          <a:extLst>
            <a:ext uri="{FF2B5EF4-FFF2-40B4-BE49-F238E27FC236}">
              <a16:creationId xmlns:a16="http://schemas.microsoft.com/office/drawing/2014/main" id="{42FB0A15-DE60-4BE9-8841-937BD8E99EBC}"/>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395" name="Text Box 19">
          <a:extLst>
            <a:ext uri="{FF2B5EF4-FFF2-40B4-BE49-F238E27FC236}">
              <a16:creationId xmlns:a16="http://schemas.microsoft.com/office/drawing/2014/main" id="{C7752916-C496-4A88-88BA-81D0960D3128}"/>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44014"/>
    <xdr:sp macro="" textlink="">
      <xdr:nvSpPr>
        <xdr:cNvPr id="3396" name="Text Box 15">
          <a:extLst>
            <a:ext uri="{FF2B5EF4-FFF2-40B4-BE49-F238E27FC236}">
              <a16:creationId xmlns:a16="http://schemas.microsoft.com/office/drawing/2014/main" id="{6EF25B30-34F5-4564-87FB-10AE35B680D6}"/>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97" name="Text Box 16">
          <a:extLst>
            <a:ext uri="{FF2B5EF4-FFF2-40B4-BE49-F238E27FC236}">
              <a16:creationId xmlns:a16="http://schemas.microsoft.com/office/drawing/2014/main" id="{407E9E03-9FA7-4AF8-9011-646D25CC6F3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98" name="Text Box 17">
          <a:extLst>
            <a:ext uri="{FF2B5EF4-FFF2-40B4-BE49-F238E27FC236}">
              <a16:creationId xmlns:a16="http://schemas.microsoft.com/office/drawing/2014/main" id="{0468B7AD-186A-47AC-AABE-3FDEBF0C322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399" name="Text Box 18">
          <a:extLst>
            <a:ext uri="{FF2B5EF4-FFF2-40B4-BE49-F238E27FC236}">
              <a16:creationId xmlns:a16="http://schemas.microsoft.com/office/drawing/2014/main" id="{42F975F5-129E-4B1D-A913-C37B3831DA2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400" name="Text Box 19">
          <a:extLst>
            <a:ext uri="{FF2B5EF4-FFF2-40B4-BE49-F238E27FC236}">
              <a16:creationId xmlns:a16="http://schemas.microsoft.com/office/drawing/2014/main" id="{CDAF2351-F18D-4CDF-9BAF-DFABF372219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442269"/>
    <xdr:sp macro="" textlink="">
      <xdr:nvSpPr>
        <xdr:cNvPr id="3401" name="Text Box 15">
          <a:extLst>
            <a:ext uri="{FF2B5EF4-FFF2-40B4-BE49-F238E27FC236}">
              <a16:creationId xmlns:a16="http://schemas.microsoft.com/office/drawing/2014/main" id="{C27595B6-B394-4C14-87CD-62B149F5F527}"/>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402" name="Text Box 16">
          <a:extLst>
            <a:ext uri="{FF2B5EF4-FFF2-40B4-BE49-F238E27FC236}">
              <a16:creationId xmlns:a16="http://schemas.microsoft.com/office/drawing/2014/main" id="{6D3A68CC-047F-4D43-8F1C-193BE99714A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403" name="Text Box 17">
          <a:extLst>
            <a:ext uri="{FF2B5EF4-FFF2-40B4-BE49-F238E27FC236}">
              <a16:creationId xmlns:a16="http://schemas.microsoft.com/office/drawing/2014/main" id="{C47BBF1E-3D1C-4C61-B602-8BF8A2D6C96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404" name="Text Box 18">
          <a:extLst>
            <a:ext uri="{FF2B5EF4-FFF2-40B4-BE49-F238E27FC236}">
              <a16:creationId xmlns:a16="http://schemas.microsoft.com/office/drawing/2014/main" id="{04ADE527-B2B0-45CD-9FFE-811178886C3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405" name="Text Box 16">
          <a:extLst>
            <a:ext uri="{FF2B5EF4-FFF2-40B4-BE49-F238E27FC236}">
              <a16:creationId xmlns:a16="http://schemas.microsoft.com/office/drawing/2014/main" id="{C0C20AFE-E121-4F2E-A466-4B640796C61F}"/>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406" name="Text Box 17">
          <a:extLst>
            <a:ext uri="{FF2B5EF4-FFF2-40B4-BE49-F238E27FC236}">
              <a16:creationId xmlns:a16="http://schemas.microsoft.com/office/drawing/2014/main" id="{DF0DDCD8-1D54-4D34-9B8D-6872B41044D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407" name="Text Box 18">
          <a:extLst>
            <a:ext uri="{FF2B5EF4-FFF2-40B4-BE49-F238E27FC236}">
              <a16:creationId xmlns:a16="http://schemas.microsoft.com/office/drawing/2014/main" id="{C5B0B69F-367C-4238-B834-0110104B7F3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408" name="Text Box 19">
          <a:extLst>
            <a:ext uri="{FF2B5EF4-FFF2-40B4-BE49-F238E27FC236}">
              <a16:creationId xmlns:a16="http://schemas.microsoft.com/office/drawing/2014/main" id="{9D809B5D-ADD8-4023-88DA-4F8F203B6A0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409" name="Text Box 16">
          <a:extLst>
            <a:ext uri="{FF2B5EF4-FFF2-40B4-BE49-F238E27FC236}">
              <a16:creationId xmlns:a16="http://schemas.microsoft.com/office/drawing/2014/main" id="{128A9731-C699-479B-B0E4-9F19897678F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410" name="Text Box 17">
          <a:extLst>
            <a:ext uri="{FF2B5EF4-FFF2-40B4-BE49-F238E27FC236}">
              <a16:creationId xmlns:a16="http://schemas.microsoft.com/office/drawing/2014/main" id="{29279729-E8CF-4480-9ABC-8861D801D4C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411" name="Text Box 18">
          <a:extLst>
            <a:ext uri="{FF2B5EF4-FFF2-40B4-BE49-F238E27FC236}">
              <a16:creationId xmlns:a16="http://schemas.microsoft.com/office/drawing/2014/main" id="{12D7164D-8041-4027-9F97-CED3B5AB70BF}"/>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64</xdr:row>
      <xdr:rowOff>0</xdr:rowOff>
    </xdr:from>
    <xdr:ext cx="95250" cy="213632"/>
    <xdr:sp macro="" textlink="">
      <xdr:nvSpPr>
        <xdr:cNvPr id="3412" name="Text Box 15">
          <a:extLst>
            <a:ext uri="{FF2B5EF4-FFF2-40B4-BE49-F238E27FC236}">
              <a16:creationId xmlns:a16="http://schemas.microsoft.com/office/drawing/2014/main" id="{96E9C103-4CDC-45C5-8EA5-F41A4612DE93}"/>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413" name="Text Box 16">
          <a:extLst>
            <a:ext uri="{FF2B5EF4-FFF2-40B4-BE49-F238E27FC236}">
              <a16:creationId xmlns:a16="http://schemas.microsoft.com/office/drawing/2014/main" id="{7BFC88E3-057D-48B8-B2BB-48635891EEF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414" name="Text Box 17">
          <a:extLst>
            <a:ext uri="{FF2B5EF4-FFF2-40B4-BE49-F238E27FC236}">
              <a16:creationId xmlns:a16="http://schemas.microsoft.com/office/drawing/2014/main" id="{A7886743-291F-43E1-81E4-BDA0C271D5A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415" name="Text Box 18">
          <a:extLst>
            <a:ext uri="{FF2B5EF4-FFF2-40B4-BE49-F238E27FC236}">
              <a16:creationId xmlns:a16="http://schemas.microsoft.com/office/drawing/2014/main" id="{E695A9C0-6423-4609-84D1-B202646DEF7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416" name="Text Box 19">
          <a:extLst>
            <a:ext uri="{FF2B5EF4-FFF2-40B4-BE49-F238E27FC236}">
              <a16:creationId xmlns:a16="http://schemas.microsoft.com/office/drawing/2014/main" id="{769259D1-9023-44B3-A195-C8036D6A615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417" name="Text Box 16">
          <a:extLst>
            <a:ext uri="{FF2B5EF4-FFF2-40B4-BE49-F238E27FC236}">
              <a16:creationId xmlns:a16="http://schemas.microsoft.com/office/drawing/2014/main" id="{ACA5CF44-89AD-4F07-9AF3-AA5B66186E8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418" name="Text Box 17">
          <a:extLst>
            <a:ext uri="{FF2B5EF4-FFF2-40B4-BE49-F238E27FC236}">
              <a16:creationId xmlns:a16="http://schemas.microsoft.com/office/drawing/2014/main" id="{2A285AEF-9582-45CB-B08D-2695EDAF83A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419" name="Text Box 18">
          <a:extLst>
            <a:ext uri="{FF2B5EF4-FFF2-40B4-BE49-F238E27FC236}">
              <a16:creationId xmlns:a16="http://schemas.microsoft.com/office/drawing/2014/main" id="{1061D399-FF14-4A73-BE7A-BE55D04FCEEC}"/>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420" name="Text Box 19">
          <a:extLst>
            <a:ext uri="{FF2B5EF4-FFF2-40B4-BE49-F238E27FC236}">
              <a16:creationId xmlns:a16="http://schemas.microsoft.com/office/drawing/2014/main" id="{ABA9A910-3523-4F6D-9F98-DC863A69E7B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421" name="Text Box 16">
          <a:extLst>
            <a:ext uri="{FF2B5EF4-FFF2-40B4-BE49-F238E27FC236}">
              <a16:creationId xmlns:a16="http://schemas.microsoft.com/office/drawing/2014/main" id="{9060A40F-33FA-4B26-9917-85F89884456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422" name="Text Box 17">
          <a:extLst>
            <a:ext uri="{FF2B5EF4-FFF2-40B4-BE49-F238E27FC236}">
              <a16:creationId xmlns:a16="http://schemas.microsoft.com/office/drawing/2014/main" id="{F5E1A848-8593-4F64-8604-BB67AD532526}"/>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423" name="Text Box 18">
          <a:extLst>
            <a:ext uri="{FF2B5EF4-FFF2-40B4-BE49-F238E27FC236}">
              <a16:creationId xmlns:a16="http://schemas.microsoft.com/office/drawing/2014/main" id="{3063CD06-9CE9-4F2B-B552-5275B0311D83}"/>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424" name="Text Box 19">
          <a:extLst>
            <a:ext uri="{FF2B5EF4-FFF2-40B4-BE49-F238E27FC236}">
              <a16:creationId xmlns:a16="http://schemas.microsoft.com/office/drawing/2014/main" id="{30550FCF-B92C-4971-8759-9E135B980F8E}"/>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44014"/>
    <xdr:sp macro="" textlink="">
      <xdr:nvSpPr>
        <xdr:cNvPr id="3425" name="Text Box 15">
          <a:extLst>
            <a:ext uri="{FF2B5EF4-FFF2-40B4-BE49-F238E27FC236}">
              <a16:creationId xmlns:a16="http://schemas.microsoft.com/office/drawing/2014/main" id="{6CD27184-7BF9-441B-8C5C-41A5EB7171F9}"/>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426" name="Text Box 16">
          <a:extLst>
            <a:ext uri="{FF2B5EF4-FFF2-40B4-BE49-F238E27FC236}">
              <a16:creationId xmlns:a16="http://schemas.microsoft.com/office/drawing/2014/main" id="{C2241986-04F8-4C68-BFCB-6446E05339A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427" name="Text Box 17">
          <a:extLst>
            <a:ext uri="{FF2B5EF4-FFF2-40B4-BE49-F238E27FC236}">
              <a16:creationId xmlns:a16="http://schemas.microsoft.com/office/drawing/2014/main" id="{39F24B71-E60A-4EC5-91EB-05EB6690284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428" name="Text Box 18">
          <a:extLst>
            <a:ext uri="{FF2B5EF4-FFF2-40B4-BE49-F238E27FC236}">
              <a16:creationId xmlns:a16="http://schemas.microsoft.com/office/drawing/2014/main" id="{CB071C6C-CA46-42E0-A800-B83DAF8373F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171450"/>
    <xdr:sp macro="" textlink="">
      <xdr:nvSpPr>
        <xdr:cNvPr id="3429" name="Text Box 19">
          <a:extLst>
            <a:ext uri="{FF2B5EF4-FFF2-40B4-BE49-F238E27FC236}">
              <a16:creationId xmlns:a16="http://schemas.microsoft.com/office/drawing/2014/main" id="{F2BF01F3-1B63-44EE-BE03-9028A72B315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430" name="Text Box 16">
          <a:extLst>
            <a:ext uri="{FF2B5EF4-FFF2-40B4-BE49-F238E27FC236}">
              <a16:creationId xmlns:a16="http://schemas.microsoft.com/office/drawing/2014/main" id="{E4EBF59F-B472-470C-991A-DDF94707C8A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171450"/>
    <xdr:sp macro="" textlink="">
      <xdr:nvSpPr>
        <xdr:cNvPr id="3431" name="Text Box 17">
          <a:extLst>
            <a:ext uri="{FF2B5EF4-FFF2-40B4-BE49-F238E27FC236}">
              <a16:creationId xmlns:a16="http://schemas.microsoft.com/office/drawing/2014/main" id="{2A1467FA-0A14-4EFA-9405-D134EBEDE37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64</xdr:row>
      <xdr:rowOff>0</xdr:rowOff>
    </xdr:from>
    <xdr:ext cx="95250" cy="171450"/>
    <xdr:sp macro="" textlink="">
      <xdr:nvSpPr>
        <xdr:cNvPr id="3432" name="Text Box 18">
          <a:extLst>
            <a:ext uri="{FF2B5EF4-FFF2-40B4-BE49-F238E27FC236}">
              <a16:creationId xmlns:a16="http://schemas.microsoft.com/office/drawing/2014/main" id="{D0DE2252-3724-4077-86E8-6BB35F4279CF}"/>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433" name="Text Box 16">
          <a:extLst>
            <a:ext uri="{FF2B5EF4-FFF2-40B4-BE49-F238E27FC236}">
              <a16:creationId xmlns:a16="http://schemas.microsoft.com/office/drawing/2014/main" id="{05757F40-449B-49D3-9AC5-1275F25456F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434" name="Text Box 17">
          <a:extLst>
            <a:ext uri="{FF2B5EF4-FFF2-40B4-BE49-F238E27FC236}">
              <a16:creationId xmlns:a16="http://schemas.microsoft.com/office/drawing/2014/main" id="{046644CD-12EA-4F0A-B1BC-1945BF11B50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435" name="Text Box 18">
          <a:extLst>
            <a:ext uri="{FF2B5EF4-FFF2-40B4-BE49-F238E27FC236}">
              <a16:creationId xmlns:a16="http://schemas.microsoft.com/office/drawing/2014/main" id="{FAF02ABE-014B-4237-8198-DFFE62A1AB3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436" name="Text Box 19">
          <a:extLst>
            <a:ext uri="{FF2B5EF4-FFF2-40B4-BE49-F238E27FC236}">
              <a16:creationId xmlns:a16="http://schemas.microsoft.com/office/drawing/2014/main" id="{87DC3C45-C848-4FEE-B17E-C83B17E07D8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64</xdr:row>
      <xdr:rowOff>0</xdr:rowOff>
    </xdr:from>
    <xdr:ext cx="95250" cy="171450"/>
    <xdr:sp macro="" textlink="">
      <xdr:nvSpPr>
        <xdr:cNvPr id="3437" name="Text Box 16">
          <a:extLst>
            <a:ext uri="{FF2B5EF4-FFF2-40B4-BE49-F238E27FC236}">
              <a16:creationId xmlns:a16="http://schemas.microsoft.com/office/drawing/2014/main" id="{524850A9-E6C1-401E-AC07-F2C94B7F38D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64</xdr:row>
      <xdr:rowOff>0</xdr:rowOff>
    </xdr:from>
    <xdr:ext cx="95250" cy="213632"/>
    <xdr:sp macro="" textlink="">
      <xdr:nvSpPr>
        <xdr:cNvPr id="3438" name="Text Box 15">
          <a:extLst>
            <a:ext uri="{FF2B5EF4-FFF2-40B4-BE49-F238E27FC236}">
              <a16:creationId xmlns:a16="http://schemas.microsoft.com/office/drawing/2014/main" id="{67C19194-FEF1-4FCB-8094-D88637FA3A4C}"/>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48496"/>
    <xdr:sp macro="" textlink="">
      <xdr:nvSpPr>
        <xdr:cNvPr id="3439" name="Text Box 15">
          <a:extLst>
            <a:ext uri="{FF2B5EF4-FFF2-40B4-BE49-F238E27FC236}">
              <a16:creationId xmlns:a16="http://schemas.microsoft.com/office/drawing/2014/main" id="{88FC2D5C-CA40-4FB5-839E-23D6C6E383B4}"/>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442269"/>
    <xdr:sp macro="" textlink="">
      <xdr:nvSpPr>
        <xdr:cNvPr id="3440" name="Text Box 15">
          <a:extLst>
            <a:ext uri="{FF2B5EF4-FFF2-40B4-BE49-F238E27FC236}">
              <a16:creationId xmlns:a16="http://schemas.microsoft.com/office/drawing/2014/main" id="{9F38FC54-2B33-46C1-96BA-A60EE85C144A}"/>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442269"/>
    <xdr:sp macro="" textlink="">
      <xdr:nvSpPr>
        <xdr:cNvPr id="3441" name="Text Box 15">
          <a:extLst>
            <a:ext uri="{FF2B5EF4-FFF2-40B4-BE49-F238E27FC236}">
              <a16:creationId xmlns:a16="http://schemas.microsoft.com/office/drawing/2014/main" id="{E36DFBEE-9027-4EA6-A459-0D2C2DAE5397}"/>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213632"/>
    <xdr:sp macro="" textlink="">
      <xdr:nvSpPr>
        <xdr:cNvPr id="3442" name="Text Box 15">
          <a:extLst>
            <a:ext uri="{FF2B5EF4-FFF2-40B4-BE49-F238E27FC236}">
              <a16:creationId xmlns:a16="http://schemas.microsoft.com/office/drawing/2014/main" id="{38911944-5153-469D-891B-F2B5C8F8AC22}"/>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44331"/>
    <xdr:sp macro="" textlink="">
      <xdr:nvSpPr>
        <xdr:cNvPr id="3443" name="Text Box 15">
          <a:extLst>
            <a:ext uri="{FF2B5EF4-FFF2-40B4-BE49-F238E27FC236}">
              <a16:creationId xmlns:a16="http://schemas.microsoft.com/office/drawing/2014/main" id="{CF43A772-13FC-44C1-9D4D-27E1F1CFEF02}"/>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64</xdr:row>
      <xdr:rowOff>0</xdr:rowOff>
    </xdr:from>
    <xdr:ext cx="95250" cy="213632"/>
    <xdr:sp macro="" textlink="">
      <xdr:nvSpPr>
        <xdr:cNvPr id="3444" name="Text Box 15">
          <a:extLst>
            <a:ext uri="{FF2B5EF4-FFF2-40B4-BE49-F238E27FC236}">
              <a16:creationId xmlns:a16="http://schemas.microsoft.com/office/drawing/2014/main" id="{DED00172-8BB7-422A-A88A-17B3A6EEA1EE}"/>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445" name="Text Box 16">
          <a:extLst>
            <a:ext uri="{FF2B5EF4-FFF2-40B4-BE49-F238E27FC236}">
              <a16:creationId xmlns:a16="http://schemas.microsoft.com/office/drawing/2014/main" id="{1D6F23D4-7D0D-4732-842D-B9C388A891E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446" name="Text Box 17">
          <a:extLst>
            <a:ext uri="{FF2B5EF4-FFF2-40B4-BE49-F238E27FC236}">
              <a16:creationId xmlns:a16="http://schemas.microsoft.com/office/drawing/2014/main" id="{0B813F88-ADD8-4D8D-8588-CD5B8B6A377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447" name="Text Box 18">
          <a:extLst>
            <a:ext uri="{FF2B5EF4-FFF2-40B4-BE49-F238E27FC236}">
              <a16:creationId xmlns:a16="http://schemas.microsoft.com/office/drawing/2014/main" id="{D0560CCB-D866-4364-82CC-24CC4B7FEE0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448" name="Text Box 19">
          <a:extLst>
            <a:ext uri="{FF2B5EF4-FFF2-40B4-BE49-F238E27FC236}">
              <a16:creationId xmlns:a16="http://schemas.microsoft.com/office/drawing/2014/main" id="{03CAC0D2-02B0-4383-8A82-D210F670434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449" name="Text Box 16">
          <a:extLst>
            <a:ext uri="{FF2B5EF4-FFF2-40B4-BE49-F238E27FC236}">
              <a16:creationId xmlns:a16="http://schemas.microsoft.com/office/drawing/2014/main" id="{D582966C-C179-41D3-A464-78A53713B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450" name="Text Box 17">
          <a:extLst>
            <a:ext uri="{FF2B5EF4-FFF2-40B4-BE49-F238E27FC236}">
              <a16:creationId xmlns:a16="http://schemas.microsoft.com/office/drawing/2014/main" id="{4B7A97F1-1BF8-4952-8154-5BDB8B3290C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451" name="Text Box 18">
          <a:extLst>
            <a:ext uri="{FF2B5EF4-FFF2-40B4-BE49-F238E27FC236}">
              <a16:creationId xmlns:a16="http://schemas.microsoft.com/office/drawing/2014/main" id="{95937F90-2118-4B15-8B82-E9E2CE386B9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452" name="Text Box 19">
          <a:extLst>
            <a:ext uri="{FF2B5EF4-FFF2-40B4-BE49-F238E27FC236}">
              <a16:creationId xmlns:a16="http://schemas.microsoft.com/office/drawing/2014/main" id="{7579E5D9-CB59-42B1-A342-483A91D0355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95250" cy="171450"/>
    <xdr:sp macro="" textlink="">
      <xdr:nvSpPr>
        <xdr:cNvPr id="3453" name="Text Box 16">
          <a:extLst>
            <a:ext uri="{FF2B5EF4-FFF2-40B4-BE49-F238E27FC236}">
              <a16:creationId xmlns:a16="http://schemas.microsoft.com/office/drawing/2014/main" id="{43FBF801-CED9-45AB-A139-0EDAD39005D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95250" cy="171450"/>
    <xdr:sp macro="" textlink="">
      <xdr:nvSpPr>
        <xdr:cNvPr id="3454" name="Text Box 17">
          <a:extLst>
            <a:ext uri="{FF2B5EF4-FFF2-40B4-BE49-F238E27FC236}">
              <a16:creationId xmlns:a16="http://schemas.microsoft.com/office/drawing/2014/main" id="{90E385A0-8ACF-4FAB-9195-67DF709C8B4C}"/>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95250" cy="171450"/>
    <xdr:sp macro="" textlink="">
      <xdr:nvSpPr>
        <xdr:cNvPr id="3455" name="Text Box 18">
          <a:extLst>
            <a:ext uri="{FF2B5EF4-FFF2-40B4-BE49-F238E27FC236}">
              <a16:creationId xmlns:a16="http://schemas.microsoft.com/office/drawing/2014/main" id="{A7CCD38D-BCDD-406D-91C3-B0DDA1B0F369}"/>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95250" cy="171450"/>
    <xdr:sp macro="" textlink="">
      <xdr:nvSpPr>
        <xdr:cNvPr id="3456" name="Text Box 19">
          <a:extLst>
            <a:ext uri="{FF2B5EF4-FFF2-40B4-BE49-F238E27FC236}">
              <a16:creationId xmlns:a16="http://schemas.microsoft.com/office/drawing/2014/main" id="{DC5EA98F-74AD-4255-A90E-59424CDE9D5E}"/>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65</xdr:row>
      <xdr:rowOff>504825</xdr:rowOff>
    </xdr:from>
    <xdr:ext cx="95250" cy="444014"/>
    <xdr:sp macro="" textlink="">
      <xdr:nvSpPr>
        <xdr:cNvPr id="3457" name="Text Box 15">
          <a:extLst>
            <a:ext uri="{FF2B5EF4-FFF2-40B4-BE49-F238E27FC236}">
              <a16:creationId xmlns:a16="http://schemas.microsoft.com/office/drawing/2014/main" id="{D534DC20-A84F-4E83-9ED2-FE5C54AE436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458" name="Text Box 16">
          <a:extLst>
            <a:ext uri="{FF2B5EF4-FFF2-40B4-BE49-F238E27FC236}">
              <a16:creationId xmlns:a16="http://schemas.microsoft.com/office/drawing/2014/main" id="{3FF6E0F6-B96A-4E67-97BC-3ABE5D34286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459" name="Text Box 17">
          <a:extLst>
            <a:ext uri="{FF2B5EF4-FFF2-40B4-BE49-F238E27FC236}">
              <a16:creationId xmlns:a16="http://schemas.microsoft.com/office/drawing/2014/main" id="{D40F5951-BF7D-4636-AF3D-C2433C84CF5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460" name="Text Box 18">
          <a:extLst>
            <a:ext uri="{FF2B5EF4-FFF2-40B4-BE49-F238E27FC236}">
              <a16:creationId xmlns:a16="http://schemas.microsoft.com/office/drawing/2014/main" id="{45ED6B3D-916E-411D-A7C9-8ADE6ED4FE4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461" name="Text Box 19">
          <a:extLst>
            <a:ext uri="{FF2B5EF4-FFF2-40B4-BE49-F238E27FC236}">
              <a16:creationId xmlns:a16="http://schemas.microsoft.com/office/drawing/2014/main" id="{826A175A-6534-4DF8-83A2-F8CF8D90164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462" name="Text Box 16">
          <a:extLst>
            <a:ext uri="{FF2B5EF4-FFF2-40B4-BE49-F238E27FC236}">
              <a16:creationId xmlns:a16="http://schemas.microsoft.com/office/drawing/2014/main" id="{8EFEB538-333D-40EA-ACC7-EF07FF31701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463" name="Text Box 17">
          <a:extLst>
            <a:ext uri="{FF2B5EF4-FFF2-40B4-BE49-F238E27FC236}">
              <a16:creationId xmlns:a16="http://schemas.microsoft.com/office/drawing/2014/main" id="{DF6342C1-AFE0-4061-98A0-C53370247BB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464" name="Text Box 18">
          <a:extLst>
            <a:ext uri="{FF2B5EF4-FFF2-40B4-BE49-F238E27FC236}">
              <a16:creationId xmlns:a16="http://schemas.microsoft.com/office/drawing/2014/main" id="{F5EC57B1-9BD5-4E81-8746-4807533C652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465" name="Text Box 16">
          <a:extLst>
            <a:ext uri="{FF2B5EF4-FFF2-40B4-BE49-F238E27FC236}">
              <a16:creationId xmlns:a16="http://schemas.microsoft.com/office/drawing/2014/main" id="{71559600-D0F6-48E5-BD27-D485CCCC30A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466" name="Text Box 17">
          <a:extLst>
            <a:ext uri="{FF2B5EF4-FFF2-40B4-BE49-F238E27FC236}">
              <a16:creationId xmlns:a16="http://schemas.microsoft.com/office/drawing/2014/main" id="{CEA30ABC-0C7B-4988-9BD7-ACCBC2215D5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467" name="Text Box 18">
          <a:extLst>
            <a:ext uri="{FF2B5EF4-FFF2-40B4-BE49-F238E27FC236}">
              <a16:creationId xmlns:a16="http://schemas.microsoft.com/office/drawing/2014/main" id="{6ECC2CB4-9513-4AC8-9DED-6FC2CFC188D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468" name="Text Box 19">
          <a:extLst>
            <a:ext uri="{FF2B5EF4-FFF2-40B4-BE49-F238E27FC236}">
              <a16:creationId xmlns:a16="http://schemas.microsoft.com/office/drawing/2014/main" id="{82C7D6F3-CFEC-4510-A62B-86EAA115CB4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469" name="Text Box 16">
          <a:extLst>
            <a:ext uri="{FF2B5EF4-FFF2-40B4-BE49-F238E27FC236}">
              <a16:creationId xmlns:a16="http://schemas.microsoft.com/office/drawing/2014/main" id="{928DFAFB-4AAD-41CA-97E5-2D3B39A1983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470" name="Text Box 17">
          <a:extLst>
            <a:ext uri="{FF2B5EF4-FFF2-40B4-BE49-F238E27FC236}">
              <a16:creationId xmlns:a16="http://schemas.microsoft.com/office/drawing/2014/main" id="{FA5975CF-288B-41EB-84B6-BF4A5BC4C46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471" name="Text Box 18">
          <a:extLst>
            <a:ext uri="{FF2B5EF4-FFF2-40B4-BE49-F238E27FC236}">
              <a16:creationId xmlns:a16="http://schemas.microsoft.com/office/drawing/2014/main" id="{E6A1398F-79EA-4857-8CDA-5FC9F00705D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472" name="Text Box 19">
          <a:extLst>
            <a:ext uri="{FF2B5EF4-FFF2-40B4-BE49-F238E27FC236}">
              <a16:creationId xmlns:a16="http://schemas.microsoft.com/office/drawing/2014/main" id="{17AED765-F16E-417A-A871-8CF066D82E2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56743"/>
    <xdr:sp macro="" textlink="">
      <xdr:nvSpPr>
        <xdr:cNvPr id="3473" name="Text Box 15">
          <a:extLst>
            <a:ext uri="{FF2B5EF4-FFF2-40B4-BE49-F238E27FC236}">
              <a16:creationId xmlns:a16="http://schemas.microsoft.com/office/drawing/2014/main" id="{1E18A6CE-7374-4725-B80A-5A31020EF2E5}"/>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442269"/>
    <xdr:sp macro="" textlink="">
      <xdr:nvSpPr>
        <xdr:cNvPr id="3474" name="Text Box 15">
          <a:extLst>
            <a:ext uri="{FF2B5EF4-FFF2-40B4-BE49-F238E27FC236}">
              <a16:creationId xmlns:a16="http://schemas.microsoft.com/office/drawing/2014/main" id="{39A8F5AE-BD3B-4D25-BA9B-D047BCB33E92}"/>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442269"/>
    <xdr:sp macro="" textlink="">
      <xdr:nvSpPr>
        <xdr:cNvPr id="3475" name="Text Box 15">
          <a:extLst>
            <a:ext uri="{FF2B5EF4-FFF2-40B4-BE49-F238E27FC236}">
              <a16:creationId xmlns:a16="http://schemas.microsoft.com/office/drawing/2014/main" id="{7AF3F768-B1F7-4BAA-8917-EE9DB9FAC848}"/>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213632"/>
    <xdr:sp macro="" textlink="">
      <xdr:nvSpPr>
        <xdr:cNvPr id="3476" name="Text Box 15">
          <a:extLst>
            <a:ext uri="{FF2B5EF4-FFF2-40B4-BE49-F238E27FC236}">
              <a16:creationId xmlns:a16="http://schemas.microsoft.com/office/drawing/2014/main" id="{14F9BBDA-CA4E-4F57-97B3-D94541F538F7}"/>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0</xdr:rowOff>
    </xdr:from>
    <xdr:ext cx="95250" cy="444331"/>
    <xdr:sp macro="" textlink="">
      <xdr:nvSpPr>
        <xdr:cNvPr id="3477" name="Text Box 15">
          <a:extLst>
            <a:ext uri="{FF2B5EF4-FFF2-40B4-BE49-F238E27FC236}">
              <a16:creationId xmlns:a16="http://schemas.microsoft.com/office/drawing/2014/main" id="{A821761A-3DBD-4176-B45D-139D1346ADED}"/>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64</xdr:row>
      <xdr:rowOff>0</xdr:rowOff>
    </xdr:from>
    <xdr:ext cx="95250" cy="213632"/>
    <xdr:sp macro="" textlink="">
      <xdr:nvSpPr>
        <xdr:cNvPr id="3478" name="Text Box 15">
          <a:extLst>
            <a:ext uri="{FF2B5EF4-FFF2-40B4-BE49-F238E27FC236}">
              <a16:creationId xmlns:a16="http://schemas.microsoft.com/office/drawing/2014/main" id="{AA67A495-6E89-44F2-A1AA-AE52CE98E143}"/>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479" name="Text Box 16">
          <a:extLst>
            <a:ext uri="{FF2B5EF4-FFF2-40B4-BE49-F238E27FC236}">
              <a16:creationId xmlns:a16="http://schemas.microsoft.com/office/drawing/2014/main" id="{FF05D6EA-D5D8-46A4-8677-733AB76C65F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480" name="Text Box 17">
          <a:extLst>
            <a:ext uri="{FF2B5EF4-FFF2-40B4-BE49-F238E27FC236}">
              <a16:creationId xmlns:a16="http://schemas.microsoft.com/office/drawing/2014/main" id="{01D650FD-3668-4763-AED0-39DC43A5FF2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481" name="Text Box 18">
          <a:extLst>
            <a:ext uri="{FF2B5EF4-FFF2-40B4-BE49-F238E27FC236}">
              <a16:creationId xmlns:a16="http://schemas.microsoft.com/office/drawing/2014/main" id="{DF53440A-481B-4877-9690-16EF57ABEE6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482" name="Text Box 19">
          <a:extLst>
            <a:ext uri="{FF2B5EF4-FFF2-40B4-BE49-F238E27FC236}">
              <a16:creationId xmlns:a16="http://schemas.microsoft.com/office/drawing/2014/main" id="{BD32853B-8E01-4B20-AE29-1D1CCE08760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483" name="Text Box 16">
          <a:extLst>
            <a:ext uri="{FF2B5EF4-FFF2-40B4-BE49-F238E27FC236}">
              <a16:creationId xmlns:a16="http://schemas.microsoft.com/office/drawing/2014/main" id="{EB0BFF3E-44E8-4489-919E-B1F31381FCBC}"/>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484" name="Text Box 17">
          <a:extLst>
            <a:ext uri="{FF2B5EF4-FFF2-40B4-BE49-F238E27FC236}">
              <a16:creationId xmlns:a16="http://schemas.microsoft.com/office/drawing/2014/main" id="{80409B40-DF64-4183-8112-2FD31B2B64E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485" name="Text Box 18">
          <a:extLst>
            <a:ext uri="{FF2B5EF4-FFF2-40B4-BE49-F238E27FC236}">
              <a16:creationId xmlns:a16="http://schemas.microsoft.com/office/drawing/2014/main" id="{A5059A89-A73D-4985-B411-D2D89D7DBB6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486" name="Text Box 19">
          <a:extLst>
            <a:ext uri="{FF2B5EF4-FFF2-40B4-BE49-F238E27FC236}">
              <a16:creationId xmlns:a16="http://schemas.microsoft.com/office/drawing/2014/main" id="{C84F7C2A-3C35-43A6-9DCA-87F76194C3C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95250" cy="171450"/>
    <xdr:sp macro="" textlink="">
      <xdr:nvSpPr>
        <xdr:cNvPr id="3487" name="Text Box 16">
          <a:extLst>
            <a:ext uri="{FF2B5EF4-FFF2-40B4-BE49-F238E27FC236}">
              <a16:creationId xmlns:a16="http://schemas.microsoft.com/office/drawing/2014/main" id="{3218BBD9-68A0-47AE-9082-262B6B1FBB62}"/>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95250" cy="171450"/>
    <xdr:sp macro="" textlink="">
      <xdr:nvSpPr>
        <xdr:cNvPr id="3488" name="Text Box 17">
          <a:extLst>
            <a:ext uri="{FF2B5EF4-FFF2-40B4-BE49-F238E27FC236}">
              <a16:creationId xmlns:a16="http://schemas.microsoft.com/office/drawing/2014/main" id="{8B03E393-CA18-4E8A-867B-3770DD52A824}"/>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95250" cy="171450"/>
    <xdr:sp macro="" textlink="">
      <xdr:nvSpPr>
        <xdr:cNvPr id="3489" name="Text Box 18">
          <a:extLst>
            <a:ext uri="{FF2B5EF4-FFF2-40B4-BE49-F238E27FC236}">
              <a16:creationId xmlns:a16="http://schemas.microsoft.com/office/drawing/2014/main" id="{9EE39115-B22F-4F7F-B18F-7833FC2339FF}"/>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95250" cy="171450"/>
    <xdr:sp macro="" textlink="">
      <xdr:nvSpPr>
        <xdr:cNvPr id="3490" name="Text Box 19">
          <a:extLst>
            <a:ext uri="{FF2B5EF4-FFF2-40B4-BE49-F238E27FC236}">
              <a16:creationId xmlns:a16="http://schemas.microsoft.com/office/drawing/2014/main" id="{65F314B2-FEA0-45E2-A8B3-FB13932204E3}"/>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65</xdr:row>
      <xdr:rowOff>504825</xdr:rowOff>
    </xdr:from>
    <xdr:ext cx="95250" cy="444014"/>
    <xdr:sp macro="" textlink="">
      <xdr:nvSpPr>
        <xdr:cNvPr id="3491" name="Text Box 15">
          <a:extLst>
            <a:ext uri="{FF2B5EF4-FFF2-40B4-BE49-F238E27FC236}">
              <a16:creationId xmlns:a16="http://schemas.microsoft.com/office/drawing/2014/main" id="{03535CF5-71D7-4F64-A389-8A168438564C}"/>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492" name="Text Box 16">
          <a:extLst>
            <a:ext uri="{FF2B5EF4-FFF2-40B4-BE49-F238E27FC236}">
              <a16:creationId xmlns:a16="http://schemas.microsoft.com/office/drawing/2014/main" id="{CF4E6E19-82F7-4A3D-81F5-74780F6E98D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493" name="Text Box 17">
          <a:extLst>
            <a:ext uri="{FF2B5EF4-FFF2-40B4-BE49-F238E27FC236}">
              <a16:creationId xmlns:a16="http://schemas.microsoft.com/office/drawing/2014/main" id="{849D65F0-37C8-442C-B8C3-D63AC39418D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494" name="Text Box 18">
          <a:extLst>
            <a:ext uri="{FF2B5EF4-FFF2-40B4-BE49-F238E27FC236}">
              <a16:creationId xmlns:a16="http://schemas.microsoft.com/office/drawing/2014/main" id="{5338A537-E8E5-415B-B3A8-A7BA0AF4E2C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495" name="Text Box 19">
          <a:extLst>
            <a:ext uri="{FF2B5EF4-FFF2-40B4-BE49-F238E27FC236}">
              <a16:creationId xmlns:a16="http://schemas.microsoft.com/office/drawing/2014/main" id="{D75910B4-70D2-4579-811E-431179A2A24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65</xdr:row>
      <xdr:rowOff>504825</xdr:rowOff>
    </xdr:from>
    <xdr:ext cx="95250" cy="442269"/>
    <xdr:sp macro="" textlink="">
      <xdr:nvSpPr>
        <xdr:cNvPr id="3496" name="Text Box 15">
          <a:extLst>
            <a:ext uri="{FF2B5EF4-FFF2-40B4-BE49-F238E27FC236}">
              <a16:creationId xmlns:a16="http://schemas.microsoft.com/office/drawing/2014/main" id="{94A4F4C0-F845-4B85-9B1A-4C79C5897637}"/>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497" name="Text Box 16">
          <a:extLst>
            <a:ext uri="{FF2B5EF4-FFF2-40B4-BE49-F238E27FC236}">
              <a16:creationId xmlns:a16="http://schemas.microsoft.com/office/drawing/2014/main" id="{33B17043-C666-4920-9867-58D609BC750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498" name="Text Box 17">
          <a:extLst>
            <a:ext uri="{FF2B5EF4-FFF2-40B4-BE49-F238E27FC236}">
              <a16:creationId xmlns:a16="http://schemas.microsoft.com/office/drawing/2014/main" id="{859D39A2-93E8-494C-BA7A-669B641932B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499" name="Text Box 18">
          <a:extLst>
            <a:ext uri="{FF2B5EF4-FFF2-40B4-BE49-F238E27FC236}">
              <a16:creationId xmlns:a16="http://schemas.microsoft.com/office/drawing/2014/main" id="{387D0C9E-B68E-4675-B63D-A1546DD833B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500" name="Text Box 16">
          <a:extLst>
            <a:ext uri="{FF2B5EF4-FFF2-40B4-BE49-F238E27FC236}">
              <a16:creationId xmlns:a16="http://schemas.microsoft.com/office/drawing/2014/main" id="{D7312B59-B338-48C4-BC79-AE1D009975C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501" name="Text Box 17">
          <a:extLst>
            <a:ext uri="{FF2B5EF4-FFF2-40B4-BE49-F238E27FC236}">
              <a16:creationId xmlns:a16="http://schemas.microsoft.com/office/drawing/2014/main" id="{97398EF4-B377-4256-BA5D-2FE675013C0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502" name="Text Box 18">
          <a:extLst>
            <a:ext uri="{FF2B5EF4-FFF2-40B4-BE49-F238E27FC236}">
              <a16:creationId xmlns:a16="http://schemas.microsoft.com/office/drawing/2014/main" id="{111F2F0F-249F-4BDF-A2E6-2B31767AE82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503" name="Text Box 19">
          <a:extLst>
            <a:ext uri="{FF2B5EF4-FFF2-40B4-BE49-F238E27FC236}">
              <a16:creationId xmlns:a16="http://schemas.microsoft.com/office/drawing/2014/main" id="{33BCCD84-CA69-49E9-AB80-9993BA34122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504" name="Text Box 16">
          <a:extLst>
            <a:ext uri="{FF2B5EF4-FFF2-40B4-BE49-F238E27FC236}">
              <a16:creationId xmlns:a16="http://schemas.microsoft.com/office/drawing/2014/main" id="{B6474333-656C-4265-BEB5-4E6EA5C1A48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505" name="Text Box 17">
          <a:extLst>
            <a:ext uri="{FF2B5EF4-FFF2-40B4-BE49-F238E27FC236}">
              <a16:creationId xmlns:a16="http://schemas.microsoft.com/office/drawing/2014/main" id="{F784EEEF-AA3A-43CA-8F03-C59C633A7BD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506" name="Text Box 18">
          <a:extLst>
            <a:ext uri="{FF2B5EF4-FFF2-40B4-BE49-F238E27FC236}">
              <a16:creationId xmlns:a16="http://schemas.microsoft.com/office/drawing/2014/main" id="{1452E8EA-1073-424B-B79E-773F70C48B1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67</xdr:row>
      <xdr:rowOff>170392</xdr:rowOff>
    </xdr:from>
    <xdr:ext cx="95250" cy="213632"/>
    <xdr:sp macro="" textlink="">
      <xdr:nvSpPr>
        <xdr:cNvPr id="3507" name="Text Box 15">
          <a:extLst>
            <a:ext uri="{FF2B5EF4-FFF2-40B4-BE49-F238E27FC236}">
              <a16:creationId xmlns:a16="http://schemas.microsoft.com/office/drawing/2014/main" id="{5A4E50E8-6754-4D53-87B1-627CC8313A0F}"/>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508" name="Text Box 16">
          <a:extLst>
            <a:ext uri="{FF2B5EF4-FFF2-40B4-BE49-F238E27FC236}">
              <a16:creationId xmlns:a16="http://schemas.microsoft.com/office/drawing/2014/main" id="{9C31135C-2FCD-45AF-8375-5C877EADF27A}"/>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509" name="Text Box 17">
          <a:extLst>
            <a:ext uri="{FF2B5EF4-FFF2-40B4-BE49-F238E27FC236}">
              <a16:creationId xmlns:a16="http://schemas.microsoft.com/office/drawing/2014/main" id="{1F0DC806-B578-4F5C-BFF5-F81A287C0BB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510" name="Text Box 18">
          <a:extLst>
            <a:ext uri="{FF2B5EF4-FFF2-40B4-BE49-F238E27FC236}">
              <a16:creationId xmlns:a16="http://schemas.microsoft.com/office/drawing/2014/main" id="{D2AD408F-EFA8-4E95-A5E4-C6F7B40AD9C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511" name="Text Box 19">
          <a:extLst>
            <a:ext uri="{FF2B5EF4-FFF2-40B4-BE49-F238E27FC236}">
              <a16:creationId xmlns:a16="http://schemas.microsoft.com/office/drawing/2014/main" id="{56D4B69F-D83B-481A-8845-C5413A94C1BA}"/>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512" name="Text Box 16">
          <a:extLst>
            <a:ext uri="{FF2B5EF4-FFF2-40B4-BE49-F238E27FC236}">
              <a16:creationId xmlns:a16="http://schemas.microsoft.com/office/drawing/2014/main" id="{47424BC7-4BDB-496E-8838-EB3F100ACB9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513" name="Text Box 17">
          <a:extLst>
            <a:ext uri="{FF2B5EF4-FFF2-40B4-BE49-F238E27FC236}">
              <a16:creationId xmlns:a16="http://schemas.microsoft.com/office/drawing/2014/main" id="{5183A405-4361-4700-832D-6F9D92FC47E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514" name="Text Box 18">
          <a:extLst>
            <a:ext uri="{FF2B5EF4-FFF2-40B4-BE49-F238E27FC236}">
              <a16:creationId xmlns:a16="http://schemas.microsoft.com/office/drawing/2014/main" id="{CB2D8325-4345-496E-856E-97137D0F98E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515" name="Text Box 19">
          <a:extLst>
            <a:ext uri="{FF2B5EF4-FFF2-40B4-BE49-F238E27FC236}">
              <a16:creationId xmlns:a16="http://schemas.microsoft.com/office/drawing/2014/main" id="{485B629D-50BD-4D76-84F3-436678A422D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516" name="Text Box 16">
          <a:extLst>
            <a:ext uri="{FF2B5EF4-FFF2-40B4-BE49-F238E27FC236}">
              <a16:creationId xmlns:a16="http://schemas.microsoft.com/office/drawing/2014/main" id="{FA5FB285-E00B-4528-B469-DD482F6DFFC4}"/>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517" name="Text Box 17">
          <a:extLst>
            <a:ext uri="{FF2B5EF4-FFF2-40B4-BE49-F238E27FC236}">
              <a16:creationId xmlns:a16="http://schemas.microsoft.com/office/drawing/2014/main" id="{27BB098B-0232-4630-BBF5-1DE88961DBC3}"/>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518" name="Text Box 18">
          <a:extLst>
            <a:ext uri="{FF2B5EF4-FFF2-40B4-BE49-F238E27FC236}">
              <a16:creationId xmlns:a16="http://schemas.microsoft.com/office/drawing/2014/main" id="{5FA71DA2-88B8-4633-8C2B-AA90BDBAF7E8}"/>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95250" cy="171450"/>
    <xdr:sp macro="" textlink="">
      <xdr:nvSpPr>
        <xdr:cNvPr id="3519" name="Text Box 19">
          <a:extLst>
            <a:ext uri="{FF2B5EF4-FFF2-40B4-BE49-F238E27FC236}">
              <a16:creationId xmlns:a16="http://schemas.microsoft.com/office/drawing/2014/main" id="{096B66F4-FCF3-4CF6-BED2-C249670B11F7}"/>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65</xdr:row>
      <xdr:rowOff>504825</xdr:rowOff>
    </xdr:from>
    <xdr:ext cx="95250" cy="444014"/>
    <xdr:sp macro="" textlink="">
      <xdr:nvSpPr>
        <xdr:cNvPr id="3520" name="Text Box 15">
          <a:extLst>
            <a:ext uri="{FF2B5EF4-FFF2-40B4-BE49-F238E27FC236}">
              <a16:creationId xmlns:a16="http://schemas.microsoft.com/office/drawing/2014/main" id="{EB5FD8FA-6CD0-47F5-ABC4-505F25BA4D45}"/>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521" name="Text Box 16">
          <a:extLst>
            <a:ext uri="{FF2B5EF4-FFF2-40B4-BE49-F238E27FC236}">
              <a16:creationId xmlns:a16="http://schemas.microsoft.com/office/drawing/2014/main" id="{AAEC8F1A-6BB3-414B-984F-7FF8D284716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522" name="Text Box 17">
          <a:extLst>
            <a:ext uri="{FF2B5EF4-FFF2-40B4-BE49-F238E27FC236}">
              <a16:creationId xmlns:a16="http://schemas.microsoft.com/office/drawing/2014/main" id="{49E8CE86-0B1E-4682-BE56-8B8ACCF3E8F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523" name="Text Box 18">
          <a:extLst>
            <a:ext uri="{FF2B5EF4-FFF2-40B4-BE49-F238E27FC236}">
              <a16:creationId xmlns:a16="http://schemas.microsoft.com/office/drawing/2014/main" id="{E7BE3FAD-4345-4765-8E4C-390EF39A507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95250" cy="171450"/>
    <xdr:sp macro="" textlink="">
      <xdr:nvSpPr>
        <xdr:cNvPr id="3524" name="Text Box 19">
          <a:extLst>
            <a:ext uri="{FF2B5EF4-FFF2-40B4-BE49-F238E27FC236}">
              <a16:creationId xmlns:a16="http://schemas.microsoft.com/office/drawing/2014/main" id="{A5D89C34-11F7-4D41-BEAA-AD2068FDD1A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525" name="Text Box 16">
          <a:extLst>
            <a:ext uri="{FF2B5EF4-FFF2-40B4-BE49-F238E27FC236}">
              <a16:creationId xmlns:a16="http://schemas.microsoft.com/office/drawing/2014/main" id="{FC9102DC-6DF5-4108-BA24-274FDD0C19F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0</xdr:rowOff>
    </xdr:from>
    <xdr:ext cx="95250" cy="171450"/>
    <xdr:sp macro="" textlink="">
      <xdr:nvSpPr>
        <xdr:cNvPr id="3526" name="Text Box 17">
          <a:extLst>
            <a:ext uri="{FF2B5EF4-FFF2-40B4-BE49-F238E27FC236}">
              <a16:creationId xmlns:a16="http://schemas.microsoft.com/office/drawing/2014/main" id="{7BA6CBC5-BAD1-4062-AC91-7C128A564C1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67</xdr:row>
      <xdr:rowOff>15875</xdr:rowOff>
    </xdr:from>
    <xdr:ext cx="95250" cy="171450"/>
    <xdr:sp macro="" textlink="">
      <xdr:nvSpPr>
        <xdr:cNvPr id="3527" name="Text Box 18">
          <a:extLst>
            <a:ext uri="{FF2B5EF4-FFF2-40B4-BE49-F238E27FC236}">
              <a16:creationId xmlns:a16="http://schemas.microsoft.com/office/drawing/2014/main" id="{CE064FA3-35CD-485A-8662-109EE0496321}"/>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528" name="Text Box 16">
          <a:extLst>
            <a:ext uri="{FF2B5EF4-FFF2-40B4-BE49-F238E27FC236}">
              <a16:creationId xmlns:a16="http://schemas.microsoft.com/office/drawing/2014/main" id="{12C7920E-5CAF-40F1-87FA-4A7C17891DF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529" name="Text Box 17">
          <a:extLst>
            <a:ext uri="{FF2B5EF4-FFF2-40B4-BE49-F238E27FC236}">
              <a16:creationId xmlns:a16="http://schemas.microsoft.com/office/drawing/2014/main" id="{03F74F72-FB4C-44DF-9F3B-26B32475480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530" name="Text Box 18">
          <a:extLst>
            <a:ext uri="{FF2B5EF4-FFF2-40B4-BE49-F238E27FC236}">
              <a16:creationId xmlns:a16="http://schemas.microsoft.com/office/drawing/2014/main" id="{04CEDFAE-62E1-4B77-B27D-65DBE870F0F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531" name="Text Box 19">
          <a:extLst>
            <a:ext uri="{FF2B5EF4-FFF2-40B4-BE49-F238E27FC236}">
              <a16:creationId xmlns:a16="http://schemas.microsoft.com/office/drawing/2014/main" id="{FC2EDA87-9566-4263-BA66-C9AB95F3458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67</xdr:row>
      <xdr:rowOff>0</xdr:rowOff>
    </xdr:from>
    <xdr:ext cx="95250" cy="171450"/>
    <xdr:sp macro="" textlink="">
      <xdr:nvSpPr>
        <xdr:cNvPr id="3532" name="Text Box 16">
          <a:extLst>
            <a:ext uri="{FF2B5EF4-FFF2-40B4-BE49-F238E27FC236}">
              <a16:creationId xmlns:a16="http://schemas.microsoft.com/office/drawing/2014/main" id="{613972F3-EF88-478D-A0CC-3EED7C15C7B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67</xdr:row>
      <xdr:rowOff>170392</xdr:rowOff>
    </xdr:from>
    <xdr:ext cx="95250" cy="213632"/>
    <xdr:sp macro="" textlink="">
      <xdr:nvSpPr>
        <xdr:cNvPr id="3533" name="Text Box 15">
          <a:extLst>
            <a:ext uri="{FF2B5EF4-FFF2-40B4-BE49-F238E27FC236}">
              <a16:creationId xmlns:a16="http://schemas.microsoft.com/office/drawing/2014/main" id="{FE10198B-602A-4147-BF5A-ECA0C7C2E589}"/>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504825</xdr:rowOff>
    </xdr:from>
    <xdr:ext cx="95250" cy="448496"/>
    <xdr:sp macro="" textlink="">
      <xdr:nvSpPr>
        <xdr:cNvPr id="3534" name="Text Box 15">
          <a:extLst>
            <a:ext uri="{FF2B5EF4-FFF2-40B4-BE49-F238E27FC236}">
              <a16:creationId xmlns:a16="http://schemas.microsoft.com/office/drawing/2014/main" id="{CD4D91D9-2F00-4544-8DA3-D9BCCFEA8167}"/>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504825</xdr:rowOff>
    </xdr:from>
    <xdr:ext cx="95250" cy="442269"/>
    <xdr:sp macro="" textlink="">
      <xdr:nvSpPr>
        <xdr:cNvPr id="3535" name="Text Box 15">
          <a:extLst>
            <a:ext uri="{FF2B5EF4-FFF2-40B4-BE49-F238E27FC236}">
              <a16:creationId xmlns:a16="http://schemas.microsoft.com/office/drawing/2014/main" id="{C73BC039-8D5C-4EE0-B505-1D762AF5B115}"/>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504825</xdr:rowOff>
    </xdr:from>
    <xdr:ext cx="95250" cy="442269"/>
    <xdr:sp macro="" textlink="">
      <xdr:nvSpPr>
        <xdr:cNvPr id="3536" name="Text Box 15">
          <a:extLst>
            <a:ext uri="{FF2B5EF4-FFF2-40B4-BE49-F238E27FC236}">
              <a16:creationId xmlns:a16="http://schemas.microsoft.com/office/drawing/2014/main" id="{04D4DC35-7AE2-452D-874B-9EDDC202238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504825</xdr:rowOff>
    </xdr:from>
    <xdr:ext cx="95250" cy="213632"/>
    <xdr:sp macro="" textlink="">
      <xdr:nvSpPr>
        <xdr:cNvPr id="3537" name="Text Box 15">
          <a:extLst>
            <a:ext uri="{FF2B5EF4-FFF2-40B4-BE49-F238E27FC236}">
              <a16:creationId xmlns:a16="http://schemas.microsoft.com/office/drawing/2014/main" id="{944063FC-BA2A-481F-8640-D1678763B8D9}"/>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504825</xdr:rowOff>
    </xdr:from>
    <xdr:ext cx="95250" cy="444331"/>
    <xdr:sp macro="" textlink="">
      <xdr:nvSpPr>
        <xdr:cNvPr id="3538" name="Text Box 15">
          <a:extLst>
            <a:ext uri="{FF2B5EF4-FFF2-40B4-BE49-F238E27FC236}">
              <a16:creationId xmlns:a16="http://schemas.microsoft.com/office/drawing/2014/main" id="{A5A65E55-7471-4C0C-8270-D9D5F10A183E}"/>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67</xdr:row>
      <xdr:rowOff>170392</xdr:rowOff>
    </xdr:from>
    <xdr:ext cx="95250" cy="213632"/>
    <xdr:sp macro="" textlink="">
      <xdr:nvSpPr>
        <xdr:cNvPr id="3539" name="Text Box 15">
          <a:extLst>
            <a:ext uri="{FF2B5EF4-FFF2-40B4-BE49-F238E27FC236}">
              <a16:creationId xmlns:a16="http://schemas.microsoft.com/office/drawing/2014/main" id="{C1B9AAE1-47CA-4E79-AD3B-F8AFDFBFC67C}"/>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540" name="Text Box 16">
          <a:extLst>
            <a:ext uri="{FF2B5EF4-FFF2-40B4-BE49-F238E27FC236}">
              <a16:creationId xmlns:a16="http://schemas.microsoft.com/office/drawing/2014/main" id="{A30388EC-DD2B-4ED7-B506-1A7D4AD7BEC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541" name="Text Box 17">
          <a:extLst>
            <a:ext uri="{FF2B5EF4-FFF2-40B4-BE49-F238E27FC236}">
              <a16:creationId xmlns:a16="http://schemas.microsoft.com/office/drawing/2014/main" id="{3EBB9B2C-3EDB-48E6-AF44-46DCDFE7E39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542" name="Text Box 18">
          <a:extLst>
            <a:ext uri="{FF2B5EF4-FFF2-40B4-BE49-F238E27FC236}">
              <a16:creationId xmlns:a16="http://schemas.microsoft.com/office/drawing/2014/main" id="{D6A3CC77-7B0F-4365-9703-BD061A84D7D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543" name="Text Box 19">
          <a:extLst>
            <a:ext uri="{FF2B5EF4-FFF2-40B4-BE49-F238E27FC236}">
              <a16:creationId xmlns:a16="http://schemas.microsoft.com/office/drawing/2014/main" id="{6FBEE1CC-79B0-4318-B72A-9CA2C180437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544" name="Text Box 16">
          <a:extLst>
            <a:ext uri="{FF2B5EF4-FFF2-40B4-BE49-F238E27FC236}">
              <a16:creationId xmlns:a16="http://schemas.microsoft.com/office/drawing/2014/main" id="{421E6473-8986-455F-AA6E-B36DF9849EA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545" name="Text Box 17">
          <a:extLst>
            <a:ext uri="{FF2B5EF4-FFF2-40B4-BE49-F238E27FC236}">
              <a16:creationId xmlns:a16="http://schemas.microsoft.com/office/drawing/2014/main" id="{ED216B11-9F37-4A68-B451-D3B85BA6DC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546" name="Text Box 18">
          <a:extLst>
            <a:ext uri="{FF2B5EF4-FFF2-40B4-BE49-F238E27FC236}">
              <a16:creationId xmlns:a16="http://schemas.microsoft.com/office/drawing/2014/main" id="{B1F512A4-2525-49BB-8EC1-901FE753A75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547" name="Text Box 19">
          <a:extLst>
            <a:ext uri="{FF2B5EF4-FFF2-40B4-BE49-F238E27FC236}">
              <a16:creationId xmlns:a16="http://schemas.microsoft.com/office/drawing/2014/main" id="{6C360260-AE8E-4354-96AA-8C663BEA2B0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95250" cy="171450"/>
    <xdr:sp macro="" textlink="">
      <xdr:nvSpPr>
        <xdr:cNvPr id="3548" name="Text Box 16">
          <a:extLst>
            <a:ext uri="{FF2B5EF4-FFF2-40B4-BE49-F238E27FC236}">
              <a16:creationId xmlns:a16="http://schemas.microsoft.com/office/drawing/2014/main" id="{DB10A4A6-5D51-4C5D-AA59-01F95AEB924C}"/>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95250" cy="171450"/>
    <xdr:sp macro="" textlink="">
      <xdr:nvSpPr>
        <xdr:cNvPr id="3549" name="Text Box 17">
          <a:extLst>
            <a:ext uri="{FF2B5EF4-FFF2-40B4-BE49-F238E27FC236}">
              <a16:creationId xmlns:a16="http://schemas.microsoft.com/office/drawing/2014/main" id="{C58FC64A-865A-41E6-845B-83442139C116}"/>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95250" cy="171450"/>
    <xdr:sp macro="" textlink="">
      <xdr:nvSpPr>
        <xdr:cNvPr id="3550" name="Text Box 18">
          <a:extLst>
            <a:ext uri="{FF2B5EF4-FFF2-40B4-BE49-F238E27FC236}">
              <a16:creationId xmlns:a16="http://schemas.microsoft.com/office/drawing/2014/main" id="{3A427524-C7C7-43A0-AAC0-47CCB4DD6DB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95250" cy="171450"/>
    <xdr:sp macro="" textlink="">
      <xdr:nvSpPr>
        <xdr:cNvPr id="3551" name="Text Box 19">
          <a:extLst>
            <a:ext uri="{FF2B5EF4-FFF2-40B4-BE49-F238E27FC236}">
              <a16:creationId xmlns:a16="http://schemas.microsoft.com/office/drawing/2014/main" id="{C9AB7BF1-32F9-4DA5-9528-AAB370F21803}"/>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504825</xdr:rowOff>
    </xdr:from>
    <xdr:ext cx="95250" cy="444014"/>
    <xdr:sp macro="" textlink="">
      <xdr:nvSpPr>
        <xdr:cNvPr id="3552" name="Text Box 15">
          <a:extLst>
            <a:ext uri="{FF2B5EF4-FFF2-40B4-BE49-F238E27FC236}">
              <a16:creationId xmlns:a16="http://schemas.microsoft.com/office/drawing/2014/main" id="{32034D56-FF4D-40C1-B65C-EA4AE617FF63}"/>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553" name="Text Box 16">
          <a:extLst>
            <a:ext uri="{FF2B5EF4-FFF2-40B4-BE49-F238E27FC236}">
              <a16:creationId xmlns:a16="http://schemas.microsoft.com/office/drawing/2014/main" id="{4CC04108-163E-47DE-940B-1667E55C8D1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554" name="Text Box 17">
          <a:extLst>
            <a:ext uri="{FF2B5EF4-FFF2-40B4-BE49-F238E27FC236}">
              <a16:creationId xmlns:a16="http://schemas.microsoft.com/office/drawing/2014/main" id="{20C2C182-E1FB-4BB2-B359-4BFED65A801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555" name="Text Box 18">
          <a:extLst>
            <a:ext uri="{FF2B5EF4-FFF2-40B4-BE49-F238E27FC236}">
              <a16:creationId xmlns:a16="http://schemas.microsoft.com/office/drawing/2014/main" id="{769B1E21-9F22-4A2A-BE9D-5404665724C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556" name="Text Box 19">
          <a:extLst>
            <a:ext uri="{FF2B5EF4-FFF2-40B4-BE49-F238E27FC236}">
              <a16:creationId xmlns:a16="http://schemas.microsoft.com/office/drawing/2014/main" id="{5EC0F49E-C256-47B2-A085-4FFAAC7395A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557" name="Text Box 16">
          <a:extLst>
            <a:ext uri="{FF2B5EF4-FFF2-40B4-BE49-F238E27FC236}">
              <a16:creationId xmlns:a16="http://schemas.microsoft.com/office/drawing/2014/main" id="{2EF08F31-BFCA-4DEF-B6CE-7EEDA3ADAD4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558" name="Text Box 17">
          <a:extLst>
            <a:ext uri="{FF2B5EF4-FFF2-40B4-BE49-F238E27FC236}">
              <a16:creationId xmlns:a16="http://schemas.microsoft.com/office/drawing/2014/main" id="{10E653EE-F856-437C-A4E4-3D65818C13F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559" name="Text Box 18">
          <a:extLst>
            <a:ext uri="{FF2B5EF4-FFF2-40B4-BE49-F238E27FC236}">
              <a16:creationId xmlns:a16="http://schemas.microsoft.com/office/drawing/2014/main" id="{4CBDAD5C-1AB8-4517-BEF3-B319F9A7F93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560" name="Text Box 16">
          <a:extLst>
            <a:ext uri="{FF2B5EF4-FFF2-40B4-BE49-F238E27FC236}">
              <a16:creationId xmlns:a16="http://schemas.microsoft.com/office/drawing/2014/main" id="{F378BAA6-3CB4-4846-9579-19B7432C343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561" name="Text Box 17">
          <a:extLst>
            <a:ext uri="{FF2B5EF4-FFF2-40B4-BE49-F238E27FC236}">
              <a16:creationId xmlns:a16="http://schemas.microsoft.com/office/drawing/2014/main" id="{70C1357F-879C-4DF6-8147-9135DC775BC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562" name="Text Box 18">
          <a:extLst>
            <a:ext uri="{FF2B5EF4-FFF2-40B4-BE49-F238E27FC236}">
              <a16:creationId xmlns:a16="http://schemas.microsoft.com/office/drawing/2014/main" id="{1A020FE0-1951-4CCD-B42D-EFFED3D84A6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563" name="Text Box 19">
          <a:extLst>
            <a:ext uri="{FF2B5EF4-FFF2-40B4-BE49-F238E27FC236}">
              <a16:creationId xmlns:a16="http://schemas.microsoft.com/office/drawing/2014/main" id="{455279D5-EA5C-42D2-B5E0-3398B71AD57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564" name="Text Box 16">
          <a:extLst>
            <a:ext uri="{FF2B5EF4-FFF2-40B4-BE49-F238E27FC236}">
              <a16:creationId xmlns:a16="http://schemas.microsoft.com/office/drawing/2014/main" id="{A7F3DB2C-6C1A-4CE6-BE73-90EED48CB21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565" name="Text Box 17">
          <a:extLst>
            <a:ext uri="{FF2B5EF4-FFF2-40B4-BE49-F238E27FC236}">
              <a16:creationId xmlns:a16="http://schemas.microsoft.com/office/drawing/2014/main" id="{8357BF1B-ACEC-42B0-9C62-2E92155C4CC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566" name="Text Box 18">
          <a:extLst>
            <a:ext uri="{FF2B5EF4-FFF2-40B4-BE49-F238E27FC236}">
              <a16:creationId xmlns:a16="http://schemas.microsoft.com/office/drawing/2014/main" id="{D0C1CD13-29A7-4DED-B6D7-F27EBAD4F17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567" name="Text Box 19">
          <a:extLst>
            <a:ext uri="{FF2B5EF4-FFF2-40B4-BE49-F238E27FC236}">
              <a16:creationId xmlns:a16="http://schemas.microsoft.com/office/drawing/2014/main" id="{43FEB7C7-62BC-4C4E-B515-EB2E227BC95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504825</xdr:rowOff>
    </xdr:from>
    <xdr:ext cx="95250" cy="456743"/>
    <xdr:sp macro="" textlink="">
      <xdr:nvSpPr>
        <xdr:cNvPr id="3568" name="Text Box 15">
          <a:extLst>
            <a:ext uri="{FF2B5EF4-FFF2-40B4-BE49-F238E27FC236}">
              <a16:creationId xmlns:a16="http://schemas.microsoft.com/office/drawing/2014/main" id="{C2588CEC-49EB-49D6-BE6E-AA6EB9E5ED02}"/>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504825</xdr:rowOff>
    </xdr:from>
    <xdr:ext cx="95250" cy="442269"/>
    <xdr:sp macro="" textlink="">
      <xdr:nvSpPr>
        <xdr:cNvPr id="3569" name="Text Box 15">
          <a:extLst>
            <a:ext uri="{FF2B5EF4-FFF2-40B4-BE49-F238E27FC236}">
              <a16:creationId xmlns:a16="http://schemas.microsoft.com/office/drawing/2014/main" id="{BDBD5253-9E1E-4B24-8B25-A253B5E6759B}"/>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504825</xdr:rowOff>
    </xdr:from>
    <xdr:ext cx="95250" cy="442269"/>
    <xdr:sp macro="" textlink="">
      <xdr:nvSpPr>
        <xdr:cNvPr id="3570" name="Text Box 15">
          <a:extLst>
            <a:ext uri="{FF2B5EF4-FFF2-40B4-BE49-F238E27FC236}">
              <a16:creationId xmlns:a16="http://schemas.microsoft.com/office/drawing/2014/main" id="{E5E84C37-CE52-4C06-9F4A-A557E50466C4}"/>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504825</xdr:rowOff>
    </xdr:from>
    <xdr:ext cx="95250" cy="213632"/>
    <xdr:sp macro="" textlink="">
      <xdr:nvSpPr>
        <xdr:cNvPr id="3571" name="Text Box 15">
          <a:extLst>
            <a:ext uri="{FF2B5EF4-FFF2-40B4-BE49-F238E27FC236}">
              <a16:creationId xmlns:a16="http://schemas.microsoft.com/office/drawing/2014/main" id="{C8CBE7AD-827B-4789-8127-B38B9DA9C55E}"/>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504825</xdr:rowOff>
    </xdr:from>
    <xdr:ext cx="95250" cy="444331"/>
    <xdr:sp macro="" textlink="">
      <xdr:nvSpPr>
        <xdr:cNvPr id="3572" name="Text Box 15">
          <a:extLst>
            <a:ext uri="{FF2B5EF4-FFF2-40B4-BE49-F238E27FC236}">
              <a16:creationId xmlns:a16="http://schemas.microsoft.com/office/drawing/2014/main" id="{F04E2C5D-4CCA-42B6-8B16-E2D513341D85}"/>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67</xdr:row>
      <xdr:rowOff>504825</xdr:rowOff>
    </xdr:from>
    <xdr:ext cx="95250" cy="213632"/>
    <xdr:sp macro="" textlink="">
      <xdr:nvSpPr>
        <xdr:cNvPr id="3573" name="Text Box 15">
          <a:extLst>
            <a:ext uri="{FF2B5EF4-FFF2-40B4-BE49-F238E27FC236}">
              <a16:creationId xmlns:a16="http://schemas.microsoft.com/office/drawing/2014/main" id="{1C0955A7-46A6-4A8F-AF7B-B264E25809F9}"/>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574" name="Text Box 16">
          <a:extLst>
            <a:ext uri="{FF2B5EF4-FFF2-40B4-BE49-F238E27FC236}">
              <a16:creationId xmlns:a16="http://schemas.microsoft.com/office/drawing/2014/main" id="{486FBDCC-F0FE-4CBE-8FED-428496C6505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575" name="Text Box 17">
          <a:extLst>
            <a:ext uri="{FF2B5EF4-FFF2-40B4-BE49-F238E27FC236}">
              <a16:creationId xmlns:a16="http://schemas.microsoft.com/office/drawing/2014/main" id="{286247FA-F2FC-44FC-B417-BA93A4F6B51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576" name="Text Box 18">
          <a:extLst>
            <a:ext uri="{FF2B5EF4-FFF2-40B4-BE49-F238E27FC236}">
              <a16:creationId xmlns:a16="http://schemas.microsoft.com/office/drawing/2014/main" id="{39FCAB0A-BF9E-4D9B-9375-A550580B34E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577" name="Text Box 19">
          <a:extLst>
            <a:ext uri="{FF2B5EF4-FFF2-40B4-BE49-F238E27FC236}">
              <a16:creationId xmlns:a16="http://schemas.microsoft.com/office/drawing/2014/main" id="{EA84B167-A734-4B6B-B55F-FBB428A4C6C3}"/>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578" name="Text Box 16">
          <a:extLst>
            <a:ext uri="{FF2B5EF4-FFF2-40B4-BE49-F238E27FC236}">
              <a16:creationId xmlns:a16="http://schemas.microsoft.com/office/drawing/2014/main" id="{7CD670FC-F6F8-49ED-A9BA-F92460E838C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579" name="Text Box 17">
          <a:extLst>
            <a:ext uri="{FF2B5EF4-FFF2-40B4-BE49-F238E27FC236}">
              <a16:creationId xmlns:a16="http://schemas.microsoft.com/office/drawing/2014/main" id="{A932C024-9198-49AB-B7B6-3C9731348A6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580" name="Text Box 18">
          <a:extLst>
            <a:ext uri="{FF2B5EF4-FFF2-40B4-BE49-F238E27FC236}">
              <a16:creationId xmlns:a16="http://schemas.microsoft.com/office/drawing/2014/main" id="{8A906B51-856D-4DA1-AB0C-3273FDC1A3A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581" name="Text Box 19">
          <a:extLst>
            <a:ext uri="{FF2B5EF4-FFF2-40B4-BE49-F238E27FC236}">
              <a16:creationId xmlns:a16="http://schemas.microsoft.com/office/drawing/2014/main" id="{B7FBFBA9-BCDF-4A1C-9200-FA41A668813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95250" cy="171450"/>
    <xdr:sp macro="" textlink="">
      <xdr:nvSpPr>
        <xdr:cNvPr id="3582" name="Text Box 16">
          <a:extLst>
            <a:ext uri="{FF2B5EF4-FFF2-40B4-BE49-F238E27FC236}">
              <a16:creationId xmlns:a16="http://schemas.microsoft.com/office/drawing/2014/main" id="{3CD17A2B-3FD8-4F75-9996-402B2CE0BA8A}"/>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95250" cy="171450"/>
    <xdr:sp macro="" textlink="">
      <xdr:nvSpPr>
        <xdr:cNvPr id="3583" name="Text Box 17">
          <a:extLst>
            <a:ext uri="{FF2B5EF4-FFF2-40B4-BE49-F238E27FC236}">
              <a16:creationId xmlns:a16="http://schemas.microsoft.com/office/drawing/2014/main" id="{ED0BB329-3B28-41C8-BA2A-313937BA4DAE}"/>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95250" cy="171450"/>
    <xdr:sp macro="" textlink="">
      <xdr:nvSpPr>
        <xdr:cNvPr id="3584" name="Text Box 18">
          <a:extLst>
            <a:ext uri="{FF2B5EF4-FFF2-40B4-BE49-F238E27FC236}">
              <a16:creationId xmlns:a16="http://schemas.microsoft.com/office/drawing/2014/main" id="{B523706A-AA5A-4A51-9367-B64E52B1F0B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95250" cy="171450"/>
    <xdr:sp macro="" textlink="">
      <xdr:nvSpPr>
        <xdr:cNvPr id="3585" name="Text Box 19">
          <a:extLst>
            <a:ext uri="{FF2B5EF4-FFF2-40B4-BE49-F238E27FC236}">
              <a16:creationId xmlns:a16="http://schemas.microsoft.com/office/drawing/2014/main" id="{FF0B96B8-4716-4826-9F85-7E9DEB5B77F8}"/>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504825</xdr:rowOff>
    </xdr:from>
    <xdr:ext cx="95250" cy="444014"/>
    <xdr:sp macro="" textlink="">
      <xdr:nvSpPr>
        <xdr:cNvPr id="3586" name="Text Box 15">
          <a:extLst>
            <a:ext uri="{FF2B5EF4-FFF2-40B4-BE49-F238E27FC236}">
              <a16:creationId xmlns:a16="http://schemas.microsoft.com/office/drawing/2014/main" id="{FA28056D-52E2-454D-9AF6-10EEB3DBCD55}"/>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587" name="Text Box 16">
          <a:extLst>
            <a:ext uri="{FF2B5EF4-FFF2-40B4-BE49-F238E27FC236}">
              <a16:creationId xmlns:a16="http://schemas.microsoft.com/office/drawing/2014/main" id="{2FCE7B03-2AEE-4297-A72A-E5A46A08CFE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588" name="Text Box 17">
          <a:extLst>
            <a:ext uri="{FF2B5EF4-FFF2-40B4-BE49-F238E27FC236}">
              <a16:creationId xmlns:a16="http://schemas.microsoft.com/office/drawing/2014/main" id="{DFF415FC-B144-4DD1-AC26-41A51D90C13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589" name="Text Box 18">
          <a:extLst>
            <a:ext uri="{FF2B5EF4-FFF2-40B4-BE49-F238E27FC236}">
              <a16:creationId xmlns:a16="http://schemas.microsoft.com/office/drawing/2014/main" id="{0C7D77BC-87E2-4A0F-9D56-B4EB544D7AE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590" name="Text Box 19">
          <a:extLst>
            <a:ext uri="{FF2B5EF4-FFF2-40B4-BE49-F238E27FC236}">
              <a16:creationId xmlns:a16="http://schemas.microsoft.com/office/drawing/2014/main" id="{A7AA9A43-893F-4696-B30E-96FE4B02814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69</xdr:row>
      <xdr:rowOff>504825</xdr:rowOff>
    </xdr:from>
    <xdr:ext cx="95250" cy="442269"/>
    <xdr:sp macro="" textlink="">
      <xdr:nvSpPr>
        <xdr:cNvPr id="3591" name="Text Box 15">
          <a:extLst>
            <a:ext uri="{FF2B5EF4-FFF2-40B4-BE49-F238E27FC236}">
              <a16:creationId xmlns:a16="http://schemas.microsoft.com/office/drawing/2014/main" id="{1722ACEA-2718-409C-93CC-55B52172C79B}"/>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592" name="Text Box 16">
          <a:extLst>
            <a:ext uri="{FF2B5EF4-FFF2-40B4-BE49-F238E27FC236}">
              <a16:creationId xmlns:a16="http://schemas.microsoft.com/office/drawing/2014/main" id="{0D32999A-08F7-4B5B-98F9-250E6736B26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593" name="Text Box 17">
          <a:extLst>
            <a:ext uri="{FF2B5EF4-FFF2-40B4-BE49-F238E27FC236}">
              <a16:creationId xmlns:a16="http://schemas.microsoft.com/office/drawing/2014/main" id="{E0B64675-9C05-4589-9298-1A1DF34CD02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594" name="Text Box 18">
          <a:extLst>
            <a:ext uri="{FF2B5EF4-FFF2-40B4-BE49-F238E27FC236}">
              <a16:creationId xmlns:a16="http://schemas.microsoft.com/office/drawing/2014/main" id="{975FE0F5-037F-46DC-BFAE-EF63DFE08B1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595" name="Text Box 16">
          <a:extLst>
            <a:ext uri="{FF2B5EF4-FFF2-40B4-BE49-F238E27FC236}">
              <a16:creationId xmlns:a16="http://schemas.microsoft.com/office/drawing/2014/main" id="{1E01E593-E770-4979-A8E2-8658B4C1268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596" name="Text Box 17">
          <a:extLst>
            <a:ext uri="{FF2B5EF4-FFF2-40B4-BE49-F238E27FC236}">
              <a16:creationId xmlns:a16="http://schemas.microsoft.com/office/drawing/2014/main" id="{FFDEF9F0-F503-4B64-B6A2-1ABC3644DF0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597" name="Text Box 18">
          <a:extLst>
            <a:ext uri="{FF2B5EF4-FFF2-40B4-BE49-F238E27FC236}">
              <a16:creationId xmlns:a16="http://schemas.microsoft.com/office/drawing/2014/main" id="{F341ABDF-D7AC-4663-B6AF-28E0D59131F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598" name="Text Box 19">
          <a:extLst>
            <a:ext uri="{FF2B5EF4-FFF2-40B4-BE49-F238E27FC236}">
              <a16:creationId xmlns:a16="http://schemas.microsoft.com/office/drawing/2014/main" id="{FEC0916E-CEAF-42D3-B5CB-9CFF4DC01FC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599" name="Text Box 16">
          <a:extLst>
            <a:ext uri="{FF2B5EF4-FFF2-40B4-BE49-F238E27FC236}">
              <a16:creationId xmlns:a16="http://schemas.microsoft.com/office/drawing/2014/main" id="{E5097E41-A511-45CB-98BC-DAF76D4A748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600" name="Text Box 17">
          <a:extLst>
            <a:ext uri="{FF2B5EF4-FFF2-40B4-BE49-F238E27FC236}">
              <a16:creationId xmlns:a16="http://schemas.microsoft.com/office/drawing/2014/main" id="{B93DE011-EBD7-41D6-8BFD-08DEA7CD40B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601" name="Text Box 18">
          <a:extLst>
            <a:ext uri="{FF2B5EF4-FFF2-40B4-BE49-F238E27FC236}">
              <a16:creationId xmlns:a16="http://schemas.microsoft.com/office/drawing/2014/main" id="{C62914AB-592E-4A61-BF23-EBE416C9B6D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71</xdr:row>
      <xdr:rowOff>170392</xdr:rowOff>
    </xdr:from>
    <xdr:ext cx="95250" cy="213632"/>
    <xdr:sp macro="" textlink="">
      <xdr:nvSpPr>
        <xdr:cNvPr id="3602" name="Text Box 15">
          <a:extLst>
            <a:ext uri="{FF2B5EF4-FFF2-40B4-BE49-F238E27FC236}">
              <a16:creationId xmlns:a16="http://schemas.microsoft.com/office/drawing/2014/main" id="{4F79D870-D328-4554-9411-A7372AAF4B39}"/>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603" name="Text Box 16">
          <a:extLst>
            <a:ext uri="{FF2B5EF4-FFF2-40B4-BE49-F238E27FC236}">
              <a16:creationId xmlns:a16="http://schemas.microsoft.com/office/drawing/2014/main" id="{63860D7C-E3EB-45FE-AD60-89B89676434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604" name="Text Box 17">
          <a:extLst>
            <a:ext uri="{FF2B5EF4-FFF2-40B4-BE49-F238E27FC236}">
              <a16:creationId xmlns:a16="http://schemas.microsoft.com/office/drawing/2014/main" id="{3FA5446E-AE9C-4FFA-82B0-9E7405A99C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605" name="Text Box 18">
          <a:extLst>
            <a:ext uri="{FF2B5EF4-FFF2-40B4-BE49-F238E27FC236}">
              <a16:creationId xmlns:a16="http://schemas.microsoft.com/office/drawing/2014/main" id="{EC3F2966-A4DB-4473-BF5C-5376E0B173A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606" name="Text Box 19">
          <a:extLst>
            <a:ext uri="{FF2B5EF4-FFF2-40B4-BE49-F238E27FC236}">
              <a16:creationId xmlns:a16="http://schemas.microsoft.com/office/drawing/2014/main" id="{2687EB90-5BCB-42F5-B388-15D17D7A3E2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607" name="Text Box 16">
          <a:extLst>
            <a:ext uri="{FF2B5EF4-FFF2-40B4-BE49-F238E27FC236}">
              <a16:creationId xmlns:a16="http://schemas.microsoft.com/office/drawing/2014/main" id="{29A9803F-45B7-480C-BD02-75D3AC4FF288}"/>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608" name="Text Box 17">
          <a:extLst>
            <a:ext uri="{FF2B5EF4-FFF2-40B4-BE49-F238E27FC236}">
              <a16:creationId xmlns:a16="http://schemas.microsoft.com/office/drawing/2014/main" id="{307DB1A5-97DA-4190-AA97-5D94D2C08F7C}"/>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609" name="Text Box 18">
          <a:extLst>
            <a:ext uri="{FF2B5EF4-FFF2-40B4-BE49-F238E27FC236}">
              <a16:creationId xmlns:a16="http://schemas.microsoft.com/office/drawing/2014/main" id="{09F80A66-3540-420B-89E6-A7CCD37EDA1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610" name="Text Box 19">
          <a:extLst>
            <a:ext uri="{FF2B5EF4-FFF2-40B4-BE49-F238E27FC236}">
              <a16:creationId xmlns:a16="http://schemas.microsoft.com/office/drawing/2014/main" id="{B0DFDA14-4496-4430-8479-19763312102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68</xdr:row>
      <xdr:rowOff>0</xdr:rowOff>
    </xdr:from>
    <xdr:ext cx="95250" cy="171450"/>
    <xdr:sp macro="" textlink="">
      <xdr:nvSpPr>
        <xdr:cNvPr id="3611" name="Text Box 16">
          <a:extLst>
            <a:ext uri="{FF2B5EF4-FFF2-40B4-BE49-F238E27FC236}">
              <a16:creationId xmlns:a16="http://schemas.microsoft.com/office/drawing/2014/main" id="{2BE3680E-F409-48DB-A237-2F29BE49B171}"/>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68</xdr:row>
      <xdr:rowOff>0</xdr:rowOff>
    </xdr:from>
    <xdr:ext cx="95250" cy="171450"/>
    <xdr:sp macro="" textlink="">
      <xdr:nvSpPr>
        <xdr:cNvPr id="3612" name="Text Box 17">
          <a:extLst>
            <a:ext uri="{FF2B5EF4-FFF2-40B4-BE49-F238E27FC236}">
              <a16:creationId xmlns:a16="http://schemas.microsoft.com/office/drawing/2014/main" id="{ECE479EC-E35D-4236-8CF2-461BA9BDEB63}"/>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68</xdr:row>
      <xdr:rowOff>0</xdr:rowOff>
    </xdr:from>
    <xdr:ext cx="95250" cy="171450"/>
    <xdr:sp macro="" textlink="">
      <xdr:nvSpPr>
        <xdr:cNvPr id="3613" name="Text Box 18">
          <a:extLst>
            <a:ext uri="{FF2B5EF4-FFF2-40B4-BE49-F238E27FC236}">
              <a16:creationId xmlns:a16="http://schemas.microsoft.com/office/drawing/2014/main" id="{39DCE25F-BA87-44EE-9A19-83F5EE76B408}"/>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68</xdr:row>
      <xdr:rowOff>0</xdr:rowOff>
    </xdr:from>
    <xdr:ext cx="95250" cy="171450"/>
    <xdr:sp macro="" textlink="">
      <xdr:nvSpPr>
        <xdr:cNvPr id="3614" name="Text Box 19">
          <a:extLst>
            <a:ext uri="{FF2B5EF4-FFF2-40B4-BE49-F238E27FC236}">
              <a16:creationId xmlns:a16="http://schemas.microsoft.com/office/drawing/2014/main" id="{68BEE237-4EE0-4492-AAC6-8F19AB4FF754}"/>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504825</xdr:rowOff>
    </xdr:from>
    <xdr:ext cx="95250" cy="444014"/>
    <xdr:sp macro="" textlink="">
      <xdr:nvSpPr>
        <xdr:cNvPr id="3615" name="Text Box 15">
          <a:extLst>
            <a:ext uri="{FF2B5EF4-FFF2-40B4-BE49-F238E27FC236}">
              <a16:creationId xmlns:a16="http://schemas.microsoft.com/office/drawing/2014/main" id="{5A79E870-9224-4C8F-92EA-F1182C3BEB3A}"/>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616" name="Text Box 16">
          <a:extLst>
            <a:ext uri="{FF2B5EF4-FFF2-40B4-BE49-F238E27FC236}">
              <a16:creationId xmlns:a16="http://schemas.microsoft.com/office/drawing/2014/main" id="{5C92B256-B969-43BD-9817-D0C722906A9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617" name="Text Box 17">
          <a:extLst>
            <a:ext uri="{FF2B5EF4-FFF2-40B4-BE49-F238E27FC236}">
              <a16:creationId xmlns:a16="http://schemas.microsoft.com/office/drawing/2014/main" id="{CF455158-A664-4690-82D9-A05D4D15CCA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618" name="Text Box 18">
          <a:extLst>
            <a:ext uri="{FF2B5EF4-FFF2-40B4-BE49-F238E27FC236}">
              <a16:creationId xmlns:a16="http://schemas.microsoft.com/office/drawing/2014/main" id="{C3DAD25A-4BB4-4B12-946A-BC0D9694628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95250" cy="171450"/>
    <xdr:sp macro="" textlink="">
      <xdr:nvSpPr>
        <xdr:cNvPr id="3619" name="Text Box 19">
          <a:extLst>
            <a:ext uri="{FF2B5EF4-FFF2-40B4-BE49-F238E27FC236}">
              <a16:creationId xmlns:a16="http://schemas.microsoft.com/office/drawing/2014/main" id="{08FD0E1C-8069-4B9A-BFC5-422E3304171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620" name="Text Box 16">
          <a:extLst>
            <a:ext uri="{FF2B5EF4-FFF2-40B4-BE49-F238E27FC236}">
              <a16:creationId xmlns:a16="http://schemas.microsoft.com/office/drawing/2014/main" id="{30AFA254-DF0C-4164-9C25-0EA357E8103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0</xdr:rowOff>
    </xdr:from>
    <xdr:ext cx="95250" cy="171450"/>
    <xdr:sp macro="" textlink="">
      <xdr:nvSpPr>
        <xdr:cNvPr id="3621" name="Text Box 17">
          <a:extLst>
            <a:ext uri="{FF2B5EF4-FFF2-40B4-BE49-F238E27FC236}">
              <a16:creationId xmlns:a16="http://schemas.microsoft.com/office/drawing/2014/main" id="{2D3870CC-70A9-4D5B-BB01-EEA08C9BA03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71</xdr:row>
      <xdr:rowOff>15875</xdr:rowOff>
    </xdr:from>
    <xdr:ext cx="95250" cy="171450"/>
    <xdr:sp macro="" textlink="">
      <xdr:nvSpPr>
        <xdr:cNvPr id="3622" name="Text Box 18">
          <a:extLst>
            <a:ext uri="{FF2B5EF4-FFF2-40B4-BE49-F238E27FC236}">
              <a16:creationId xmlns:a16="http://schemas.microsoft.com/office/drawing/2014/main" id="{4F6524C7-340E-402B-B94E-1DA70738052E}"/>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623" name="Text Box 16">
          <a:extLst>
            <a:ext uri="{FF2B5EF4-FFF2-40B4-BE49-F238E27FC236}">
              <a16:creationId xmlns:a16="http://schemas.microsoft.com/office/drawing/2014/main" id="{2C3103A6-0590-4BE3-9635-ACAA9C1BB1F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624" name="Text Box 17">
          <a:extLst>
            <a:ext uri="{FF2B5EF4-FFF2-40B4-BE49-F238E27FC236}">
              <a16:creationId xmlns:a16="http://schemas.microsoft.com/office/drawing/2014/main" id="{3DC8B1C9-1C51-4391-A41A-F7C4D16F39FF}"/>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625" name="Text Box 18">
          <a:extLst>
            <a:ext uri="{FF2B5EF4-FFF2-40B4-BE49-F238E27FC236}">
              <a16:creationId xmlns:a16="http://schemas.microsoft.com/office/drawing/2014/main" id="{079296A3-5B9C-4C30-B549-DD7758F24DD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626" name="Text Box 19">
          <a:extLst>
            <a:ext uri="{FF2B5EF4-FFF2-40B4-BE49-F238E27FC236}">
              <a16:creationId xmlns:a16="http://schemas.microsoft.com/office/drawing/2014/main" id="{36BBBC0F-86FD-42CC-BB00-1999FAA7FF8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71</xdr:row>
      <xdr:rowOff>0</xdr:rowOff>
    </xdr:from>
    <xdr:ext cx="95250" cy="171450"/>
    <xdr:sp macro="" textlink="">
      <xdr:nvSpPr>
        <xdr:cNvPr id="3627" name="Text Box 16">
          <a:extLst>
            <a:ext uri="{FF2B5EF4-FFF2-40B4-BE49-F238E27FC236}">
              <a16:creationId xmlns:a16="http://schemas.microsoft.com/office/drawing/2014/main" id="{8E41154C-3DBA-425D-9306-0E54B66952F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71</xdr:row>
      <xdr:rowOff>170392</xdr:rowOff>
    </xdr:from>
    <xdr:ext cx="95250" cy="213632"/>
    <xdr:sp macro="" textlink="">
      <xdr:nvSpPr>
        <xdr:cNvPr id="3628" name="Text Box 15">
          <a:extLst>
            <a:ext uri="{FF2B5EF4-FFF2-40B4-BE49-F238E27FC236}">
              <a16:creationId xmlns:a16="http://schemas.microsoft.com/office/drawing/2014/main" id="{FF85B293-D715-46A6-9D90-7A1CD41D85DB}"/>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504825</xdr:rowOff>
    </xdr:from>
    <xdr:ext cx="95250" cy="448496"/>
    <xdr:sp macro="" textlink="">
      <xdr:nvSpPr>
        <xdr:cNvPr id="3629" name="Text Box 15">
          <a:extLst>
            <a:ext uri="{FF2B5EF4-FFF2-40B4-BE49-F238E27FC236}">
              <a16:creationId xmlns:a16="http://schemas.microsoft.com/office/drawing/2014/main" id="{3DF02B28-A9C3-4874-8958-7BF9B1FABBCA}"/>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504825</xdr:rowOff>
    </xdr:from>
    <xdr:ext cx="95250" cy="442269"/>
    <xdr:sp macro="" textlink="">
      <xdr:nvSpPr>
        <xdr:cNvPr id="3630" name="Text Box 15">
          <a:extLst>
            <a:ext uri="{FF2B5EF4-FFF2-40B4-BE49-F238E27FC236}">
              <a16:creationId xmlns:a16="http://schemas.microsoft.com/office/drawing/2014/main" id="{0D1FCBBC-07C2-41EC-9CBF-E1C8F70523FE}"/>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504825</xdr:rowOff>
    </xdr:from>
    <xdr:ext cx="95250" cy="442269"/>
    <xdr:sp macro="" textlink="">
      <xdr:nvSpPr>
        <xdr:cNvPr id="3631" name="Text Box 15">
          <a:extLst>
            <a:ext uri="{FF2B5EF4-FFF2-40B4-BE49-F238E27FC236}">
              <a16:creationId xmlns:a16="http://schemas.microsoft.com/office/drawing/2014/main" id="{4B9676BD-5651-42B4-9A87-B8806582ED1A}"/>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504825</xdr:rowOff>
    </xdr:from>
    <xdr:ext cx="95250" cy="213632"/>
    <xdr:sp macro="" textlink="">
      <xdr:nvSpPr>
        <xdr:cNvPr id="3632" name="Text Box 15">
          <a:extLst>
            <a:ext uri="{FF2B5EF4-FFF2-40B4-BE49-F238E27FC236}">
              <a16:creationId xmlns:a16="http://schemas.microsoft.com/office/drawing/2014/main" id="{FBBCAFAC-C760-446E-A241-3C35C1D44F7E}"/>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504825</xdr:rowOff>
    </xdr:from>
    <xdr:ext cx="95250" cy="444331"/>
    <xdr:sp macro="" textlink="">
      <xdr:nvSpPr>
        <xdr:cNvPr id="3633" name="Text Box 15">
          <a:extLst>
            <a:ext uri="{FF2B5EF4-FFF2-40B4-BE49-F238E27FC236}">
              <a16:creationId xmlns:a16="http://schemas.microsoft.com/office/drawing/2014/main" id="{427331DF-FDEE-43D3-9806-BDE7E0734777}"/>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71</xdr:row>
      <xdr:rowOff>170392</xdr:rowOff>
    </xdr:from>
    <xdr:ext cx="95250" cy="213632"/>
    <xdr:sp macro="" textlink="">
      <xdr:nvSpPr>
        <xdr:cNvPr id="3634" name="Text Box 15">
          <a:extLst>
            <a:ext uri="{FF2B5EF4-FFF2-40B4-BE49-F238E27FC236}">
              <a16:creationId xmlns:a16="http://schemas.microsoft.com/office/drawing/2014/main" id="{FB8E963C-95A7-4B50-A7F5-F75E2D1970A9}"/>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35" name="Text Box 16">
          <a:extLst>
            <a:ext uri="{FF2B5EF4-FFF2-40B4-BE49-F238E27FC236}">
              <a16:creationId xmlns:a16="http://schemas.microsoft.com/office/drawing/2014/main" id="{F900D0DB-EB91-4C6B-86AC-9C9FF82EA35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36" name="Text Box 17">
          <a:extLst>
            <a:ext uri="{FF2B5EF4-FFF2-40B4-BE49-F238E27FC236}">
              <a16:creationId xmlns:a16="http://schemas.microsoft.com/office/drawing/2014/main" id="{FD7352F7-CF25-400A-A595-8F9969E0C89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37" name="Text Box 18">
          <a:extLst>
            <a:ext uri="{FF2B5EF4-FFF2-40B4-BE49-F238E27FC236}">
              <a16:creationId xmlns:a16="http://schemas.microsoft.com/office/drawing/2014/main" id="{97F46CF8-C110-4F93-BC47-DC89D2DBB82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38" name="Text Box 19">
          <a:extLst>
            <a:ext uri="{FF2B5EF4-FFF2-40B4-BE49-F238E27FC236}">
              <a16:creationId xmlns:a16="http://schemas.microsoft.com/office/drawing/2014/main" id="{D80A1271-B139-4FFA-9154-7D559A1784B1}"/>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639" name="Text Box 16">
          <a:extLst>
            <a:ext uri="{FF2B5EF4-FFF2-40B4-BE49-F238E27FC236}">
              <a16:creationId xmlns:a16="http://schemas.microsoft.com/office/drawing/2014/main" id="{0DC94906-B1BC-438D-9C93-A4BA7FD1E13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640" name="Text Box 17">
          <a:extLst>
            <a:ext uri="{FF2B5EF4-FFF2-40B4-BE49-F238E27FC236}">
              <a16:creationId xmlns:a16="http://schemas.microsoft.com/office/drawing/2014/main" id="{0C4F27FD-ABF7-4DDC-9B8B-B61CBFE02FA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641" name="Text Box 18">
          <a:extLst>
            <a:ext uri="{FF2B5EF4-FFF2-40B4-BE49-F238E27FC236}">
              <a16:creationId xmlns:a16="http://schemas.microsoft.com/office/drawing/2014/main" id="{74EB4BDA-EED0-4C21-932D-27A132A8E2AC}"/>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642" name="Text Box 19">
          <a:extLst>
            <a:ext uri="{FF2B5EF4-FFF2-40B4-BE49-F238E27FC236}">
              <a16:creationId xmlns:a16="http://schemas.microsoft.com/office/drawing/2014/main" id="{DC4BD373-4303-4FD0-8C82-AAD21674C14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75</xdr:row>
      <xdr:rowOff>0</xdr:rowOff>
    </xdr:from>
    <xdr:ext cx="95250" cy="171450"/>
    <xdr:sp macro="" textlink="">
      <xdr:nvSpPr>
        <xdr:cNvPr id="3643" name="Text Box 16">
          <a:extLst>
            <a:ext uri="{FF2B5EF4-FFF2-40B4-BE49-F238E27FC236}">
              <a16:creationId xmlns:a16="http://schemas.microsoft.com/office/drawing/2014/main" id="{A5595741-03C3-4655-AFB8-812640E3145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75</xdr:row>
      <xdr:rowOff>0</xdr:rowOff>
    </xdr:from>
    <xdr:ext cx="95250" cy="171450"/>
    <xdr:sp macro="" textlink="">
      <xdr:nvSpPr>
        <xdr:cNvPr id="3644" name="Text Box 17">
          <a:extLst>
            <a:ext uri="{FF2B5EF4-FFF2-40B4-BE49-F238E27FC236}">
              <a16:creationId xmlns:a16="http://schemas.microsoft.com/office/drawing/2014/main" id="{F93B0888-6FBE-4B25-B213-7C8E3C963C25}"/>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75</xdr:row>
      <xdr:rowOff>0</xdr:rowOff>
    </xdr:from>
    <xdr:ext cx="95250" cy="171450"/>
    <xdr:sp macro="" textlink="">
      <xdr:nvSpPr>
        <xdr:cNvPr id="3645" name="Text Box 18">
          <a:extLst>
            <a:ext uri="{FF2B5EF4-FFF2-40B4-BE49-F238E27FC236}">
              <a16:creationId xmlns:a16="http://schemas.microsoft.com/office/drawing/2014/main" id="{E96FBD13-C46F-4D76-B5F7-521928ED5E3A}"/>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75</xdr:row>
      <xdr:rowOff>0</xdr:rowOff>
    </xdr:from>
    <xdr:ext cx="95250" cy="171450"/>
    <xdr:sp macro="" textlink="">
      <xdr:nvSpPr>
        <xdr:cNvPr id="3646" name="Text Box 19">
          <a:extLst>
            <a:ext uri="{FF2B5EF4-FFF2-40B4-BE49-F238E27FC236}">
              <a16:creationId xmlns:a16="http://schemas.microsoft.com/office/drawing/2014/main" id="{AB241C3D-9243-488F-BC33-2164F200C247}"/>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504825</xdr:rowOff>
    </xdr:from>
    <xdr:ext cx="95250" cy="444014"/>
    <xdr:sp macro="" textlink="">
      <xdr:nvSpPr>
        <xdr:cNvPr id="3647" name="Text Box 15">
          <a:extLst>
            <a:ext uri="{FF2B5EF4-FFF2-40B4-BE49-F238E27FC236}">
              <a16:creationId xmlns:a16="http://schemas.microsoft.com/office/drawing/2014/main" id="{69B0F1EC-C48E-41C2-AEF5-A4F021CC53FA}"/>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48" name="Text Box 16">
          <a:extLst>
            <a:ext uri="{FF2B5EF4-FFF2-40B4-BE49-F238E27FC236}">
              <a16:creationId xmlns:a16="http://schemas.microsoft.com/office/drawing/2014/main" id="{EBA18EEB-F3EE-45DB-9B5C-DF498E7D5AE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49" name="Text Box 17">
          <a:extLst>
            <a:ext uri="{FF2B5EF4-FFF2-40B4-BE49-F238E27FC236}">
              <a16:creationId xmlns:a16="http://schemas.microsoft.com/office/drawing/2014/main" id="{0A425F12-C061-49CD-964D-038BCF470E2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50" name="Text Box 18">
          <a:extLst>
            <a:ext uri="{FF2B5EF4-FFF2-40B4-BE49-F238E27FC236}">
              <a16:creationId xmlns:a16="http://schemas.microsoft.com/office/drawing/2014/main" id="{32D04962-64E7-4986-B76E-4D37DEA5511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51" name="Text Box 19">
          <a:extLst>
            <a:ext uri="{FF2B5EF4-FFF2-40B4-BE49-F238E27FC236}">
              <a16:creationId xmlns:a16="http://schemas.microsoft.com/office/drawing/2014/main" id="{D21EAB7D-E272-4A0C-85F6-1BA339FFE83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652" name="Text Box 16">
          <a:extLst>
            <a:ext uri="{FF2B5EF4-FFF2-40B4-BE49-F238E27FC236}">
              <a16:creationId xmlns:a16="http://schemas.microsoft.com/office/drawing/2014/main" id="{81022FA5-2F57-4314-949B-055BFB59DCD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653" name="Text Box 17">
          <a:extLst>
            <a:ext uri="{FF2B5EF4-FFF2-40B4-BE49-F238E27FC236}">
              <a16:creationId xmlns:a16="http://schemas.microsoft.com/office/drawing/2014/main" id="{90098041-C2B0-49E7-9549-74A82A55A15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654" name="Text Box 18">
          <a:extLst>
            <a:ext uri="{FF2B5EF4-FFF2-40B4-BE49-F238E27FC236}">
              <a16:creationId xmlns:a16="http://schemas.microsoft.com/office/drawing/2014/main" id="{B95E9BD1-811E-4AC1-9167-A84350DB5A9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655" name="Text Box 16">
          <a:extLst>
            <a:ext uri="{FF2B5EF4-FFF2-40B4-BE49-F238E27FC236}">
              <a16:creationId xmlns:a16="http://schemas.microsoft.com/office/drawing/2014/main" id="{8A588660-DD99-4BBF-9521-5D60EB30ACF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656" name="Text Box 17">
          <a:extLst>
            <a:ext uri="{FF2B5EF4-FFF2-40B4-BE49-F238E27FC236}">
              <a16:creationId xmlns:a16="http://schemas.microsoft.com/office/drawing/2014/main" id="{6397A2ED-7FF9-400C-97C6-40A742C3E55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657" name="Text Box 18">
          <a:extLst>
            <a:ext uri="{FF2B5EF4-FFF2-40B4-BE49-F238E27FC236}">
              <a16:creationId xmlns:a16="http://schemas.microsoft.com/office/drawing/2014/main" id="{06657734-66EA-40F8-B2D8-2AEAD9CA72C3}"/>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658" name="Text Box 19">
          <a:extLst>
            <a:ext uri="{FF2B5EF4-FFF2-40B4-BE49-F238E27FC236}">
              <a16:creationId xmlns:a16="http://schemas.microsoft.com/office/drawing/2014/main" id="{31189102-0DA7-4439-A008-7B484929C88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659" name="Text Box 16">
          <a:extLst>
            <a:ext uri="{FF2B5EF4-FFF2-40B4-BE49-F238E27FC236}">
              <a16:creationId xmlns:a16="http://schemas.microsoft.com/office/drawing/2014/main" id="{46828BC4-0794-47E8-B7A8-5A5F822709E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660" name="Text Box 17">
          <a:extLst>
            <a:ext uri="{FF2B5EF4-FFF2-40B4-BE49-F238E27FC236}">
              <a16:creationId xmlns:a16="http://schemas.microsoft.com/office/drawing/2014/main" id="{B49DEA6C-6EA7-472A-B07E-67254E5125C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661" name="Text Box 18">
          <a:extLst>
            <a:ext uri="{FF2B5EF4-FFF2-40B4-BE49-F238E27FC236}">
              <a16:creationId xmlns:a16="http://schemas.microsoft.com/office/drawing/2014/main" id="{51F8B508-B7CC-410F-9B63-CD2850AE6B2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662" name="Text Box 19">
          <a:extLst>
            <a:ext uri="{FF2B5EF4-FFF2-40B4-BE49-F238E27FC236}">
              <a16:creationId xmlns:a16="http://schemas.microsoft.com/office/drawing/2014/main" id="{CBB1B127-FFBE-42D7-B30D-952BB2F4FA1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504825</xdr:rowOff>
    </xdr:from>
    <xdr:ext cx="95250" cy="456743"/>
    <xdr:sp macro="" textlink="">
      <xdr:nvSpPr>
        <xdr:cNvPr id="3663" name="Text Box 15">
          <a:extLst>
            <a:ext uri="{FF2B5EF4-FFF2-40B4-BE49-F238E27FC236}">
              <a16:creationId xmlns:a16="http://schemas.microsoft.com/office/drawing/2014/main" id="{35AAA6ED-23B7-42B6-91EE-FCFBEBA469E4}"/>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504825</xdr:rowOff>
    </xdr:from>
    <xdr:ext cx="95250" cy="442269"/>
    <xdr:sp macro="" textlink="">
      <xdr:nvSpPr>
        <xdr:cNvPr id="3664" name="Text Box 15">
          <a:extLst>
            <a:ext uri="{FF2B5EF4-FFF2-40B4-BE49-F238E27FC236}">
              <a16:creationId xmlns:a16="http://schemas.microsoft.com/office/drawing/2014/main" id="{497FA8B3-E1D9-4CA6-AB28-43A39E252971}"/>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504825</xdr:rowOff>
    </xdr:from>
    <xdr:ext cx="95250" cy="442269"/>
    <xdr:sp macro="" textlink="">
      <xdr:nvSpPr>
        <xdr:cNvPr id="3665" name="Text Box 15">
          <a:extLst>
            <a:ext uri="{FF2B5EF4-FFF2-40B4-BE49-F238E27FC236}">
              <a16:creationId xmlns:a16="http://schemas.microsoft.com/office/drawing/2014/main" id="{04F46F4E-E6B6-4188-9CEC-834F581505AA}"/>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504825</xdr:rowOff>
    </xdr:from>
    <xdr:ext cx="95250" cy="213632"/>
    <xdr:sp macro="" textlink="">
      <xdr:nvSpPr>
        <xdr:cNvPr id="3666" name="Text Box 15">
          <a:extLst>
            <a:ext uri="{FF2B5EF4-FFF2-40B4-BE49-F238E27FC236}">
              <a16:creationId xmlns:a16="http://schemas.microsoft.com/office/drawing/2014/main" id="{FE0B1C50-3CD3-48EB-A04E-479EAF7E790A}"/>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504825</xdr:rowOff>
    </xdr:from>
    <xdr:ext cx="95250" cy="444331"/>
    <xdr:sp macro="" textlink="">
      <xdr:nvSpPr>
        <xdr:cNvPr id="3667" name="Text Box 15">
          <a:extLst>
            <a:ext uri="{FF2B5EF4-FFF2-40B4-BE49-F238E27FC236}">
              <a16:creationId xmlns:a16="http://schemas.microsoft.com/office/drawing/2014/main" id="{87BC4244-9A14-420C-9099-8C89149AABCE}"/>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504825</xdr:rowOff>
    </xdr:from>
    <xdr:ext cx="95250" cy="213632"/>
    <xdr:sp macro="" textlink="">
      <xdr:nvSpPr>
        <xdr:cNvPr id="3668" name="Text Box 15">
          <a:extLst>
            <a:ext uri="{FF2B5EF4-FFF2-40B4-BE49-F238E27FC236}">
              <a16:creationId xmlns:a16="http://schemas.microsoft.com/office/drawing/2014/main" id="{6EBCB829-E5C4-4607-B4B0-41E8AC2A01BA}"/>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69" name="Text Box 16">
          <a:extLst>
            <a:ext uri="{FF2B5EF4-FFF2-40B4-BE49-F238E27FC236}">
              <a16:creationId xmlns:a16="http://schemas.microsoft.com/office/drawing/2014/main" id="{A10D6257-CF64-4317-A5B0-EA60150CF5E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70" name="Text Box 17">
          <a:extLst>
            <a:ext uri="{FF2B5EF4-FFF2-40B4-BE49-F238E27FC236}">
              <a16:creationId xmlns:a16="http://schemas.microsoft.com/office/drawing/2014/main" id="{DB9F4C35-1122-48A4-BDE8-E7EF9F6B5C2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71" name="Text Box 18">
          <a:extLst>
            <a:ext uri="{FF2B5EF4-FFF2-40B4-BE49-F238E27FC236}">
              <a16:creationId xmlns:a16="http://schemas.microsoft.com/office/drawing/2014/main" id="{19C31CCE-3E68-4F60-A986-28C13907FD9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72" name="Text Box 19">
          <a:extLst>
            <a:ext uri="{FF2B5EF4-FFF2-40B4-BE49-F238E27FC236}">
              <a16:creationId xmlns:a16="http://schemas.microsoft.com/office/drawing/2014/main" id="{D2919EF1-2410-472E-AE46-04EFF3CD2F3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673" name="Text Box 16">
          <a:extLst>
            <a:ext uri="{FF2B5EF4-FFF2-40B4-BE49-F238E27FC236}">
              <a16:creationId xmlns:a16="http://schemas.microsoft.com/office/drawing/2014/main" id="{19F8B381-7871-44E2-8FD1-2A8206F3D1D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674" name="Text Box 17">
          <a:extLst>
            <a:ext uri="{FF2B5EF4-FFF2-40B4-BE49-F238E27FC236}">
              <a16:creationId xmlns:a16="http://schemas.microsoft.com/office/drawing/2014/main" id="{89FEA489-855A-4864-AE59-8CF024E2D2F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675" name="Text Box 18">
          <a:extLst>
            <a:ext uri="{FF2B5EF4-FFF2-40B4-BE49-F238E27FC236}">
              <a16:creationId xmlns:a16="http://schemas.microsoft.com/office/drawing/2014/main" id="{09A9C255-A094-4645-987F-C291330B16AD}"/>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676" name="Text Box 19">
          <a:extLst>
            <a:ext uri="{FF2B5EF4-FFF2-40B4-BE49-F238E27FC236}">
              <a16:creationId xmlns:a16="http://schemas.microsoft.com/office/drawing/2014/main" id="{AC98172A-9CB6-4E58-B383-BFC795AE18C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75</xdr:row>
      <xdr:rowOff>0</xdr:rowOff>
    </xdr:from>
    <xdr:ext cx="95250" cy="171450"/>
    <xdr:sp macro="" textlink="">
      <xdr:nvSpPr>
        <xdr:cNvPr id="3677" name="Text Box 16">
          <a:extLst>
            <a:ext uri="{FF2B5EF4-FFF2-40B4-BE49-F238E27FC236}">
              <a16:creationId xmlns:a16="http://schemas.microsoft.com/office/drawing/2014/main" id="{08CEF1DA-4C81-42E2-A2C7-095E69FD597F}"/>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75</xdr:row>
      <xdr:rowOff>0</xdr:rowOff>
    </xdr:from>
    <xdr:ext cx="95250" cy="171450"/>
    <xdr:sp macro="" textlink="">
      <xdr:nvSpPr>
        <xdr:cNvPr id="3678" name="Text Box 17">
          <a:extLst>
            <a:ext uri="{FF2B5EF4-FFF2-40B4-BE49-F238E27FC236}">
              <a16:creationId xmlns:a16="http://schemas.microsoft.com/office/drawing/2014/main" id="{A52EB232-4467-4532-BE0C-893F2EF6E12F}"/>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75</xdr:row>
      <xdr:rowOff>0</xdr:rowOff>
    </xdr:from>
    <xdr:ext cx="95250" cy="171450"/>
    <xdr:sp macro="" textlink="">
      <xdr:nvSpPr>
        <xdr:cNvPr id="3679" name="Text Box 18">
          <a:extLst>
            <a:ext uri="{FF2B5EF4-FFF2-40B4-BE49-F238E27FC236}">
              <a16:creationId xmlns:a16="http://schemas.microsoft.com/office/drawing/2014/main" id="{7AF3F503-C702-491B-9CA5-C90FD855922B}"/>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75</xdr:row>
      <xdr:rowOff>0</xdr:rowOff>
    </xdr:from>
    <xdr:ext cx="95250" cy="171450"/>
    <xdr:sp macro="" textlink="">
      <xdr:nvSpPr>
        <xdr:cNvPr id="3680" name="Text Box 19">
          <a:extLst>
            <a:ext uri="{FF2B5EF4-FFF2-40B4-BE49-F238E27FC236}">
              <a16:creationId xmlns:a16="http://schemas.microsoft.com/office/drawing/2014/main" id="{CD919286-6287-4EAC-9BA5-79F392F3648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504825</xdr:rowOff>
    </xdr:from>
    <xdr:ext cx="95250" cy="444014"/>
    <xdr:sp macro="" textlink="">
      <xdr:nvSpPr>
        <xdr:cNvPr id="3681" name="Text Box 15">
          <a:extLst>
            <a:ext uri="{FF2B5EF4-FFF2-40B4-BE49-F238E27FC236}">
              <a16:creationId xmlns:a16="http://schemas.microsoft.com/office/drawing/2014/main" id="{FE304132-9FDC-4BD4-BCF4-D367BFC7C25A}"/>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82" name="Text Box 16">
          <a:extLst>
            <a:ext uri="{FF2B5EF4-FFF2-40B4-BE49-F238E27FC236}">
              <a16:creationId xmlns:a16="http://schemas.microsoft.com/office/drawing/2014/main" id="{EB7622F5-0A2A-4E10-970E-7FA7DFA9504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83" name="Text Box 17">
          <a:extLst>
            <a:ext uri="{FF2B5EF4-FFF2-40B4-BE49-F238E27FC236}">
              <a16:creationId xmlns:a16="http://schemas.microsoft.com/office/drawing/2014/main" id="{84C33DEB-010C-4BBF-A0D3-757C535508E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84" name="Text Box 18">
          <a:extLst>
            <a:ext uri="{FF2B5EF4-FFF2-40B4-BE49-F238E27FC236}">
              <a16:creationId xmlns:a16="http://schemas.microsoft.com/office/drawing/2014/main" id="{19BD7B72-941C-407C-9701-8B1888FB13E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85" name="Text Box 19">
          <a:extLst>
            <a:ext uri="{FF2B5EF4-FFF2-40B4-BE49-F238E27FC236}">
              <a16:creationId xmlns:a16="http://schemas.microsoft.com/office/drawing/2014/main" id="{0F6CE62D-95DD-449F-82E2-B45B10424A6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73</xdr:row>
      <xdr:rowOff>504825</xdr:rowOff>
    </xdr:from>
    <xdr:ext cx="95250" cy="442269"/>
    <xdr:sp macro="" textlink="">
      <xdr:nvSpPr>
        <xdr:cNvPr id="3686" name="Text Box 15">
          <a:extLst>
            <a:ext uri="{FF2B5EF4-FFF2-40B4-BE49-F238E27FC236}">
              <a16:creationId xmlns:a16="http://schemas.microsoft.com/office/drawing/2014/main" id="{0D119A6A-C301-4286-A127-FCD558DCC0C9}"/>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687" name="Text Box 16">
          <a:extLst>
            <a:ext uri="{FF2B5EF4-FFF2-40B4-BE49-F238E27FC236}">
              <a16:creationId xmlns:a16="http://schemas.microsoft.com/office/drawing/2014/main" id="{83A2A67E-6145-4E7D-AB22-8B98B37FFBB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688" name="Text Box 17">
          <a:extLst>
            <a:ext uri="{FF2B5EF4-FFF2-40B4-BE49-F238E27FC236}">
              <a16:creationId xmlns:a16="http://schemas.microsoft.com/office/drawing/2014/main" id="{3B2EE7D6-67A8-4D0D-8FAE-FC721DDF3AF8}"/>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689" name="Text Box 18">
          <a:extLst>
            <a:ext uri="{FF2B5EF4-FFF2-40B4-BE49-F238E27FC236}">
              <a16:creationId xmlns:a16="http://schemas.microsoft.com/office/drawing/2014/main" id="{82D7C409-813A-47D5-BD8D-EB9E5BD25EA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690" name="Text Box 16">
          <a:extLst>
            <a:ext uri="{FF2B5EF4-FFF2-40B4-BE49-F238E27FC236}">
              <a16:creationId xmlns:a16="http://schemas.microsoft.com/office/drawing/2014/main" id="{B06FB741-FCEE-4643-97F4-685544C9137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691" name="Text Box 17">
          <a:extLst>
            <a:ext uri="{FF2B5EF4-FFF2-40B4-BE49-F238E27FC236}">
              <a16:creationId xmlns:a16="http://schemas.microsoft.com/office/drawing/2014/main" id="{C1023A9D-3A06-4C9B-BCF8-00DAC476977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692" name="Text Box 18">
          <a:extLst>
            <a:ext uri="{FF2B5EF4-FFF2-40B4-BE49-F238E27FC236}">
              <a16:creationId xmlns:a16="http://schemas.microsoft.com/office/drawing/2014/main" id="{DB13429F-AF38-4639-86BF-5678016D3D5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693" name="Text Box 19">
          <a:extLst>
            <a:ext uri="{FF2B5EF4-FFF2-40B4-BE49-F238E27FC236}">
              <a16:creationId xmlns:a16="http://schemas.microsoft.com/office/drawing/2014/main" id="{30844F25-9C6E-4B3B-B660-5ECAF2B16D2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694" name="Text Box 16">
          <a:extLst>
            <a:ext uri="{FF2B5EF4-FFF2-40B4-BE49-F238E27FC236}">
              <a16:creationId xmlns:a16="http://schemas.microsoft.com/office/drawing/2014/main" id="{9066001E-7B85-4E3F-8F5B-31292D2B3B5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695" name="Text Box 17">
          <a:extLst>
            <a:ext uri="{FF2B5EF4-FFF2-40B4-BE49-F238E27FC236}">
              <a16:creationId xmlns:a16="http://schemas.microsoft.com/office/drawing/2014/main" id="{5A2ADB80-A319-41E8-A429-9274B594F88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696" name="Text Box 18">
          <a:extLst>
            <a:ext uri="{FF2B5EF4-FFF2-40B4-BE49-F238E27FC236}">
              <a16:creationId xmlns:a16="http://schemas.microsoft.com/office/drawing/2014/main" id="{C2040A6B-B446-46E9-8AFF-3B0F4D7AE34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75</xdr:row>
      <xdr:rowOff>170392</xdr:rowOff>
    </xdr:from>
    <xdr:ext cx="95250" cy="213632"/>
    <xdr:sp macro="" textlink="">
      <xdr:nvSpPr>
        <xdr:cNvPr id="3697" name="Text Box 15">
          <a:extLst>
            <a:ext uri="{FF2B5EF4-FFF2-40B4-BE49-F238E27FC236}">
              <a16:creationId xmlns:a16="http://schemas.microsoft.com/office/drawing/2014/main" id="{67BBD93F-DFCD-4C33-8C33-67918718F2C9}"/>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98" name="Text Box 16">
          <a:extLst>
            <a:ext uri="{FF2B5EF4-FFF2-40B4-BE49-F238E27FC236}">
              <a16:creationId xmlns:a16="http://schemas.microsoft.com/office/drawing/2014/main" id="{1CBC58D3-BC2D-4331-B3C2-04ABF3904CD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699" name="Text Box 17">
          <a:extLst>
            <a:ext uri="{FF2B5EF4-FFF2-40B4-BE49-F238E27FC236}">
              <a16:creationId xmlns:a16="http://schemas.microsoft.com/office/drawing/2014/main" id="{E86E5066-F068-4403-9CE3-C3E632C507C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700" name="Text Box 18">
          <a:extLst>
            <a:ext uri="{FF2B5EF4-FFF2-40B4-BE49-F238E27FC236}">
              <a16:creationId xmlns:a16="http://schemas.microsoft.com/office/drawing/2014/main" id="{CFF117B1-BFA2-47DC-8EA4-EB5C524E2CA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701" name="Text Box 19">
          <a:extLst>
            <a:ext uri="{FF2B5EF4-FFF2-40B4-BE49-F238E27FC236}">
              <a16:creationId xmlns:a16="http://schemas.microsoft.com/office/drawing/2014/main" id="{FB33CB02-8CB1-4C5F-B1E9-E1C2A27466EB}"/>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702" name="Text Box 16">
          <a:extLst>
            <a:ext uri="{FF2B5EF4-FFF2-40B4-BE49-F238E27FC236}">
              <a16:creationId xmlns:a16="http://schemas.microsoft.com/office/drawing/2014/main" id="{442AB492-24DA-4F38-9690-29958E95381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703" name="Text Box 17">
          <a:extLst>
            <a:ext uri="{FF2B5EF4-FFF2-40B4-BE49-F238E27FC236}">
              <a16:creationId xmlns:a16="http://schemas.microsoft.com/office/drawing/2014/main" id="{4010D55C-7A99-4E0C-B6CA-FF6F5E63D80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704" name="Text Box 18">
          <a:extLst>
            <a:ext uri="{FF2B5EF4-FFF2-40B4-BE49-F238E27FC236}">
              <a16:creationId xmlns:a16="http://schemas.microsoft.com/office/drawing/2014/main" id="{94C971E2-F58D-4967-A7EC-7DE0877638D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705" name="Text Box 19">
          <a:extLst>
            <a:ext uri="{FF2B5EF4-FFF2-40B4-BE49-F238E27FC236}">
              <a16:creationId xmlns:a16="http://schemas.microsoft.com/office/drawing/2014/main" id="{90A8F29E-8050-454A-B919-845154D4291C}"/>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95250" cy="171450"/>
    <xdr:sp macro="" textlink="">
      <xdr:nvSpPr>
        <xdr:cNvPr id="3706" name="Text Box 16">
          <a:extLst>
            <a:ext uri="{FF2B5EF4-FFF2-40B4-BE49-F238E27FC236}">
              <a16:creationId xmlns:a16="http://schemas.microsoft.com/office/drawing/2014/main" id="{00FD2DBC-97AA-42D5-9445-98C40CC68E11}"/>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95250" cy="171450"/>
    <xdr:sp macro="" textlink="">
      <xdr:nvSpPr>
        <xdr:cNvPr id="3707" name="Text Box 17">
          <a:extLst>
            <a:ext uri="{FF2B5EF4-FFF2-40B4-BE49-F238E27FC236}">
              <a16:creationId xmlns:a16="http://schemas.microsoft.com/office/drawing/2014/main" id="{92F781E8-8920-4BED-AB00-9611919F3882}"/>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95250" cy="171450"/>
    <xdr:sp macro="" textlink="">
      <xdr:nvSpPr>
        <xdr:cNvPr id="3708" name="Text Box 18">
          <a:extLst>
            <a:ext uri="{FF2B5EF4-FFF2-40B4-BE49-F238E27FC236}">
              <a16:creationId xmlns:a16="http://schemas.microsoft.com/office/drawing/2014/main" id="{072504E1-F71A-4869-A86C-78ABF60D92D6}"/>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95250" cy="171450"/>
    <xdr:sp macro="" textlink="">
      <xdr:nvSpPr>
        <xdr:cNvPr id="3709" name="Text Box 19">
          <a:extLst>
            <a:ext uri="{FF2B5EF4-FFF2-40B4-BE49-F238E27FC236}">
              <a16:creationId xmlns:a16="http://schemas.microsoft.com/office/drawing/2014/main" id="{5769AE62-38B9-4058-A089-678B624B03F8}"/>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504825</xdr:rowOff>
    </xdr:from>
    <xdr:ext cx="95250" cy="444014"/>
    <xdr:sp macro="" textlink="">
      <xdr:nvSpPr>
        <xdr:cNvPr id="3710" name="Text Box 15">
          <a:extLst>
            <a:ext uri="{FF2B5EF4-FFF2-40B4-BE49-F238E27FC236}">
              <a16:creationId xmlns:a16="http://schemas.microsoft.com/office/drawing/2014/main" id="{76C82D4B-0790-47A2-9CE9-4DC106B7B53D}"/>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711" name="Text Box 16">
          <a:extLst>
            <a:ext uri="{FF2B5EF4-FFF2-40B4-BE49-F238E27FC236}">
              <a16:creationId xmlns:a16="http://schemas.microsoft.com/office/drawing/2014/main" id="{0744E85B-4BA3-4477-9CED-22061213AEA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712" name="Text Box 17">
          <a:extLst>
            <a:ext uri="{FF2B5EF4-FFF2-40B4-BE49-F238E27FC236}">
              <a16:creationId xmlns:a16="http://schemas.microsoft.com/office/drawing/2014/main" id="{118DE898-E376-45AE-A16A-2DAC095188E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713" name="Text Box 18">
          <a:extLst>
            <a:ext uri="{FF2B5EF4-FFF2-40B4-BE49-F238E27FC236}">
              <a16:creationId xmlns:a16="http://schemas.microsoft.com/office/drawing/2014/main" id="{A5A67860-6AB6-4F66-B995-7A03BD2AC55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95250" cy="171450"/>
    <xdr:sp macro="" textlink="">
      <xdr:nvSpPr>
        <xdr:cNvPr id="3714" name="Text Box 19">
          <a:extLst>
            <a:ext uri="{FF2B5EF4-FFF2-40B4-BE49-F238E27FC236}">
              <a16:creationId xmlns:a16="http://schemas.microsoft.com/office/drawing/2014/main" id="{8A0B52FB-76BD-45E2-BE73-BEC85F3A02B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715" name="Text Box 16">
          <a:extLst>
            <a:ext uri="{FF2B5EF4-FFF2-40B4-BE49-F238E27FC236}">
              <a16:creationId xmlns:a16="http://schemas.microsoft.com/office/drawing/2014/main" id="{F50FE25B-2421-425B-AD52-0E5044BE830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0</xdr:rowOff>
    </xdr:from>
    <xdr:ext cx="95250" cy="171450"/>
    <xdr:sp macro="" textlink="">
      <xdr:nvSpPr>
        <xdr:cNvPr id="3716" name="Text Box 17">
          <a:extLst>
            <a:ext uri="{FF2B5EF4-FFF2-40B4-BE49-F238E27FC236}">
              <a16:creationId xmlns:a16="http://schemas.microsoft.com/office/drawing/2014/main" id="{60C2A238-7FA2-414B-8B02-C86A79336AC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75</xdr:row>
      <xdr:rowOff>15875</xdr:rowOff>
    </xdr:from>
    <xdr:ext cx="95250" cy="171450"/>
    <xdr:sp macro="" textlink="">
      <xdr:nvSpPr>
        <xdr:cNvPr id="3717" name="Text Box 18">
          <a:extLst>
            <a:ext uri="{FF2B5EF4-FFF2-40B4-BE49-F238E27FC236}">
              <a16:creationId xmlns:a16="http://schemas.microsoft.com/office/drawing/2014/main" id="{ADE91C44-D951-4CBE-B68A-A7D17BCEAB5B}"/>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718" name="Text Box 16">
          <a:extLst>
            <a:ext uri="{FF2B5EF4-FFF2-40B4-BE49-F238E27FC236}">
              <a16:creationId xmlns:a16="http://schemas.microsoft.com/office/drawing/2014/main" id="{540AD9BE-8D88-4BD9-AA5F-553C1F2E8F5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719" name="Text Box 17">
          <a:extLst>
            <a:ext uri="{FF2B5EF4-FFF2-40B4-BE49-F238E27FC236}">
              <a16:creationId xmlns:a16="http://schemas.microsoft.com/office/drawing/2014/main" id="{D5E921FA-1BD3-4C71-8D47-F46720955D5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720" name="Text Box 18">
          <a:extLst>
            <a:ext uri="{FF2B5EF4-FFF2-40B4-BE49-F238E27FC236}">
              <a16:creationId xmlns:a16="http://schemas.microsoft.com/office/drawing/2014/main" id="{04BD1307-07A4-40F5-BAEB-AAEE4877CC3E}"/>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721" name="Text Box 19">
          <a:extLst>
            <a:ext uri="{FF2B5EF4-FFF2-40B4-BE49-F238E27FC236}">
              <a16:creationId xmlns:a16="http://schemas.microsoft.com/office/drawing/2014/main" id="{CB08ECD1-6E30-4D21-8D05-DAC51F18339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75</xdr:row>
      <xdr:rowOff>0</xdr:rowOff>
    </xdr:from>
    <xdr:ext cx="95250" cy="171450"/>
    <xdr:sp macro="" textlink="">
      <xdr:nvSpPr>
        <xdr:cNvPr id="3722" name="Text Box 16">
          <a:extLst>
            <a:ext uri="{FF2B5EF4-FFF2-40B4-BE49-F238E27FC236}">
              <a16:creationId xmlns:a16="http://schemas.microsoft.com/office/drawing/2014/main" id="{75EFF894-BC6E-411C-9A6C-B7430A691E4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75</xdr:row>
      <xdr:rowOff>170392</xdr:rowOff>
    </xdr:from>
    <xdr:ext cx="95250" cy="213632"/>
    <xdr:sp macro="" textlink="">
      <xdr:nvSpPr>
        <xdr:cNvPr id="3723" name="Text Box 15">
          <a:extLst>
            <a:ext uri="{FF2B5EF4-FFF2-40B4-BE49-F238E27FC236}">
              <a16:creationId xmlns:a16="http://schemas.microsoft.com/office/drawing/2014/main" id="{4A996122-E0EA-45AA-890E-EDFDDA8D289E}"/>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504825</xdr:rowOff>
    </xdr:from>
    <xdr:ext cx="95250" cy="448496"/>
    <xdr:sp macro="" textlink="">
      <xdr:nvSpPr>
        <xdr:cNvPr id="3724" name="Text Box 15">
          <a:extLst>
            <a:ext uri="{FF2B5EF4-FFF2-40B4-BE49-F238E27FC236}">
              <a16:creationId xmlns:a16="http://schemas.microsoft.com/office/drawing/2014/main" id="{16782361-7F8D-4D9C-8678-D1DC9F138566}"/>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504825</xdr:rowOff>
    </xdr:from>
    <xdr:ext cx="95250" cy="442269"/>
    <xdr:sp macro="" textlink="">
      <xdr:nvSpPr>
        <xdr:cNvPr id="3725" name="Text Box 15">
          <a:extLst>
            <a:ext uri="{FF2B5EF4-FFF2-40B4-BE49-F238E27FC236}">
              <a16:creationId xmlns:a16="http://schemas.microsoft.com/office/drawing/2014/main" id="{4804FEE7-D092-4526-A779-1D30822C26EE}"/>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75</xdr:row>
      <xdr:rowOff>504825</xdr:rowOff>
    </xdr:from>
    <xdr:ext cx="95250" cy="442269"/>
    <xdr:sp macro="" textlink="">
      <xdr:nvSpPr>
        <xdr:cNvPr id="3726" name="Text Box 15">
          <a:extLst>
            <a:ext uri="{FF2B5EF4-FFF2-40B4-BE49-F238E27FC236}">
              <a16:creationId xmlns:a16="http://schemas.microsoft.com/office/drawing/2014/main" id="{453756A0-2842-41E9-95D6-B10735AF2837}"/>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504825</xdr:rowOff>
    </xdr:from>
    <xdr:ext cx="95250" cy="213632"/>
    <xdr:sp macro="" textlink="">
      <xdr:nvSpPr>
        <xdr:cNvPr id="3727" name="Text Box 15">
          <a:extLst>
            <a:ext uri="{FF2B5EF4-FFF2-40B4-BE49-F238E27FC236}">
              <a16:creationId xmlns:a16="http://schemas.microsoft.com/office/drawing/2014/main" id="{376B8D5B-ACA4-4075-971D-D313BF511B3B}"/>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504825</xdr:rowOff>
    </xdr:from>
    <xdr:ext cx="95250" cy="444331"/>
    <xdr:sp macro="" textlink="">
      <xdr:nvSpPr>
        <xdr:cNvPr id="3728" name="Text Box 15">
          <a:extLst>
            <a:ext uri="{FF2B5EF4-FFF2-40B4-BE49-F238E27FC236}">
              <a16:creationId xmlns:a16="http://schemas.microsoft.com/office/drawing/2014/main" id="{12779942-5C33-4953-A300-047505825925}"/>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75</xdr:row>
      <xdr:rowOff>170392</xdr:rowOff>
    </xdr:from>
    <xdr:ext cx="95250" cy="213632"/>
    <xdr:sp macro="" textlink="">
      <xdr:nvSpPr>
        <xdr:cNvPr id="3729" name="Text Box 15">
          <a:extLst>
            <a:ext uri="{FF2B5EF4-FFF2-40B4-BE49-F238E27FC236}">
              <a16:creationId xmlns:a16="http://schemas.microsoft.com/office/drawing/2014/main" id="{7994E08A-F4B5-4841-92CB-16FBD0FBB384}"/>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30" name="Text Box 16">
          <a:extLst>
            <a:ext uri="{FF2B5EF4-FFF2-40B4-BE49-F238E27FC236}">
              <a16:creationId xmlns:a16="http://schemas.microsoft.com/office/drawing/2014/main" id="{D60276CB-751D-46C9-8791-4D189078236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31" name="Text Box 17">
          <a:extLst>
            <a:ext uri="{FF2B5EF4-FFF2-40B4-BE49-F238E27FC236}">
              <a16:creationId xmlns:a16="http://schemas.microsoft.com/office/drawing/2014/main" id="{69550D61-1EA7-411C-B9DF-78F267D220D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32" name="Text Box 18">
          <a:extLst>
            <a:ext uri="{FF2B5EF4-FFF2-40B4-BE49-F238E27FC236}">
              <a16:creationId xmlns:a16="http://schemas.microsoft.com/office/drawing/2014/main" id="{8DB8388F-22EA-4E5D-88A8-EFFE9DE302F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33" name="Text Box 19">
          <a:extLst>
            <a:ext uri="{FF2B5EF4-FFF2-40B4-BE49-F238E27FC236}">
              <a16:creationId xmlns:a16="http://schemas.microsoft.com/office/drawing/2014/main" id="{0C434696-9A3F-4DEB-9799-72B8840730E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34" name="Text Box 16">
          <a:extLst>
            <a:ext uri="{FF2B5EF4-FFF2-40B4-BE49-F238E27FC236}">
              <a16:creationId xmlns:a16="http://schemas.microsoft.com/office/drawing/2014/main" id="{A22BDA34-3F6E-440B-90E4-25D063767A9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35" name="Text Box 17">
          <a:extLst>
            <a:ext uri="{FF2B5EF4-FFF2-40B4-BE49-F238E27FC236}">
              <a16:creationId xmlns:a16="http://schemas.microsoft.com/office/drawing/2014/main" id="{1F84EA10-840F-418A-9FEE-D47F9F07551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36" name="Text Box 18">
          <a:extLst>
            <a:ext uri="{FF2B5EF4-FFF2-40B4-BE49-F238E27FC236}">
              <a16:creationId xmlns:a16="http://schemas.microsoft.com/office/drawing/2014/main" id="{B8E1D8A3-6BFD-4391-BF67-818E588B14B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37" name="Text Box 19">
          <a:extLst>
            <a:ext uri="{FF2B5EF4-FFF2-40B4-BE49-F238E27FC236}">
              <a16:creationId xmlns:a16="http://schemas.microsoft.com/office/drawing/2014/main" id="{D01FB201-052C-4FD5-8AE2-E5FD08EC0005}"/>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79</xdr:row>
      <xdr:rowOff>0</xdr:rowOff>
    </xdr:from>
    <xdr:ext cx="95250" cy="171450"/>
    <xdr:sp macro="" textlink="">
      <xdr:nvSpPr>
        <xdr:cNvPr id="3738" name="Text Box 16">
          <a:extLst>
            <a:ext uri="{FF2B5EF4-FFF2-40B4-BE49-F238E27FC236}">
              <a16:creationId xmlns:a16="http://schemas.microsoft.com/office/drawing/2014/main" id="{265D99A6-BFCF-4A93-8CB4-7944B1816E2B}"/>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79</xdr:row>
      <xdr:rowOff>0</xdr:rowOff>
    </xdr:from>
    <xdr:ext cx="95250" cy="171450"/>
    <xdr:sp macro="" textlink="">
      <xdr:nvSpPr>
        <xdr:cNvPr id="3739" name="Text Box 17">
          <a:extLst>
            <a:ext uri="{FF2B5EF4-FFF2-40B4-BE49-F238E27FC236}">
              <a16:creationId xmlns:a16="http://schemas.microsoft.com/office/drawing/2014/main" id="{B15A1F41-6AB8-4067-9497-030003C6247C}"/>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79</xdr:row>
      <xdr:rowOff>0</xdr:rowOff>
    </xdr:from>
    <xdr:ext cx="95250" cy="171450"/>
    <xdr:sp macro="" textlink="">
      <xdr:nvSpPr>
        <xdr:cNvPr id="3740" name="Text Box 18">
          <a:extLst>
            <a:ext uri="{FF2B5EF4-FFF2-40B4-BE49-F238E27FC236}">
              <a16:creationId xmlns:a16="http://schemas.microsoft.com/office/drawing/2014/main" id="{8DCF6B47-9063-49F7-8D08-6289CE85C5D9}"/>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79</xdr:row>
      <xdr:rowOff>0</xdr:rowOff>
    </xdr:from>
    <xdr:ext cx="95250" cy="171450"/>
    <xdr:sp macro="" textlink="">
      <xdr:nvSpPr>
        <xdr:cNvPr id="3741" name="Text Box 19">
          <a:extLst>
            <a:ext uri="{FF2B5EF4-FFF2-40B4-BE49-F238E27FC236}">
              <a16:creationId xmlns:a16="http://schemas.microsoft.com/office/drawing/2014/main" id="{D56AD81F-C60A-4021-8E19-64DBB11EFB27}"/>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77</xdr:row>
      <xdr:rowOff>504825</xdr:rowOff>
    </xdr:from>
    <xdr:ext cx="95250" cy="444014"/>
    <xdr:sp macro="" textlink="">
      <xdr:nvSpPr>
        <xdr:cNvPr id="3742" name="Text Box 15">
          <a:extLst>
            <a:ext uri="{FF2B5EF4-FFF2-40B4-BE49-F238E27FC236}">
              <a16:creationId xmlns:a16="http://schemas.microsoft.com/office/drawing/2014/main" id="{4F36566C-4187-443F-B7AB-E173F23EB95D}"/>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43" name="Text Box 16">
          <a:extLst>
            <a:ext uri="{FF2B5EF4-FFF2-40B4-BE49-F238E27FC236}">
              <a16:creationId xmlns:a16="http://schemas.microsoft.com/office/drawing/2014/main" id="{D833DD0D-FEA3-42F0-83F0-9109B008852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44" name="Text Box 17">
          <a:extLst>
            <a:ext uri="{FF2B5EF4-FFF2-40B4-BE49-F238E27FC236}">
              <a16:creationId xmlns:a16="http://schemas.microsoft.com/office/drawing/2014/main" id="{67744001-7527-4F17-BA75-AB40F1836F22}"/>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45" name="Text Box 18">
          <a:extLst>
            <a:ext uri="{FF2B5EF4-FFF2-40B4-BE49-F238E27FC236}">
              <a16:creationId xmlns:a16="http://schemas.microsoft.com/office/drawing/2014/main" id="{A1650CAC-DC79-4E87-A002-D56655B1BC16}"/>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46" name="Text Box 19">
          <a:extLst>
            <a:ext uri="{FF2B5EF4-FFF2-40B4-BE49-F238E27FC236}">
              <a16:creationId xmlns:a16="http://schemas.microsoft.com/office/drawing/2014/main" id="{A725CA0F-2B70-4265-A0E1-54BFAA26B9D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47" name="Text Box 16">
          <a:extLst>
            <a:ext uri="{FF2B5EF4-FFF2-40B4-BE49-F238E27FC236}">
              <a16:creationId xmlns:a16="http://schemas.microsoft.com/office/drawing/2014/main" id="{B5E5C817-8A9C-41A4-A60D-B77072DE5D1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48" name="Text Box 17">
          <a:extLst>
            <a:ext uri="{FF2B5EF4-FFF2-40B4-BE49-F238E27FC236}">
              <a16:creationId xmlns:a16="http://schemas.microsoft.com/office/drawing/2014/main" id="{0D45CA74-1212-419D-B738-C624A35674E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49" name="Text Box 18">
          <a:extLst>
            <a:ext uri="{FF2B5EF4-FFF2-40B4-BE49-F238E27FC236}">
              <a16:creationId xmlns:a16="http://schemas.microsoft.com/office/drawing/2014/main" id="{7EE702C0-3CC8-43FE-8301-960D3839D41A}"/>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750" name="Text Box 16">
          <a:extLst>
            <a:ext uri="{FF2B5EF4-FFF2-40B4-BE49-F238E27FC236}">
              <a16:creationId xmlns:a16="http://schemas.microsoft.com/office/drawing/2014/main" id="{93C19F45-1C6F-425F-8E06-4AA54D46A57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751" name="Text Box 17">
          <a:extLst>
            <a:ext uri="{FF2B5EF4-FFF2-40B4-BE49-F238E27FC236}">
              <a16:creationId xmlns:a16="http://schemas.microsoft.com/office/drawing/2014/main" id="{1160C1CA-9EFA-413F-A8E4-4A5A2689B53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752" name="Text Box 18">
          <a:extLst>
            <a:ext uri="{FF2B5EF4-FFF2-40B4-BE49-F238E27FC236}">
              <a16:creationId xmlns:a16="http://schemas.microsoft.com/office/drawing/2014/main" id="{34005C5B-3F19-4156-A8BD-8055A8DA10E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753" name="Text Box 19">
          <a:extLst>
            <a:ext uri="{FF2B5EF4-FFF2-40B4-BE49-F238E27FC236}">
              <a16:creationId xmlns:a16="http://schemas.microsoft.com/office/drawing/2014/main" id="{C642A2DB-FD43-4A73-8434-A6AAF276A00B}"/>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754" name="Text Box 16">
          <a:extLst>
            <a:ext uri="{FF2B5EF4-FFF2-40B4-BE49-F238E27FC236}">
              <a16:creationId xmlns:a16="http://schemas.microsoft.com/office/drawing/2014/main" id="{99FC64AE-AD5C-438F-9F3F-546E3CE47F3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755" name="Text Box 17">
          <a:extLst>
            <a:ext uri="{FF2B5EF4-FFF2-40B4-BE49-F238E27FC236}">
              <a16:creationId xmlns:a16="http://schemas.microsoft.com/office/drawing/2014/main" id="{8B74DE42-432E-4987-8DD4-02F4854B4BB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756" name="Text Box 18">
          <a:extLst>
            <a:ext uri="{FF2B5EF4-FFF2-40B4-BE49-F238E27FC236}">
              <a16:creationId xmlns:a16="http://schemas.microsoft.com/office/drawing/2014/main" id="{530CA720-1AA8-412D-9216-2277E739DD27}"/>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757" name="Text Box 19">
          <a:extLst>
            <a:ext uri="{FF2B5EF4-FFF2-40B4-BE49-F238E27FC236}">
              <a16:creationId xmlns:a16="http://schemas.microsoft.com/office/drawing/2014/main" id="{39E6B6D9-60DC-4FB5-AEB3-2F1EBC18EA5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504825</xdr:rowOff>
    </xdr:from>
    <xdr:ext cx="95250" cy="456743"/>
    <xdr:sp macro="" textlink="">
      <xdr:nvSpPr>
        <xdr:cNvPr id="3758" name="Text Box 15">
          <a:extLst>
            <a:ext uri="{FF2B5EF4-FFF2-40B4-BE49-F238E27FC236}">
              <a16:creationId xmlns:a16="http://schemas.microsoft.com/office/drawing/2014/main" id="{A9D5D5C8-93BE-4C5A-90CF-D455E6F54168}"/>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504825</xdr:rowOff>
    </xdr:from>
    <xdr:ext cx="95250" cy="442269"/>
    <xdr:sp macro="" textlink="">
      <xdr:nvSpPr>
        <xdr:cNvPr id="3759" name="Text Box 15">
          <a:extLst>
            <a:ext uri="{FF2B5EF4-FFF2-40B4-BE49-F238E27FC236}">
              <a16:creationId xmlns:a16="http://schemas.microsoft.com/office/drawing/2014/main" id="{2861185A-1FBC-44AB-B9A8-01E3A79B1CAE}"/>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75</xdr:row>
      <xdr:rowOff>504825</xdr:rowOff>
    </xdr:from>
    <xdr:ext cx="95250" cy="442269"/>
    <xdr:sp macro="" textlink="">
      <xdr:nvSpPr>
        <xdr:cNvPr id="3760" name="Text Box 15">
          <a:extLst>
            <a:ext uri="{FF2B5EF4-FFF2-40B4-BE49-F238E27FC236}">
              <a16:creationId xmlns:a16="http://schemas.microsoft.com/office/drawing/2014/main" id="{ECB3B6C8-2B2E-40FD-8342-3D0834B331B3}"/>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504825</xdr:rowOff>
    </xdr:from>
    <xdr:ext cx="95250" cy="213632"/>
    <xdr:sp macro="" textlink="">
      <xdr:nvSpPr>
        <xdr:cNvPr id="3761" name="Text Box 15">
          <a:extLst>
            <a:ext uri="{FF2B5EF4-FFF2-40B4-BE49-F238E27FC236}">
              <a16:creationId xmlns:a16="http://schemas.microsoft.com/office/drawing/2014/main" id="{1C98A625-E21F-4022-BC1D-0EB0C947919C}"/>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504825</xdr:rowOff>
    </xdr:from>
    <xdr:ext cx="95250" cy="444331"/>
    <xdr:sp macro="" textlink="">
      <xdr:nvSpPr>
        <xdr:cNvPr id="3762" name="Text Box 15">
          <a:extLst>
            <a:ext uri="{FF2B5EF4-FFF2-40B4-BE49-F238E27FC236}">
              <a16:creationId xmlns:a16="http://schemas.microsoft.com/office/drawing/2014/main" id="{02CDC77C-260E-4B45-8113-F1E9C6C44E9D}"/>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75</xdr:row>
      <xdr:rowOff>504825</xdr:rowOff>
    </xdr:from>
    <xdr:ext cx="95250" cy="213632"/>
    <xdr:sp macro="" textlink="">
      <xdr:nvSpPr>
        <xdr:cNvPr id="3763" name="Text Box 15">
          <a:extLst>
            <a:ext uri="{FF2B5EF4-FFF2-40B4-BE49-F238E27FC236}">
              <a16:creationId xmlns:a16="http://schemas.microsoft.com/office/drawing/2014/main" id="{593A48F9-93B5-4A1F-82B8-BF9F25E2A601}"/>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64" name="Text Box 16">
          <a:extLst>
            <a:ext uri="{FF2B5EF4-FFF2-40B4-BE49-F238E27FC236}">
              <a16:creationId xmlns:a16="http://schemas.microsoft.com/office/drawing/2014/main" id="{E01AF9D4-2C4B-4B41-A1FC-F99C74C6CB17}"/>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65" name="Text Box 17">
          <a:extLst>
            <a:ext uri="{FF2B5EF4-FFF2-40B4-BE49-F238E27FC236}">
              <a16:creationId xmlns:a16="http://schemas.microsoft.com/office/drawing/2014/main" id="{EEC659CA-76C2-4C2D-BFB6-997A0D27577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66" name="Text Box 18">
          <a:extLst>
            <a:ext uri="{FF2B5EF4-FFF2-40B4-BE49-F238E27FC236}">
              <a16:creationId xmlns:a16="http://schemas.microsoft.com/office/drawing/2014/main" id="{3320AF65-338A-41FA-8993-9AE0E324454F}"/>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67" name="Text Box 19">
          <a:extLst>
            <a:ext uri="{FF2B5EF4-FFF2-40B4-BE49-F238E27FC236}">
              <a16:creationId xmlns:a16="http://schemas.microsoft.com/office/drawing/2014/main" id="{C3870FD4-45D9-42C9-A41B-06C3DDD48E2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68" name="Text Box 16">
          <a:extLst>
            <a:ext uri="{FF2B5EF4-FFF2-40B4-BE49-F238E27FC236}">
              <a16:creationId xmlns:a16="http://schemas.microsoft.com/office/drawing/2014/main" id="{3722E533-F250-4516-84D6-FC91100B270B}"/>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69" name="Text Box 17">
          <a:extLst>
            <a:ext uri="{FF2B5EF4-FFF2-40B4-BE49-F238E27FC236}">
              <a16:creationId xmlns:a16="http://schemas.microsoft.com/office/drawing/2014/main" id="{CBAB7CFF-6180-488D-A181-8F88E404DD2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70" name="Text Box 18">
          <a:extLst>
            <a:ext uri="{FF2B5EF4-FFF2-40B4-BE49-F238E27FC236}">
              <a16:creationId xmlns:a16="http://schemas.microsoft.com/office/drawing/2014/main" id="{EBEA9E7C-8905-4641-9B74-6DD69CB67543}"/>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71" name="Text Box 19">
          <a:extLst>
            <a:ext uri="{FF2B5EF4-FFF2-40B4-BE49-F238E27FC236}">
              <a16:creationId xmlns:a16="http://schemas.microsoft.com/office/drawing/2014/main" id="{5294F032-24A4-4D82-A609-56432255A7C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79</xdr:row>
      <xdr:rowOff>0</xdr:rowOff>
    </xdr:from>
    <xdr:ext cx="95250" cy="171450"/>
    <xdr:sp macro="" textlink="">
      <xdr:nvSpPr>
        <xdr:cNvPr id="3772" name="Text Box 16">
          <a:extLst>
            <a:ext uri="{FF2B5EF4-FFF2-40B4-BE49-F238E27FC236}">
              <a16:creationId xmlns:a16="http://schemas.microsoft.com/office/drawing/2014/main" id="{A7BB5F96-447D-4D49-BDA7-197D9DBFC6E6}"/>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79</xdr:row>
      <xdr:rowOff>0</xdr:rowOff>
    </xdr:from>
    <xdr:ext cx="95250" cy="171450"/>
    <xdr:sp macro="" textlink="">
      <xdr:nvSpPr>
        <xdr:cNvPr id="3773" name="Text Box 17">
          <a:extLst>
            <a:ext uri="{FF2B5EF4-FFF2-40B4-BE49-F238E27FC236}">
              <a16:creationId xmlns:a16="http://schemas.microsoft.com/office/drawing/2014/main" id="{EC91B274-6C0D-489E-BA4E-4C3F70D8A6A7}"/>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79</xdr:row>
      <xdr:rowOff>0</xdr:rowOff>
    </xdr:from>
    <xdr:ext cx="95250" cy="171450"/>
    <xdr:sp macro="" textlink="">
      <xdr:nvSpPr>
        <xdr:cNvPr id="3774" name="Text Box 18">
          <a:extLst>
            <a:ext uri="{FF2B5EF4-FFF2-40B4-BE49-F238E27FC236}">
              <a16:creationId xmlns:a16="http://schemas.microsoft.com/office/drawing/2014/main" id="{41176413-8CDA-4166-9228-F4D59FF23B96}"/>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79</xdr:row>
      <xdr:rowOff>0</xdr:rowOff>
    </xdr:from>
    <xdr:ext cx="95250" cy="171450"/>
    <xdr:sp macro="" textlink="">
      <xdr:nvSpPr>
        <xdr:cNvPr id="3775" name="Text Box 19">
          <a:extLst>
            <a:ext uri="{FF2B5EF4-FFF2-40B4-BE49-F238E27FC236}">
              <a16:creationId xmlns:a16="http://schemas.microsoft.com/office/drawing/2014/main" id="{06CA03BF-BB0A-4684-A07E-AF09C3BEF8FE}"/>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77</xdr:row>
      <xdr:rowOff>504825</xdr:rowOff>
    </xdr:from>
    <xdr:ext cx="95250" cy="444014"/>
    <xdr:sp macro="" textlink="">
      <xdr:nvSpPr>
        <xdr:cNvPr id="3776" name="Text Box 15">
          <a:extLst>
            <a:ext uri="{FF2B5EF4-FFF2-40B4-BE49-F238E27FC236}">
              <a16:creationId xmlns:a16="http://schemas.microsoft.com/office/drawing/2014/main" id="{7FFBBB66-BAF8-422A-8E61-4F19BCFFA129}"/>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77" name="Text Box 16">
          <a:extLst>
            <a:ext uri="{FF2B5EF4-FFF2-40B4-BE49-F238E27FC236}">
              <a16:creationId xmlns:a16="http://schemas.microsoft.com/office/drawing/2014/main" id="{1E73957B-E2E5-446A-B089-CF466060088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78" name="Text Box 17">
          <a:extLst>
            <a:ext uri="{FF2B5EF4-FFF2-40B4-BE49-F238E27FC236}">
              <a16:creationId xmlns:a16="http://schemas.microsoft.com/office/drawing/2014/main" id="{FCA26FF5-B0E0-480E-9A95-31811FA182F8}"/>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79" name="Text Box 18">
          <a:extLst>
            <a:ext uri="{FF2B5EF4-FFF2-40B4-BE49-F238E27FC236}">
              <a16:creationId xmlns:a16="http://schemas.microsoft.com/office/drawing/2014/main" id="{78259F58-9C4A-4AD9-804B-770C2E54617E}"/>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80" name="Text Box 19">
          <a:extLst>
            <a:ext uri="{FF2B5EF4-FFF2-40B4-BE49-F238E27FC236}">
              <a16:creationId xmlns:a16="http://schemas.microsoft.com/office/drawing/2014/main" id="{C6D06A78-2A76-4E1D-AA5E-519BFD9476B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77</xdr:row>
      <xdr:rowOff>504825</xdr:rowOff>
    </xdr:from>
    <xdr:ext cx="95250" cy="442269"/>
    <xdr:sp macro="" textlink="">
      <xdr:nvSpPr>
        <xdr:cNvPr id="3781" name="Text Box 15">
          <a:extLst>
            <a:ext uri="{FF2B5EF4-FFF2-40B4-BE49-F238E27FC236}">
              <a16:creationId xmlns:a16="http://schemas.microsoft.com/office/drawing/2014/main" id="{52F75381-4E04-4048-B198-2D5795813DC3}"/>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82" name="Text Box 16">
          <a:extLst>
            <a:ext uri="{FF2B5EF4-FFF2-40B4-BE49-F238E27FC236}">
              <a16:creationId xmlns:a16="http://schemas.microsoft.com/office/drawing/2014/main" id="{F8AC5C1E-065A-485D-8673-016096579B2E}"/>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83" name="Text Box 17">
          <a:extLst>
            <a:ext uri="{FF2B5EF4-FFF2-40B4-BE49-F238E27FC236}">
              <a16:creationId xmlns:a16="http://schemas.microsoft.com/office/drawing/2014/main" id="{A550E9C2-9E1F-48BC-A2D5-9973043CD12F}"/>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84" name="Text Box 18">
          <a:extLst>
            <a:ext uri="{FF2B5EF4-FFF2-40B4-BE49-F238E27FC236}">
              <a16:creationId xmlns:a16="http://schemas.microsoft.com/office/drawing/2014/main" id="{F6B244EE-88A1-42D6-8AAB-89510676359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785" name="Text Box 16">
          <a:extLst>
            <a:ext uri="{FF2B5EF4-FFF2-40B4-BE49-F238E27FC236}">
              <a16:creationId xmlns:a16="http://schemas.microsoft.com/office/drawing/2014/main" id="{BBFF8D6A-5300-42FE-ACD0-301927C834EC}"/>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786" name="Text Box 17">
          <a:extLst>
            <a:ext uri="{FF2B5EF4-FFF2-40B4-BE49-F238E27FC236}">
              <a16:creationId xmlns:a16="http://schemas.microsoft.com/office/drawing/2014/main" id="{68739D26-33A8-4B51-ADBA-93C4DB85E3C4}"/>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787" name="Text Box 18">
          <a:extLst>
            <a:ext uri="{FF2B5EF4-FFF2-40B4-BE49-F238E27FC236}">
              <a16:creationId xmlns:a16="http://schemas.microsoft.com/office/drawing/2014/main" id="{F872A707-4C6A-4FDB-BFE9-FD8C626CC5EA}"/>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788" name="Text Box 19">
          <a:extLst>
            <a:ext uri="{FF2B5EF4-FFF2-40B4-BE49-F238E27FC236}">
              <a16:creationId xmlns:a16="http://schemas.microsoft.com/office/drawing/2014/main" id="{2DECEE72-C8AE-45AB-8F8E-0FC3792567D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789" name="Text Box 16">
          <a:extLst>
            <a:ext uri="{FF2B5EF4-FFF2-40B4-BE49-F238E27FC236}">
              <a16:creationId xmlns:a16="http://schemas.microsoft.com/office/drawing/2014/main" id="{1F00093C-C771-4687-AF53-9A3881110DA8}"/>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790" name="Text Box 17">
          <a:extLst>
            <a:ext uri="{FF2B5EF4-FFF2-40B4-BE49-F238E27FC236}">
              <a16:creationId xmlns:a16="http://schemas.microsoft.com/office/drawing/2014/main" id="{7308DDED-5898-4FD9-AFED-C1F414E75FE6}"/>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791" name="Text Box 18">
          <a:extLst>
            <a:ext uri="{FF2B5EF4-FFF2-40B4-BE49-F238E27FC236}">
              <a16:creationId xmlns:a16="http://schemas.microsoft.com/office/drawing/2014/main" id="{AC1AA303-C204-4BDA-B822-66BD65921FD9}"/>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79</xdr:row>
      <xdr:rowOff>170392</xdr:rowOff>
    </xdr:from>
    <xdr:ext cx="95250" cy="213632"/>
    <xdr:sp macro="" textlink="">
      <xdr:nvSpPr>
        <xdr:cNvPr id="3792" name="Text Box 15">
          <a:extLst>
            <a:ext uri="{FF2B5EF4-FFF2-40B4-BE49-F238E27FC236}">
              <a16:creationId xmlns:a16="http://schemas.microsoft.com/office/drawing/2014/main" id="{3549BCC9-8FFE-47EF-9CC6-BB683F78ABCB}"/>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93" name="Text Box 16">
          <a:extLst>
            <a:ext uri="{FF2B5EF4-FFF2-40B4-BE49-F238E27FC236}">
              <a16:creationId xmlns:a16="http://schemas.microsoft.com/office/drawing/2014/main" id="{D6F17A71-D30B-4578-B3C3-DE2BE7C7B29D}"/>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94" name="Text Box 17">
          <a:extLst>
            <a:ext uri="{FF2B5EF4-FFF2-40B4-BE49-F238E27FC236}">
              <a16:creationId xmlns:a16="http://schemas.microsoft.com/office/drawing/2014/main" id="{A2F0D098-961B-430C-811B-47E7D263A7EA}"/>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95" name="Text Box 18">
          <a:extLst>
            <a:ext uri="{FF2B5EF4-FFF2-40B4-BE49-F238E27FC236}">
              <a16:creationId xmlns:a16="http://schemas.microsoft.com/office/drawing/2014/main" id="{E049B4AD-EC7C-4CB3-8784-E6FB1A9658D4}"/>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796" name="Text Box 19">
          <a:extLst>
            <a:ext uri="{FF2B5EF4-FFF2-40B4-BE49-F238E27FC236}">
              <a16:creationId xmlns:a16="http://schemas.microsoft.com/office/drawing/2014/main" id="{E6D50177-E7C7-4DBE-A838-A4902F2A66F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97" name="Text Box 16">
          <a:extLst>
            <a:ext uri="{FF2B5EF4-FFF2-40B4-BE49-F238E27FC236}">
              <a16:creationId xmlns:a16="http://schemas.microsoft.com/office/drawing/2014/main" id="{A2C9ACC9-0A0C-4417-BC18-C5E7E0842CF4}"/>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98" name="Text Box 17">
          <a:extLst>
            <a:ext uri="{FF2B5EF4-FFF2-40B4-BE49-F238E27FC236}">
              <a16:creationId xmlns:a16="http://schemas.microsoft.com/office/drawing/2014/main" id="{E3BFDFFA-6264-4C85-9476-F4AFD420FD07}"/>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799" name="Text Box 18">
          <a:extLst>
            <a:ext uri="{FF2B5EF4-FFF2-40B4-BE49-F238E27FC236}">
              <a16:creationId xmlns:a16="http://schemas.microsoft.com/office/drawing/2014/main" id="{BFE4E159-4676-4786-9F94-1B8417C81DD2}"/>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800" name="Text Box 19">
          <a:extLst>
            <a:ext uri="{FF2B5EF4-FFF2-40B4-BE49-F238E27FC236}">
              <a16:creationId xmlns:a16="http://schemas.microsoft.com/office/drawing/2014/main" id="{BCB14EA3-6CE8-4E7D-A179-3736D48D4316}"/>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76</xdr:row>
      <xdr:rowOff>0</xdr:rowOff>
    </xdr:from>
    <xdr:ext cx="95250" cy="171450"/>
    <xdr:sp macro="" textlink="">
      <xdr:nvSpPr>
        <xdr:cNvPr id="3801" name="Text Box 16">
          <a:extLst>
            <a:ext uri="{FF2B5EF4-FFF2-40B4-BE49-F238E27FC236}">
              <a16:creationId xmlns:a16="http://schemas.microsoft.com/office/drawing/2014/main" id="{6DCB4C46-3F17-4780-BCFA-E3D6E8B7CCBC}"/>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76</xdr:row>
      <xdr:rowOff>0</xdr:rowOff>
    </xdr:from>
    <xdr:ext cx="95250" cy="171450"/>
    <xdr:sp macro="" textlink="">
      <xdr:nvSpPr>
        <xdr:cNvPr id="3802" name="Text Box 17">
          <a:extLst>
            <a:ext uri="{FF2B5EF4-FFF2-40B4-BE49-F238E27FC236}">
              <a16:creationId xmlns:a16="http://schemas.microsoft.com/office/drawing/2014/main" id="{08A9AB6C-10ED-4278-AF84-DC69BBDB339C}"/>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76</xdr:row>
      <xdr:rowOff>0</xdr:rowOff>
    </xdr:from>
    <xdr:ext cx="95250" cy="171450"/>
    <xdr:sp macro="" textlink="">
      <xdr:nvSpPr>
        <xdr:cNvPr id="3803" name="Text Box 18">
          <a:extLst>
            <a:ext uri="{FF2B5EF4-FFF2-40B4-BE49-F238E27FC236}">
              <a16:creationId xmlns:a16="http://schemas.microsoft.com/office/drawing/2014/main" id="{EAFA30A2-2B1D-45ED-8A61-EFC8D97643FC}"/>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76</xdr:row>
      <xdr:rowOff>0</xdr:rowOff>
    </xdr:from>
    <xdr:ext cx="95250" cy="171450"/>
    <xdr:sp macro="" textlink="">
      <xdr:nvSpPr>
        <xdr:cNvPr id="3804" name="Text Box 19">
          <a:extLst>
            <a:ext uri="{FF2B5EF4-FFF2-40B4-BE49-F238E27FC236}">
              <a16:creationId xmlns:a16="http://schemas.microsoft.com/office/drawing/2014/main" id="{CB703499-B227-4871-8968-E684AAD142B8}"/>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77</xdr:row>
      <xdr:rowOff>504825</xdr:rowOff>
    </xdr:from>
    <xdr:ext cx="95250" cy="444014"/>
    <xdr:sp macro="" textlink="">
      <xdr:nvSpPr>
        <xdr:cNvPr id="3805" name="Text Box 15">
          <a:extLst>
            <a:ext uri="{FF2B5EF4-FFF2-40B4-BE49-F238E27FC236}">
              <a16:creationId xmlns:a16="http://schemas.microsoft.com/office/drawing/2014/main" id="{2823DF4A-0DD5-4DA0-AABB-0964EA6F8018}"/>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806" name="Text Box 16">
          <a:extLst>
            <a:ext uri="{FF2B5EF4-FFF2-40B4-BE49-F238E27FC236}">
              <a16:creationId xmlns:a16="http://schemas.microsoft.com/office/drawing/2014/main" id="{EAE61991-5957-4D9E-8D8D-733294BDD4DA}"/>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807" name="Text Box 17">
          <a:extLst>
            <a:ext uri="{FF2B5EF4-FFF2-40B4-BE49-F238E27FC236}">
              <a16:creationId xmlns:a16="http://schemas.microsoft.com/office/drawing/2014/main" id="{8B69381A-55B5-46EC-AC03-C634FD1D9119}"/>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808" name="Text Box 18">
          <a:extLst>
            <a:ext uri="{FF2B5EF4-FFF2-40B4-BE49-F238E27FC236}">
              <a16:creationId xmlns:a16="http://schemas.microsoft.com/office/drawing/2014/main" id="{066237A3-89D9-4AA0-BC20-0B95FE355025}"/>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79</xdr:row>
      <xdr:rowOff>0</xdr:rowOff>
    </xdr:from>
    <xdr:ext cx="95250" cy="171450"/>
    <xdr:sp macro="" textlink="">
      <xdr:nvSpPr>
        <xdr:cNvPr id="3809" name="Text Box 19">
          <a:extLst>
            <a:ext uri="{FF2B5EF4-FFF2-40B4-BE49-F238E27FC236}">
              <a16:creationId xmlns:a16="http://schemas.microsoft.com/office/drawing/2014/main" id="{B887559E-D83B-4CF2-8136-81FF751F71CC}"/>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810" name="Text Box 16">
          <a:extLst>
            <a:ext uri="{FF2B5EF4-FFF2-40B4-BE49-F238E27FC236}">
              <a16:creationId xmlns:a16="http://schemas.microsoft.com/office/drawing/2014/main" id="{E2E37512-0824-4BF2-9EFC-BD52CA888519}"/>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79</xdr:row>
      <xdr:rowOff>0</xdr:rowOff>
    </xdr:from>
    <xdr:ext cx="95250" cy="171450"/>
    <xdr:sp macro="" textlink="">
      <xdr:nvSpPr>
        <xdr:cNvPr id="3811" name="Text Box 17">
          <a:extLst>
            <a:ext uri="{FF2B5EF4-FFF2-40B4-BE49-F238E27FC236}">
              <a16:creationId xmlns:a16="http://schemas.microsoft.com/office/drawing/2014/main" id="{57425478-42F9-440A-A1DA-B85AFB845B71}"/>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79</xdr:row>
      <xdr:rowOff>15875</xdr:rowOff>
    </xdr:from>
    <xdr:ext cx="95250" cy="171450"/>
    <xdr:sp macro="" textlink="">
      <xdr:nvSpPr>
        <xdr:cNvPr id="3812" name="Text Box 18">
          <a:extLst>
            <a:ext uri="{FF2B5EF4-FFF2-40B4-BE49-F238E27FC236}">
              <a16:creationId xmlns:a16="http://schemas.microsoft.com/office/drawing/2014/main" id="{E9E60201-4F0B-40FA-A3F5-F4D96D018224}"/>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813" name="Text Box 16">
          <a:extLst>
            <a:ext uri="{FF2B5EF4-FFF2-40B4-BE49-F238E27FC236}">
              <a16:creationId xmlns:a16="http://schemas.microsoft.com/office/drawing/2014/main" id="{CCFB344E-73C9-4CC8-8583-471E4498D07D}"/>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814" name="Text Box 17">
          <a:extLst>
            <a:ext uri="{FF2B5EF4-FFF2-40B4-BE49-F238E27FC236}">
              <a16:creationId xmlns:a16="http://schemas.microsoft.com/office/drawing/2014/main" id="{214E556E-3E70-4FB6-936C-52752D5F9151}"/>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815" name="Text Box 18">
          <a:extLst>
            <a:ext uri="{FF2B5EF4-FFF2-40B4-BE49-F238E27FC236}">
              <a16:creationId xmlns:a16="http://schemas.microsoft.com/office/drawing/2014/main" id="{D1A43D9E-B8AB-4413-98CC-4BE72A10E372}"/>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816" name="Text Box 19">
          <a:extLst>
            <a:ext uri="{FF2B5EF4-FFF2-40B4-BE49-F238E27FC236}">
              <a16:creationId xmlns:a16="http://schemas.microsoft.com/office/drawing/2014/main" id="{63C017E5-1433-4A1B-868D-AB7873705A45}"/>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79</xdr:row>
      <xdr:rowOff>0</xdr:rowOff>
    </xdr:from>
    <xdr:ext cx="95250" cy="171450"/>
    <xdr:sp macro="" textlink="">
      <xdr:nvSpPr>
        <xdr:cNvPr id="3817" name="Text Box 16">
          <a:extLst>
            <a:ext uri="{FF2B5EF4-FFF2-40B4-BE49-F238E27FC236}">
              <a16:creationId xmlns:a16="http://schemas.microsoft.com/office/drawing/2014/main" id="{7B821747-DC46-4711-8555-C0F0B9F2EFD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79</xdr:row>
      <xdr:rowOff>170392</xdr:rowOff>
    </xdr:from>
    <xdr:ext cx="95250" cy="213632"/>
    <xdr:sp macro="" textlink="">
      <xdr:nvSpPr>
        <xdr:cNvPr id="3818" name="Text Box 15">
          <a:extLst>
            <a:ext uri="{FF2B5EF4-FFF2-40B4-BE49-F238E27FC236}">
              <a16:creationId xmlns:a16="http://schemas.microsoft.com/office/drawing/2014/main" id="{69FA6F25-B076-4EBA-8D14-F4DD4B05A385}"/>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327869</xdr:colOff>
      <xdr:row>0</xdr:row>
      <xdr:rowOff>277380</xdr:rowOff>
    </xdr:from>
    <xdr:to>
      <xdr:col>0</xdr:col>
      <xdr:colOff>1697182</xdr:colOff>
      <xdr:row>3</xdr:row>
      <xdr:rowOff>90751</xdr:rowOff>
    </xdr:to>
    <xdr:pic>
      <xdr:nvPicPr>
        <xdr:cNvPr id="3820" name="Imagen 3819">
          <a:extLst>
            <a:ext uri="{FF2B5EF4-FFF2-40B4-BE49-F238E27FC236}">
              <a16:creationId xmlns:a16="http://schemas.microsoft.com/office/drawing/2014/main" id="{C074222B-CD94-4694-AACB-C3D619BF68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7869" y="277380"/>
          <a:ext cx="1369313" cy="1510553"/>
        </a:xfrm>
        <a:prstGeom prst="rect">
          <a:avLst/>
        </a:prstGeom>
      </xdr:spPr>
    </xdr:pic>
    <xdr:clientData/>
  </xdr:twoCellAnchor>
  <xdr:oneCellAnchor>
    <xdr:from>
      <xdr:col>9</xdr:col>
      <xdr:colOff>1152525</xdr:colOff>
      <xdr:row>49</xdr:row>
      <xdr:rowOff>504825</xdr:rowOff>
    </xdr:from>
    <xdr:ext cx="95250" cy="442269"/>
    <xdr:sp macro="" textlink="">
      <xdr:nvSpPr>
        <xdr:cNvPr id="2" name="Text Box 15">
          <a:extLst>
            <a:ext uri="{FF2B5EF4-FFF2-40B4-BE49-F238E27FC236}">
              <a16:creationId xmlns:a16="http://schemas.microsoft.com/office/drawing/2014/main" id="{70F20E4F-02E4-0146-A198-B69001EE1815}"/>
            </a:ext>
          </a:extLst>
        </xdr:cNvPr>
        <xdr:cNvSpPr txBox="1">
          <a:spLocks noChangeArrowheads="1"/>
        </xdr:cNvSpPr>
      </xdr:nvSpPr>
      <xdr:spPr bwMode="auto">
        <a:xfrm>
          <a:off x="16011525" y="2550971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28</xdr:col>
      <xdr:colOff>207168</xdr:colOff>
      <xdr:row>29</xdr:row>
      <xdr:rowOff>0</xdr:rowOff>
    </xdr:from>
    <xdr:to>
      <xdr:col>33</xdr:col>
      <xdr:colOff>1475286</xdr:colOff>
      <xdr:row>68</xdr:row>
      <xdr:rowOff>135971</xdr:rowOff>
    </xdr:to>
    <xdr:pic>
      <xdr:nvPicPr>
        <xdr:cNvPr id="2" name="Imagen 1">
          <a:extLst>
            <a:ext uri="{FF2B5EF4-FFF2-40B4-BE49-F238E27FC236}">
              <a16:creationId xmlns:a16="http://schemas.microsoft.com/office/drawing/2014/main" id="{822CD78E-75AE-458C-BE5C-17706B1454BE}"/>
            </a:ext>
          </a:extLst>
        </xdr:cNvPr>
        <xdr:cNvPicPr>
          <a:picLocks noChangeAspect="1"/>
        </xdr:cNvPicPr>
      </xdr:nvPicPr>
      <xdr:blipFill>
        <a:blip xmlns:r="http://schemas.openxmlformats.org/officeDocument/2006/relationships" r:embed="rId1"/>
        <a:stretch>
          <a:fillRect/>
        </a:stretch>
      </xdr:blipFill>
      <xdr:spPr>
        <a:xfrm>
          <a:off x="20431918" y="5360988"/>
          <a:ext cx="7516517" cy="7110992"/>
        </a:xfrm>
        <a:prstGeom prst="rect">
          <a:avLst/>
        </a:prstGeom>
      </xdr:spPr>
    </xdr:pic>
    <xdr:clientData/>
  </xdr:twoCellAnchor>
  <xdr:twoCellAnchor editAs="oneCell">
    <xdr:from>
      <xdr:col>32</xdr:col>
      <xdr:colOff>889000</xdr:colOff>
      <xdr:row>29</xdr:row>
      <xdr:rowOff>0</xdr:rowOff>
    </xdr:from>
    <xdr:to>
      <xdr:col>48</xdr:col>
      <xdr:colOff>238127</xdr:colOff>
      <xdr:row>64</xdr:row>
      <xdr:rowOff>24533</xdr:rowOff>
    </xdr:to>
    <xdr:pic>
      <xdr:nvPicPr>
        <xdr:cNvPr id="3" name="Imagen 2">
          <a:extLst>
            <a:ext uri="{FF2B5EF4-FFF2-40B4-BE49-F238E27FC236}">
              <a16:creationId xmlns:a16="http://schemas.microsoft.com/office/drawing/2014/main" id="{F09F2A0F-F4E8-43D4-9434-CD7060B50D8B}"/>
            </a:ext>
          </a:extLst>
        </xdr:cNvPr>
        <xdr:cNvPicPr>
          <a:picLocks noChangeAspect="1"/>
        </xdr:cNvPicPr>
      </xdr:nvPicPr>
      <xdr:blipFill rotWithShape="1">
        <a:blip xmlns:r="http://schemas.openxmlformats.org/officeDocument/2006/relationships" r:embed="rId2"/>
        <a:srcRect l="6425" t="17904" r="5370" b="16965"/>
        <a:stretch/>
      </xdr:blipFill>
      <xdr:spPr>
        <a:xfrm>
          <a:off x="25768300" y="5549900"/>
          <a:ext cx="16163927" cy="6387232"/>
        </a:xfrm>
        <a:prstGeom prst="rect">
          <a:avLst/>
        </a:prstGeom>
      </xdr:spPr>
    </xdr:pic>
    <xdr:clientData/>
  </xdr:twoCellAnchor>
  <xdr:twoCellAnchor editAs="oneCell">
    <xdr:from>
      <xdr:col>0</xdr:col>
      <xdr:colOff>225698</xdr:colOff>
      <xdr:row>0</xdr:row>
      <xdr:rowOff>68034</xdr:rowOff>
    </xdr:from>
    <xdr:to>
      <xdr:col>0</xdr:col>
      <xdr:colOff>1360713</xdr:colOff>
      <xdr:row>3</xdr:row>
      <xdr:rowOff>251942</xdr:rowOff>
    </xdr:to>
    <xdr:pic>
      <xdr:nvPicPr>
        <xdr:cNvPr id="5" name="Imagen 4">
          <a:extLst>
            <a:ext uri="{FF2B5EF4-FFF2-40B4-BE49-F238E27FC236}">
              <a16:creationId xmlns:a16="http://schemas.microsoft.com/office/drawing/2014/main" id="{796A49A0-F3E1-4143-A286-2949F178BE4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5698" y="68034"/>
          <a:ext cx="1135015" cy="11772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28</xdr:col>
      <xdr:colOff>207168</xdr:colOff>
      <xdr:row>29</xdr:row>
      <xdr:rowOff>128588</xdr:rowOff>
    </xdr:from>
    <xdr:to>
      <xdr:col>33</xdr:col>
      <xdr:colOff>1475286</xdr:colOff>
      <xdr:row>69</xdr:row>
      <xdr:rowOff>83130</xdr:rowOff>
    </xdr:to>
    <xdr:pic>
      <xdr:nvPicPr>
        <xdr:cNvPr id="2" name="Imagen 1">
          <a:extLst>
            <a:ext uri="{FF2B5EF4-FFF2-40B4-BE49-F238E27FC236}">
              <a16:creationId xmlns:a16="http://schemas.microsoft.com/office/drawing/2014/main" id="{F57A9246-BDD7-412A-94A5-2D4514547C5B}"/>
            </a:ext>
          </a:extLst>
        </xdr:cNvPr>
        <xdr:cNvPicPr>
          <a:picLocks noChangeAspect="1"/>
        </xdr:cNvPicPr>
      </xdr:nvPicPr>
      <xdr:blipFill>
        <a:blip xmlns:r="http://schemas.openxmlformats.org/officeDocument/2006/relationships" r:embed="rId1"/>
        <a:stretch>
          <a:fillRect/>
        </a:stretch>
      </xdr:blipFill>
      <xdr:spPr>
        <a:xfrm>
          <a:off x="24089518" y="7062788"/>
          <a:ext cx="7516518" cy="7110992"/>
        </a:xfrm>
        <a:prstGeom prst="rect">
          <a:avLst/>
        </a:prstGeom>
      </xdr:spPr>
    </xdr:pic>
    <xdr:clientData/>
  </xdr:twoCellAnchor>
  <xdr:twoCellAnchor editAs="oneCell">
    <xdr:from>
      <xdr:col>32</xdr:col>
      <xdr:colOff>889000</xdr:colOff>
      <xdr:row>31</xdr:row>
      <xdr:rowOff>0</xdr:rowOff>
    </xdr:from>
    <xdr:to>
      <xdr:col>48</xdr:col>
      <xdr:colOff>238125</xdr:colOff>
      <xdr:row>66</xdr:row>
      <xdr:rowOff>24532</xdr:rowOff>
    </xdr:to>
    <xdr:pic>
      <xdr:nvPicPr>
        <xdr:cNvPr id="3" name="Imagen 2">
          <a:extLst>
            <a:ext uri="{FF2B5EF4-FFF2-40B4-BE49-F238E27FC236}">
              <a16:creationId xmlns:a16="http://schemas.microsoft.com/office/drawing/2014/main" id="{71E73BD4-29BB-4442-BA44-D43A3A24D15E}"/>
            </a:ext>
          </a:extLst>
        </xdr:cNvPr>
        <xdr:cNvPicPr>
          <a:picLocks noChangeAspect="1"/>
        </xdr:cNvPicPr>
      </xdr:nvPicPr>
      <xdr:blipFill rotWithShape="1">
        <a:blip xmlns:r="http://schemas.openxmlformats.org/officeDocument/2006/relationships" r:embed="rId2"/>
        <a:srcRect l="6425" t="17904" r="5370" b="16965"/>
        <a:stretch/>
      </xdr:blipFill>
      <xdr:spPr>
        <a:xfrm>
          <a:off x="29425900" y="7251700"/>
          <a:ext cx="16163927" cy="6387232"/>
        </a:xfrm>
        <a:prstGeom prst="rect">
          <a:avLst/>
        </a:prstGeom>
      </xdr:spPr>
    </xdr:pic>
    <xdr:clientData/>
  </xdr:twoCellAnchor>
  <xdr:twoCellAnchor editAs="oneCell">
    <xdr:from>
      <xdr:col>0</xdr:col>
      <xdr:colOff>219703</xdr:colOff>
      <xdr:row>0</xdr:row>
      <xdr:rowOff>314839</xdr:rowOff>
    </xdr:from>
    <xdr:to>
      <xdr:col>0</xdr:col>
      <xdr:colOff>1483178</xdr:colOff>
      <xdr:row>3</xdr:row>
      <xdr:rowOff>148327</xdr:rowOff>
    </xdr:to>
    <xdr:pic>
      <xdr:nvPicPr>
        <xdr:cNvPr id="4" name="Imagen 3">
          <a:extLst>
            <a:ext uri="{FF2B5EF4-FFF2-40B4-BE49-F238E27FC236}">
              <a16:creationId xmlns:a16="http://schemas.microsoft.com/office/drawing/2014/main" id="{5973B8C6-1A6D-4B81-80A2-6BC51AF7D0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9703" y="314839"/>
          <a:ext cx="1263475" cy="10581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285750</xdr:colOff>
      <xdr:row>0</xdr:row>
      <xdr:rowOff>127245</xdr:rowOff>
    </xdr:from>
    <xdr:to>
      <xdr:col>0</xdr:col>
      <xdr:colOff>1347108</xdr:colOff>
      <xdr:row>3</xdr:row>
      <xdr:rowOff>258544</xdr:rowOff>
    </xdr:to>
    <xdr:pic>
      <xdr:nvPicPr>
        <xdr:cNvPr id="4" name="Imagen 3">
          <a:extLst>
            <a:ext uri="{FF2B5EF4-FFF2-40B4-BE49-F238E27FC236}">
              <a16:creationId xmlns:a16="http://schemas.microsoft.com/office/drawing/2014/main" id="{02FFBD74-D637-428D-88AF-5FF1385869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127245"/>
          <a:ext cx="1061358" cy="13287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303997</xdr:colOff>
      <xdr:row>0</xdr:row>
      <xdr:rowOff>0</xdr:rowOff>
    </xdr:from>
    <xdr:to>
      <xdr:col>0</xdr:col>
      <xdr:colOff>1456766</xdr:colOff>
      <xdr:row>3</xdr:row>
      <xdr:rowOff>238191</xdr:rowOff>
    </xdr:to>
    <xdr:pic>
      <xdr:nvPicPr>
        <xdr:cNvPr id="2" name="Imagen 1">
          <a:extLst>
            <a:ext uri="{FF2B5EF4-FFF2-40B4-BE49-F238E27FC236}">
              <a16:creationId xmlns:a16="http://schemas.microsoft.com/office/drawing/2014/main" id="{F00518C1-B5E2-4749-A72E-41F0C7C390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997" y="0"/>
          <a:ext cx="1152769" cy="11682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row r="29">
          <cell r="E29" t="str">
            <v>Externo</v>
          </cell>
        </row>
        <row r="30">
          <cell r="E30" t="str">
            <v>Interno</v>
          </cell>
        </row>
        <row r="31">
          <cell r="E31" t="str">
            <v>Proceso</v>
          </cell>
        </row>
        <row r="32">
          <cell r="E32" t="str">
            <v>Corrupción</v>
          </cell>
        </row>
      </sheetData>
      <sheetData sheetId="5"/>
      <sheetData sheetId="6" refreshError="1"/>
      <sheetData sheetId="7"/>
      <sheetData sheetId="8" refreshError="1"/>
      <sheetData sheetId="9" refreshError="1"/>
      <sheetData sheetId="10"/>
      <sheetData sheetId="11" refreshError="1"/>
      <sheetData sheetId="12" refreshError="1"/>
      <sheetData sheetId="13">
        <row r="3">
          <cell r="C3" t="str">
            <v>Insignificante</v>
          </cell>
          <cell r="F3" t="str">
            <v>Directamente</v>
          </cell>
          <cell r="G3" t="str">
            <v>Directamente</v>
          </cell>
          <cell r="H3" t="str">
            <v>Débil</v>
          </cell>
        </row>
        <row r="4">
          <cell r="C4" t="str">
            <v>Menor</v>
          </cell>
          <cell r="F4" t="str">
            <v>No Disminuye</v>
          </cell>
          <cell r="G4" t="str">
            <v>Indirectamente</v>
          </cell>
          <cell r="H4" t="str">
            <v>Moderado</v>
          </cell>
        </row>
        <row r="5">
          <cell r="C5" t="str">
            <v>Moderado</v>
          </cell>
          <cell r="G5" t="str">
            <v>No Disminuye</v>
          </cell>
          <cell r="H5" t="str">
            <v>Fuerte</v>
          </cell>
        </row>
        <row r="6">
          <cell r="C6" t="str">
            <v>Mayor</v>
          </cell>
        </row>
        <row r="7">
          <cell r="C7" t="str">
            <v>Catastrofico</v>
          </cell>
        </row>
        <row r="14">
          <cell r="F14">
            <v>15</v>
          </cell>
        </row>
        <row r="15">
          <cell r="F15">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CAMBIOS"/>
      <sheetName val="CONTEXTO E IDENTIFICACIÓN"/>
      <sheetName val="ANALISIS"/>
      <sheetName val="VALORACIÓN DEL RIESGO"/>
      <sheetName val="MAPA DE RIESGOS"/>
      <sheetName val="DEFINICIONES "/>
    </sheetNames>
    <sheetDataSet>
      <sheetData sheetId="0"/>
      <sheetData sheetId="1">
        <row r="6">
          <cell r="C6" t="str">
            <v>Externo</v>
          </cell>
        </row>
        <row r="21">
          <cell r="C21" t="str">
            <v>Corrupción</v>
          </cell>
        </row>
        <row r="22">
          <cell r="C22" t="str">
            <v>Externo</v>
          </cell>
        </row>
        <row r="23">
          <cell r="C23" t="str">
            <v>Interno</v>
          </cell>
        </row>
        <row r="24">
          <cell r="C24" t="str">
            <v>Proceso</v>
          </cell>
        </row>
      </sheetData>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H122"/>
  <sheetViews>
    <sheetView zoomScale="130" zoomScaleNormal="130" workbookViewId="0">
      <selection activeCell="C32" sqref="C32:D32"/>
    </sheetView>
  </sheetViews>
  <sheetFormatPr baseColWidth="10" defaultColWidth="11.5" defaultRowHeight="15" x14ac:dyDescent="0.2"/>
  <cols>
    <col min="1" max="1" width="2.83203125" style="259" customWidth="1"/>
    <col min="2" max="3" width="24.6640625" style="259" customWidth="1"/>
    <col min="4" max="4" width="16" style="259" customWidth="1"/>
    <col min="5" max="5" width="24.6640625" style="259" customWidth="1"/>
    <col min="6" max="6" width="27.6640625" style="259" customWidth="1"/>
    <col min="7" max="8" width="24.6640625" style="259" customWidth="1"/>
    <col min="9" max="16384" width="11.5" style="259"/>
  </cols>
  <sheetData>
    <row r="2" spans="2:8" ht="18" customHeight="1" x14ac:dyDescent="0.2">
      <c r="B2" s="326" t="s">
        <v>166</v>
      </c>
      <c r="C2" s="327"/>
      <c r="D2" s="327"/>
      <c r="E2" s="327"/>
      <c r="F2" s="327"/>
      <c r="G2" s="327"/>
      <c r="H2" s="328"/>
    </row>
    <row r="3" spans="2:8" x14ac:dyDescent="0.2">
      <c r="B3" s="260"/>
      <c r="C3" s="261"/>
      <c r="D3" s="261"/>
      <c r="E3" s="261"/>
      <c r="F3" s="261"/>
      <c r="G3" s="261"/>
      <c r="H3" s="262"/>
    </row>
    <row r="4" spans="2:8" ht="63" customHeight="1" x14ac:dyDescent="0.2">
      <c r="B4" s="329" t="s">
        <v>176</v>
      </c>
      <c r="C4" s="330"/>
      <c r="D4" s="330"/>
      <c r="E4" s="330"/>
      <c r="F4" s="330"/>
      <c r="G4" s="330"/>
      <c r="H4" s="331"/>
    </row>
    <row r="5" spans="2:8" ht="63" customHeight="1" x14ac:dyDescent="0.2">
      <c r="B5" s="332"/>
      <c r="C5" s="333"/>
      <c r="D5" s="333"/>
      <c r="E5" s="333"/>
      <c r="F5" s="333"/>
      <c r="G5" s="333"/>
      <c r="H5" s="334"/>
    </row>
    <row r="6" spans="2:8" x14ac:dyDescent="0.2">
      <c r="B6" s="335" t="s">
        <v>167</v>
      </c>
      <c r="C6" s="336"/>
      <c r="D6" s="336"/>
      <c r="E6" s="336"/>
      <c r="F6" s="336"/>
      <c r="G6" s="336"/>
      <c r="H6" s="337"/>
    </row>
    <row r="7" spans="2:8" ht="95.25" customHeight="1" x14ac:dyDescent="0.2">
      <c r="B7" s="338" t="s">
        <v>177</v>
      </c>
      <c r="C7" s="339"/>
      <c r="D7" s="339"/>
      <c r="E7" s="339"/>
      <c r="F7" s="339"/>
      <c r="G7" s="339"/>
      <c r="H7" s="340"/>
    </row>
    <row r="8" spans="2:8" x14ac:dyDescent="0.2">
      <c r="B8" s="239"/>
      <c r="C8" s="240"/>
      <c r="D8" s="240"/>
      <c r="E8" s="240"/>
      <c r="F8" s="240"/>
      <c r="G8" s="240"/>
      <c r="H8" s="241"/>
    </row>
    <row r="9" spans="2:8" ht="20.5" customHeight="1" x14ac:dyDescent="0.2">
      <c r="B9" s="345" t="s">
        <v>193</v>
      </c>
      <c r="C9" s="346"/>
      <c r="D9" s="346"/>
      <c r="E9" s="346"/>
      <c r="F9" s="346"/>
      <c r="G9" s="346"/>
      <c r="H9" s="347"/>
    </row>
    <row r="10" spans="2:8" x14ac:dyDescent="0.2">
      <c r="B10" s="245"/>
      <c r="C10" s="246"/>
      <c r="D10" s="246"/>
      <c r="E10" s="246"/>
      <c r="F10" s="246"/>
      <c r="G10" s="246"/>
      <c r="H10" s="247"/>
    </row>
    <row r="11" spans="2:8" ht="20.5" customHeight="1" x14ac:dyDescent="0.2">
      <c r="B11" s="348" t="s">
        <v>194</v>
      </c>
      <c r="C11" s="349"/>
      <c r="D11" s="349"/>
      <c r="E11" s="349"/>
      <c r="F11" s="349"/>
      <c r="G11" s="349"/>
      <c r="H11" s="350"/>
    </row>
    <row r="12" spans="2:8" s="280" customFormat="1" ht="20.5" customHeight="1" x14ac:dyDescent="0.2">
      <c r="B12" s="380"/>
      <c r="C12" s="381"/>
      <c r="D12" s="381"/>
      <c r="E12" s="381"/>
      <c r="F12" s="381"/>
      <c r="G12" s="381"/>
      <c r="H12" s="382"/>
    </row>
    <row r="13" spans="2:8" ht="20.5" customHeight="1" x14ac:dyDescent="0.2">
      <c r="B13" s="335" t="s">
        <v>191</v>
      </c>
      <c r="C13" s="351"/>
      <c r="D13" s="351"/>
      <c r="E13" s="351"/>
      <c r="F13" s="351"/>
      <c r="G13" s="351"/>
      <c r="H13" s="352"/>
    </row>
    <row r="14" spans="2:8" ht="9" customHeight="1" x14ac:dyDescent="0.2">
      <c r="B14" s="335"/>
      <c r="C14" s="351"/>
      <c r="D14" s="351"/>
      <c r="E14" s="351"/>
      <c r="F14" s="351"/>
      <c r="G14" s="351"/>
      <c r="H14" s="352"/>
    </row>
    <row r="15" spans="2:8" x14ac:dyDescent="0.2">
      <c r="B15" s="335" t="s">
        <v>190</v>
      </c>
      <c r="C15" s="351"/>
      <c r="D15" s="351"/>
      <c r="E15" s="351"/>
      <c r="F15" s="351"/>
      <c r="G15" s="351"/>
      <c r="H15" s="352"/>
    </row>
    <row r="16" spans="2:8" x14ac:dyDescent="0.2">
      <c r="B16" s="242"/>
      <c r="C16" s="243"/>
      <c r="D16" s="243"/>
      <c r="E16" s="243"/>
      <c r="F16" s="243"/>
      <c r="G16" s="243"/>
      <c r="H16" s="244"/>
    </row>
    <row r="17" spans="2:8" ht="18.5" customHeight="1" x14ac:dyDescent="0.2">
      <c r="B17" s="335" t="s">
        <v>192</v>
      </c>
      <c r="C17" s="351"/>
      <c r="D17" s="351"/>
      <c r="E17" s="351"/>
      <c r="F17" s="351"/>
      <c r="G17" s="351"/>
      <c r="H17" s="352"/>
    </row>
    <row r="18" spans="2:8" ht="18.5" customHeight="1" x14ac:dyDescent="0.2">
      <c r="B18" s="242"/>
      <c r="C18" s="243"/>
      <c r="D18" s="243"/>
      <c r="E18" s="243"/>
      <c r="F18" s="243"/>
      <c r="G18" s="243"/>
      <c r="H18" s="244"/>
    </row>
    <row r="19" spans="2:8" ht="18.5" customHeight="1" x14ac:dyDescent="0.2">
      <c r="B19" s="335" t="s">
        <v>195</v>
      </c>
      <c r="C19" s="351"/>
      <c r="D19" s="351"/>
      <c r="E19" s="351"/>
      <c r="F19" s="351"/>
      <c r="G19" s="351"/>
      <c r="H19" s="352"/>
    </row>
    <row r="20" spans="2:8" ht="18.5" customHeight="1" x14ac:dyDescent="0.2">
      <c r="B20" s="205"/>
      <c r="C20" s="248"/>
      <c r="D20" s="248"/>
      <c r="E20" s="248"/>
      <c r="F20" s="248"/>
      <c r="G20" s="248"/>
      <c r="H20" s="249"/>
    </row>
    <row r="21" spans="2:8" ht="34.5" customHeight="1" x14ac:dyDescent="0.2">
      <c r="B21" s="263"/>
      <c r="C21" s="367" t="s">
        <v>168</v>
      </c>
      <c r="D21" s="368"/>
      <c r="E21" s="367" t="s">
        <v>169</v>
      </c>
      <c r="F21" s="368"/>
      <c r="G21" s="268"/>
      <c r="H21" s="264"/>
    </row>
    <row r="22" spans="2:8" ht="35.25" customHeight="1" x14ac:dyDescent="0.2">
      <c r="B22" s="263"/>
      <c r="C22" s="353" t="s">
        <v>170</v>
      </c>
      <c r="D22" s="354"/>
      <c r="E22" s="355" t="s">
        <v>171</v>
      </c>
      <c r="F22" s="356"/>
      <c r="G22" s="268"/>
      <c r="H22" s="264"/>
    </row>
    <row r="23" spans="2:8" ht="17.25" customHeight="1" x14ac:dyDescent="0.2">
      <c r="B23" s="263"/>
      <c r="C23" s="353" t="s">
        <v>203</v>
      </c>
      <c r="D23" s="354"/>
      <c r="E23" s="355" t="s">
        <v>172</v>
      </c>
      <c r="F23" s="356"/>
      <c r="G23" s="268"/>
      <c r="H23" s="264"/>
    </row>
    <row r="24" spans="2:8" ht="69.75" customHeight="1" x14ac:dyDescent="0.2">
      <c r="B24" s="263"/>
      <c r="C24" s="353" t="s">
        <v>189</v>
      </c>
      <c r="D24" s="354"/>
      <c r="E24" s="355" t="s">
        <v>217</v>
      </c>
      <c r="F24" s="356"/>
      <c r="G24" s="268"/>
      <c r="H24" s="264"/>
    </row>
    <row r="25" spans="2:8" ht="69.75" customHeight="1" x14ac:dyDescent="0.2">
      <c r="B25" s="263"/>
      <c r="C25" s="353" t="s">
        <v>218</v>
      </c>
      <c r="D25" s="354"/>
      <c r="E25" s="355" t="s">
        <v>219</v>
      </c>
      <c r="F25" s="356"/>
      <c r="G25" s="268"/>
      <c r="H25" s="264"/>
    </row>
    <row r="26" spans="2:8" ht="69.75" customHeight="1" x14ac:dyDescent="0.2">
      <c r="B26" s="263"/>
      <c r="C26" s="353" t="s">
        <v>205</v>
      </c>
      <c r="D26" s="354"/>
      <c r="E26" s="355" t="s">
        <v>261</v>
      </c>
      <c r="F26" s="356"/>
      <c r="G26" s="268"/>
      <c r="H26" s="264"/>
    </row>
    <row r="27" spans="2:8" ht="69.75" customHeight="1" x14ac:dyDescent="0.2">
      <c r="B27" s="263"/>
      <c r="C27" s="357" t="s">
        <v>67</v>
      </c>
      <c r="D27" s="358"/>
      <c r="E27" s="359" t="s">
        <v>216</v>
      </c>
      <c r="F27" s="360"/>
      <c r="G27" s="268"/>
      <c r="H27" s="264"/>
    </row>
    <row r="28" spans="2:8" ht="69.75" customHeight="1" x14ac:dyDescent="0.2">
      <c r="B28" s="263"/>
      <c r="C28" s="357" t="s">
        <v>206</v>
      </c>
      <c r="D28" s="358"/>
      <c r="E28" s="359" t="s">
        <v>207</v>
      </c>
      <c r="F28" s="360"/>
      <c r="G28" s="268"/>
      <c r="H28" s="264"/>
    </row>
    <row r="29" spans="2:8" ht="69.75" customHeight="1" x14ac:dyDescent="0.2">
      <c r="B29" s="263"/>
      <c r="C29" s="357" t="s">
        <v>208</v>
      </c>
      <c r="D29" s="358"/>
      <c r="E29" s="359" t="s">
        <v>262</v>
      </c>
      <c r="F29" s="360"/>
      <c r="G29" s="268"/>
      <c r="H29" s="264"/>
    </row>
    <row r="30" spans="2:8" ht="69.75" customHeight="1" x14ac:dyDescent="0.2">
      <c r="B30" s="263"/>
      <c r="C30" s="357" t="s">
        <v>40</v>
      </c>
      <c r="D30" s="358"/>
      <c r="E30" s="359" t="s">
        <v>210</v>
      </c>
      <c r="F30" s="360"/>
      <c r="G30" s="268"/>
      <c r="H30" s="264"/>
    </row>
    <row r="31" spans="2:8" ht="69.75" customHeight="1" x14ac:dyDescent="0.2">
      <c r="B31" s="263"/>
      <c r="C31" s="357" t="s">
        <v>211</v>
      </c>
      <c r="D31" s="358"/>
      <c r="E31" s="359" t="s">
        <v>212</v>
      </c>
      <c r="F31" s="360"/>
      <c r="G31" s="268"/>
      <c r="H31" s="264"/>
    </row>
    <row r="32" spans="2:8" ht="69.75" customHeight="1" x14ac:dyDescent="0.2">
      <c r="B32" s="263"/>
      <c r="C32" s="357" t="s">
        <v>213</v>
      </c>
      <c r="D32" s="358"/>
      <c r="E32" s="359" t="s">
        <v>263</v>
      </c>
      <c r="F32" s="360"/>
      <c r="G32" s="268"/>
      <c r="H32" s="264"/>
    </row>
    <row r="33" spans="2:8" ht="69.75" customHeight="1" x14ac:dyDescent="0.2">
      <c r="B33" s="263"/>
      <c r="C33" s="357" t="s">
        <v>150</v>
      </c>
      <c r="D33" s="358"/>
      <c r="E33" s="359" t="s">
        <v>215</v>
      </c>
      <c r="F33" s="360"/>
      <c r="G33" s="268"/>
      <c r="H33" s="264"/>
    </row>
    <row r="34" spans="2:8" x14ac:dyDescent="0.2">
      <c r="B34" s="263"/>
      <c r="C34" s="253"/>
      <c r="D34" s="253"/>
      <c r="E34" s="254"/>
      <c r="F34" s="254"/>
      <c r="G34" s="268"/>
      <c r="H34" s="264"/>
    </row>
    <row r="35" spans="2:8" x14ac:dyDescent="0.2">
      <c r="B35" s="335" t="s">
        <v>264</v>
      </c>
      <c r="C35" s="351"/>
      <c r="D35" s="351"/>
      <c r="E35" s="351"/>
      <c r="F35" s="351"/>
      <c r="G35" s="351"/>
      <c r="H35" s="352"/>
    </row>
    <row r="36" spans="2:8" ht="14.5" customHeight="1" x14ac:dyDescent="0.2">
      <c r="B36" s="269"/>
      <c r="C36" s="258"/>
      <c r="D36" s="258"/>
      <c r="E36" s="258"/>
      <c r="F36" s="258"/>
      <c r="G36" s="258"/>
      <c r="H36" s="270"/>
    </row>
    <row r="37" spans="2:8" ht="31.5" customHeight="1" x14ac:dyDescent="0.2">
      <c r="B37" s="269"/>
      <c r="C37" s="367" t="s">
        <v>168</v>
      </c>
      <c r="D37" s="368"/>
      <c r="E37" s="367" t="s">
        <v>169</v>
      </c>
      <c r="F37" s="368"/>
      <c r="G37" s="258"/>
      <c r="H37" s="270"/>
    </row>
    <row r="38" spans="2:8" ht="90" customHeight="1" x14ac:dyDescent="0.2">
      <c r="B38" s="269"/>
      <c r="C38" s="357" t="s">
        <v>183</v>
      </c>
      <c r="D38" s="358"/>
      <c r="E38" s="359" t="s">
        <v>265</v>
      </c>
      <c r="F38" s="360"/>
      <c r="G38" s="258"/>
      <c r="H38" s="270"/>
    </row>
    <row r="39" spans="2:8" ht="53.5" customHeight="1" x14ac:dyDescent="0.2">
      <c r="B39" s="269"/>
      <c r="C39" s="357" t="s">
        <v>155</v>
      </c>
      <c r="D39" s="358"/>
      <c r="E39" s="359" t="s">
        <v>245</v>
      </c>
      <c r="F39" s="360"/>
      <c r="G39" s="258"/>
      <c r="H39" s="270"/>
    </row>
    <row r="40" spans="2:8" ht="54" customHeight="1" x14ac:dyDescent="0.2">
      <c r="B40" s="269"/>
      <c r="C40" s="357" t="s">
        <v>54</v>
      </c>
      <c r="D40" s="358"/>
      <c r="E40" s="359" t="s">
        <v>246</v>
      </c>
      <c r="F40" s="360"/>
      <c r="G40" s="258"/>
      <c r="H40" s="270"/>
    </row>
    <row r="41" spans="2:8" ht="32.5" customHeight="1" x14ac:dyDescent="0.2">
      <c r="B41" s="269"/>
      <c r="C41" s="357" t="s">
        <v>221</v>
      </c>
      <c r="D41" s="358"/>
      <c r="E41" s="359" t="s">
        <v>222</v>
      </c>
      <c r="F41" s="360"/>
      <c r="G41" s="258"/>
      <c r="H41" s="270"/>
    </row>
    <row r="42" spans="2:8" x14ac:dyDescent="0.2">
      <c r="B42" s="269"/>
      <c r="C42" s="258"/>
      <c r="D42" s="258"/>
      <c r="E42" s="258"/>
      <c r="F42" s="258"/>
      <c r="G42" s="258"/>
      <c r="H42" s="270"/>
    </row>
    <row r="43" spans="2:8" ht="18.5" customHeight="1" x14ac:dyDescent="0.2">
      <c r="B43" s="376" t="s">
        <v>199</v>
      </c>
      <c r="C43" s="377"/>
      <c r="D43" s="377"/>
      <c r="E43" s="377"/>
      <c r="F43" s="377"/>
      <c r="G43" s="377"/>
      <c r="H43" s="378"/>
    </row>
    <row r="44" spans="2:8" ht="18.5" customHeight="1" x14ac:dyDescent="0.2">
      <c r="B44" s="255"/>
      <c r="C44" s="256"/>
      <c r="D44" s="256"/>
      <c r="E44" s="256"/>
      <c r="F44" s="256"/>
      <c r="G44" s="256"/>
      <c r="H44" s="257"/>
    </row>
    <row r="45" spans="2:8" ht="18.5" customHeight="1" x14ac:dyDescent="0.2">
      <c r="B45" s="335" t="s">
        <v>196</v>
      </c>
      <c r="C45" s="351"/>
      <c r="D45" s="351"/>
      <c r="E45" s="351"/>
      <c r="F45" s="351"/>
      <c r="G45" s="351"/>
      <c r="H45" s="352"/>
    </row>
    <row r="46" spans="2:8" ht="18.5" customHeight="1" x14ac:dyDescent="0.2">
      <c r="B46" s="205"/>
      <c r="C46" s="248"/>
      <c r="D46" s="248"/>
      <c r="E46" s="248"/>
      <c r="F46" s="248"/>
      <c r="G46" s="248"/>
      <c r="H46" s="249"/>
    </row>
    <row r="47" spans="2:8" ht="33" customHeight="1" x14ac:dyDescent="0.2">
      <c r="B47" s="205"/>
      <c r="C47" s="367" t="s">
        <v>168</v>
      </c>
      <c r="D47" s="368"/>
      <c r="E47" s="367" t="s">
        <v>169</v>
      </c>
      <c r="F47" s="368"/>
      <c r="G47" s="248"/>
      <c r="H47" s="249"/>
    </row>
    <row r="48" spans="2:8" ht="53" customHeight="1" x14ac:dyDescent="0.2">
      <c r="B48" s="205"/>
      <c r="C48" s="379" t="s">
        <v>158</v>
      </c>
      <c r="D48" s="362"/>
      <c r="E48" s="359" t="s">
        <v>174</v>
      </c>
      <c r="F48" s="360"/>
      <c r="G48" s="248"/>
      <c r="H48" s="249"/>
    </row>
    <row r="49" spans="2:8" ht="54" customHeight="1" x14ac:dyDescent="0.2">
      <c r="B49" s="205"/>
      <c r="C49" s="379" t="s">
        <v>79</v>
      </c>
      <c r="D49" s="362"/>
      <c r="E49" s="359" t="s">
        <v>223</v>
      </c>
      <c r="F49" s="360"/>
      <c r="G49" s="248"/>
      <c r="H49" s="249"/>
    </row>
    <row r="50" spans="2:8" ht="52" customHeight="1" x14ac:dyDescent="0.2">
      <c r="B50" s="205"/>
      <c r="C50" s="379" t="s">
        <v>80</v>
      </c>
      <c r="D50" s="362"/>
      <c r="E50" s="359" t="s">
        <v>225</v>
      </c>
      <c r="F50" s="360"/>
      <c r="G50" s="248"/>
      <c r="H50" s="249"/>
    </row>
    <row r="51" spans="2:8" ht="53.5" customHeight="1" x14ac:dyDescent="0.2">
      <c r="B51" s="205"/>
      <c r="C51" s="379" t="s">
        <v>102</v>
      </c>
      <c r="D51" s="362"/>
      <c r="E51" s="359" t="s">
        <v>225</v>
      </c>
      <c r="F51" s="360"/>
      <c r="G51" s="248"/>
      <c r="H51" s="249"/>
    </row>
    <row r="52" spans="2:8" ht="48.5" customHeight="1" x14ac:dyDescent="0.2">
      <c r="B52" s="205"/>
      <c r="C52" s="379" t="s">
        <v>81</v>
      </c>
      <c r="D52" s="362"/>
      <c r="E52" s="359" t="s">
        <v>226</v>
      </c>
      <c r="F52" s="360"/>
      <c r="G52" s="248"/>
      <c r="H52" s="249"/>
    </row>
    <row r="53" spans="2:8" ht="49.5" customHeight="1" x14ac:dyDescent="0.2">
      <c r="B53" s="205"/>
      <c r="C53" s="379" t="s">
        <v>82</v>
      </c>
      <c r="D53" s="362"/>
      <c r="E53" s="359" t="s">
        <v>224</v>
      </c>
      <c r="F53" s="360"/>
      <c r="G53" s="248"/>
      <c r="H53" s="249"/>
    </row>
    <row r="54" spans="2:8" ht="50" customHeight="1" x14ac:dyDescent="0.2">
      <c r="B54" s="205"/>
      <c r="C54" s="379" t="s">
        <v>98</v>
      </c>
      <c r="D54" s="362"/>
      <c r="E54" s="359" t="s">
        <v>229</v>
      </c>
      <c r="F54" s="360"/>
      <c r="G54" s="248"/>
      <c r="H54" s="249"/>
    </row>
    <row r="55" spans="2:8" ht="29.5" customHeight="1" x14ac:dyDescent="0.2">
      <c r="B55" s="205"/>
      <c r="C55" s="379" t="s">
        <v>101</v>
      </c>
      <c r="D55" s="362"/>
      <c r="E55" s="359" t="s">
        <v>227</v>
      </c>
      <c r="F55" s="360"/>
      <c r="G55" s="248"/>
      <c r="H55" s="249"/>
    </row>
    <row r="56" spans="2:8" ht="40" customHeight="1" x14ac:dyDescent="0.2">
      <c r="B56" s="205"/>
      <c r="C56" s="379" t="s">
        <v>105</v>
      </c>
      <c r="D56" s="362"/>
      <c r="E56" s="359" t="s">
        <v>228</v>
      </c>
      <c r="F56" s="360"/>
      <c r="G56" s="248"/>
      <c r="H56" s="249"/>
    </row>
    <row r="57" spans="2:8" ht="29.5" customHeight="1" x14ac:dyDescent="0.2">
      <c r="B57" s="205"/>
      <c r="C57" s="379" t="s">
        <v>10</v>
      </c>
      <c r="D57" s="362"/>
      <c r="E57" s="359" t="s">
        <v>186</v>
      </c>
      <c r="F57" s="360"/>
      <c r="G57" s="248"/>
      <c r="H57" s="249"/>
    </row>
    <row r="58" spans="2:8" ht="18.5" customHeight="1" x14ac:dyDescent="0.2">
      <c r="B58" s="205"/>
      <c r="C58" s="248"/>
      <c r="D58" s="248"/>
      <c r="E58" s="248"/>
      <c r="F58" s="248"/>
      <c r="G58" s="248"/>
      <c r="H58" s="249"/>
    </row>
    <row r="59" spans="2:8" ht="18.5" customHeight="1" x14ac:dyDescent="0.2">
      <c r="B59" s="369" t="s">
        <v>198</v>
      </c>
      <c r="C59" s="370"/>
      <c r="D59" s="370"/>
      <c r="E59" s="370"/>
      <c r="F59" s="370"/>
      <c r="G59" s="370"/>
      <c r="H59" s="371"/>
    </row>
    <row r="60" spans="2:8" ht="18.5" customHeight="1" x14ac:dyDescent="0.2">
      <c r="B60" s="205"/>
      <c r="C60" s="248"/>
      <c r="D60" s="248"/>
      <c r="E60" s="248"/>
      <c r="F60" s="248"/>
      <c r="G60" s="248"/>
      <c r="H60" s="249"/>
    </row>
    <row r="61" spans="2:8" ht="18.5" customHeight="1" x14ac:dyDescent="0.2">
      <c r="B61" s="372" t="s">
        <v>197</v>
      </c>
      <c r="C61" s="373"/>
      <c r="D61" s="373"/>
      <c r="E61" s="373"/>
      <c r="F61" s="373"/>
      <c r="G61" s="373"/>
      <c r="H61" s="374"/>
    </row>
    <row r="62" spans="2:8" ht="18.5" customHeight="1" x14ac:dyDescent="0.2">
      <c r="B62" s="242"/>
      <c r="C62" s="243"/>
      <c r="D62" s="243"/>
      <c r="E62" s="243"/>
      <c r="F62" s="243"/>
      <c r="G62" s="243"/>
      <c r="H62" s="244"/>
    </row>
    <row r="63" spans="2:8" ht="30" customHeight="1" x14ac:dyDescent="0.2">
      <c r="B63" s="335" t="s">
        <v>266</v>
      </c>
      <c r="C63" s="351"/>
      <c r="D63" s="351"/>
      <c r="E63" s="351"/>
      <c r="F63" s="351"/>
      <c r="G63" s="351"/>
      <c r="H63" s="352"/>
    </row>
    <row r="64" spans="2:8" x14ac:dyDescent="0.2">
      <c r="B64" s="205"/>
      <c r="C64" s="248"/>
      <c r="D64" s="248"/>
      <c r="E64" s="248"/>
      <c r="F64" s="248"/>
      <c r="G64" s="248"/>
      <c r="H64" s="249"/>
    </row>
    <row r="65" spans="2:8" ht="30" customHeight="1" x14ac:dyDescent="0.2">
      <c r="B65" s="205"/>
      <c r="C65" s="367" t="s">
        <v>168</v>
      </c>
      <c r="D65" s="368"/>
      <c r="E65" s="367" t="s">
        <v>169</v>
      </c>
      <c r="F65" s="368"/>
      <c r="G65" s="248"/>
      <c r="H65" s="249"/>
    </row>
    <row r="66" spans="2:8" ht="30" customHeight="1" x14ac:dyDescent="0.2">
      <c r="B66" s="205"/>
      <c r="C66" s="379" t="s">
        <v>111</v>
      </c>
      <c r="D66" s="362"/>
      <c r="E66" s="359" t="s">
        <v>230</v>
      </c>
      <c r="F66" s="360"/>
      <c r="G66" s="248"/>
      <c r="H66" s="249"/>
    </row>
    <row r="67" spans="2:8" ht="44.5" customHeight="1" x14ac:dyDescent="0.2">
      <c r="B67" s="205"/>
      <c r="C67" s="379" t="s">
        <v>112</v>
      </c>
      <c r="D67" s="362"/>
      <c r="E67" s="359" t="s">
        <v>231</v>
      </c>
      <c r="F67" s="360"/>
      <c r="G67" s="248"/>
      <c r="H67" s="249"/>
    </row>
    <row r="68" spans="2:8" ht="51" customHeight="1" x14ac:dyDescent="0.2">
      <c r="B68" s="205"/>
      <c r="C68" s="379" t="s">
        <v>161</v>
      </c>
      <c r="D68" s="362"/>
      <c r="E68" s="359" t="s">
        <v>232</v>
      </c>
      <c r="F68" s="360"/>
      <c r="G68" s="248"/>
      <c r="H68" s="249"/>
    </row>
    <row r="69" spans="2:8" ht="76.5" customHeight="1" x14ac:dyDescent="0.2">
      <c r="B69" s="205"/>
      <c r="C69" s="379" t="s">
        <v>233</v>
      </c>
      <c r="D69" s="362"/>
      <c r="E69" s="359" t="s">
        <v>267</v>
      </c>
      <c r="F69" s="360"/>
      <c r="G69" s="248"/>
      <c r="H69" s="249"/>
    </row>
    <row r="70" spans="2:8" ht="30" customHeight="1" x14ac:dyDescent="0.2">
      <c r="B70" s="205"/>
      <c r="C70" s="379" t="s">
        <v>133</v>
      </c>
      <c r="D70" s="362"/>
      <c r="E70" s="359" t="s">
        <v>235</v>
      </c>
      <c r="F70" s="360"/>
      <c r="G70" s="248"/>
      <c r="H70" s="249"/>
    </row>
    <row r="71" spans="2:8" ht="30" customHeight="1" x14ac:dyDescent="0.2">
      <c r="B71" s="205"/>
      <c r="C71" s="379" t="s">
        <v>236</v>
      </c>
      <c r="D71" s="362"/>
      <c r="E71" s="359" t="s">
        <v>237</v>
      </c>
      <c r="F71" s="360"/>
      <c r="G71" s="248"/>
      <c r="H71" s="249"/>
    </row>
    <row r="72" spans="2:8" ht="30" customHeight="1" x14ac:dyDescent="0.2">
      <c r="B72" s="205"/>
      <c r="C72" s="379" t="s">
        <v>238</v>
      </c>
      <c r="D72" s="362"/>
      <c r="E72" s="359" t="s">
        <v>239</v>
      </c>
      <c r="F72" s="360"/>
      <c r="G72" s="248"/>
      <c r="H72" s="249"/>
    </row>
    <row r="73" spans="2:8" ht="53.5" customHeight="1" x14ac:dyDescent="0.2">
      <c r="B73" s="205"/>
      <c r="C73" s="379" t="s">
        <v>119</v>
      </c>
      <c r="D73" s="362"/>
      <c r="E73" s="359" t="s">
        <v>234</v>
      </c>
      <c r="F73" s="360"/>
      <c r="G73" s="248"/>
      <c r="H73" s="249"/>
    </row>
    <row r="74" spans="2:8" ht="30" customHeight="1" x14ac:dyDescent="0.2">
      <c r="B74" s="205"/>
      <c r="C74" s="248"/>
      <c r="D74" s="248"/>
      <c r="E74" s="248"/>
      <c r="F74" s="248"/>
      <c r="G74" s="248"/>
      <c r="H74" s="249"/>
    </row>
    <row r="75" spans="2:8" ht="18.5" customHeight="1" x14ac:dyDescent="0.2">
      <c r="B75" s="372" t="s">
        <v>200</v>
      </c>
      <c r="C75" s="373"/>
      <c r="D75" s="373"/>
      <c r="E75" s="373"/>
      <c r="F75" s="373"/>
      <c r="G75" s="373"/>
      <c r="H75" s="374"/>
    </row>
    <row r="76" spans="2:8" ht="18.5" customHeight="1" x14ac:dyDescent="0.2">
      <c r="B76" s="250"/>
      <c r="C76" s="251"/>
      <c r="D76" s="251"/>
      <c r="E76" s="251"/>
      <c r="F76" s="251"/>
      <c r="G76" s="251"/>
      <c r="H76" s="252"/>
    </row>
    <row r="77" spans="2:8" ht="18.5" customHeight="1" x14ac:dyDescent="0.2">
      <c r="B77" s="372" t="s">
        <v>201</v>
      </c>
      <c r="C77" s="373"/>
      <c r="D77" s="373"/>
      <c r="E77" s="373"/>
      <c r="F77" s="373"/>
      <c r="G77" s="373"/>
      <c r="H77" s="374"/>
    </row>
    <row r="78" spans="2:8" ht="18.5" customHeight="1" x14ac:dyDescent="0.2">
      <c r="B78" s="250"/>
      <c r="C78" s="251"/>
      <c r="D78" s="251"/>
      <c r="E78" s="251"/>
      <c r="F78" s="251"/>
      <c r="G78" s="251"/>
      <c r="H78" s="252"/>
    </row>
    <row r="79" spans="2:8" ht="18.5" customHeight="1" x14ac:dyDescent="0.2">
      <c r="B79" s="372" t="s">
        <v>202</v>
      </c>
      <c r="C79" s="373"/>
      <c r="D79" s="373"/>
      <c r="E79" s="373"/>
      <c r="F79" s="373"/>
      <c r="G79" s="373"/>
      <c r="H79" s="374"/>
    </row>
    <row r="80" spans="2:8" x14ac:dyDescent="0.2">
      <c r="B80" s="205"/>
      <c r="C80" s="271"/>
      <c r="D80" s="271"/>
      <c r="E80" s="271"/>
      <c r="F80" s="271"/>
      <c r="G80" s="271"/>
      <c r="H80" s="206"/>
    </row>
    <row r="81" spans="2:8" x14ac:dyDescent="0.2">
      <c r="B81" s="205"/>
      <c r="C81" s="271"/>
      <c r="D81" s="271"/>
      <c r="E81" s="271"/>
      <c r="F81" s="271"/>
      <c r="G81" s="271"/>
      <c r="H81" s="206"/>
    </row>
    <row r="82" spans="2:8" x14ac:dyDescent="0.2">
      <c r="B82" s="205" t="s">
        <v>242</v>
      </c>
      <c r="C82" s="271"/>
      <c r="D82" s="271"/>
      <c r="E82" s="271"/>
      <c r="F82" s="271"/>
      <c r="G82" s="271"/>
      <c r="H82" s="206"/>
    </row>
    <row r="83" spans="2:8" x14ac:dyDescent="0.2">
      <c r="B83" s="205"/>
      <c r="C83" s="271"/>
      <c r="D83" s="271"/>
      <c r="E83" s="271"/>
      <c r="F83" s="271"/>
      <c r="G83" s="271"/>
      <c r="H83" s="206"/>
    </row>
    <row r="84" spans="2:8" ht="16" thickBot="1" x14ac:dyDescent="0.25">
      <c r="B84" s="263"/>
      <c r="C84" s="268"/>
      <c r="D84" s="272"/>
      <c r="E84" s="273"/>
      <c r="F84" s="273"/>
      <c r="G84" s="274"/>
      <c r="H84" s="264"/>
    </row>
    <row r="85" spans="2:8" ht="16" thickTop="1" x14ac:dyDescent="0.2">
      <c r="B85" s="312" t="s">
        <v>243</v>
      </c>
      <c r="C85" s="341" t="s">
        <v>168</v>
      </c>
      <c r="D85" s="342"/>
      <c r="E85" s="343" t="s">
        <v>169</v>
      </c>
      <c r="F85" s="344"/>
      <c r="G85" s="268"/>
      <c r="H85" s="264"/>
    </row>
    <row r="86" spans="2:8" s="204" customFormat="1" x14ac:dyDescent="0.2">
      <c r="B86" s="278">
        <v>2</v>
      </c>
      <c r="C86" s="375" t="s">
        <v>170</v>
      </c>
      <c r="D86" s="354"/>
      <c r="E86" s="355" t="s">
        <v>171</v>
      </c>
      <c r="F86" s="356"/>
      <c r="G86" s="275"/>
      <c r="H86" s="207"/>
    </row>
    <row r="87" spans="2:8" s="204" customFormat="1" ht="17.25" customHeight="1" x14ac:dyDescent="0.2">
      <c r="B87" s="278">
        <v>2</v>
      </c>
      <c r="C87" s="375" t="s">
        <v>203</v>
      </c>
      <c r="D87" s="354"/>
      <c r="E87" s="355" t="s">
        <v>172</v>
      </c>
      <c r="F87" s="356"/>
      <c r="G87" s="275"/>
      <c r="H87" s="207"/>
    </row>
    <row r="88" spans="2:8" s="204" customFormat="1" ht="25.5" customHeight="1" x14ac:dyDescent="0.2">
      <c r="B88" s="278">
        <v>2</v>
      </c>
      <c r="C88" s="375" t="s">
        <v>189</v>
      </c>
      <c r="D88" s="354"/>
      <c r="E88" s="355" t="s">
        <v>217</v>
      </c>
      <c r="F88" s="356"/>
      <c r="G88" s="275"/>
      <c r="H88" s="207"/>
    </row>
    <row r="89" spans="2:8" s="204" customFormat="1" ht="25.5" customHeight="1" x14ac:dyDescent="0.2">
      <c r="B89" s="278">
        <v>2</v>
      </c>
      <c r="C89" s="375" t="s">
        <v>218</v>
      </c>
      <c r="D89" s="354"/>
      <c r="E89" s="355" t="s">
        <v>219</v>
      </c>
      <c r="F89" s="356"/>
      <c r="G89" s="275"/>
      <c r="H89" s="207"/>
    </row>
    <row r="90" spans="2:8" s="204" customFormat="1" ht="67" customHeight="1" x14ac:dyDescent="0.2">
      <c r="B90" s="278">
        <v>2</v>
      </c>
      <c r="C90" s="375" t="s">
        <v>205</v>
      </c>
      <c r="D90" s="354"/>
      <c r="E90" s="355" t="s">
        <v>173</v>
      </c>
      <c r="F90" s="356"/>
      <c r="G90" s="275"/>
      <c r="H90" s="207"/>
    </row>
    <row r="91" spans="2:8" s="204" customFormat="1" ht="67.5" customHeight="1" x14ac:dyDescent="0.2">
      <c r="B91" s="278">
        <v>2</v>
      </c>
      <c r="C91" s="362" t="s">
        <v>67</v>
      </c>
      <c r="D91" s="358"/>
      <c r="E91" s="359" t="s">
        <v>216</v>
      </c>
      <c r="F91" s="360"/>
      <c r="G91" s="275"/>
      <c r="H91" s="207"/>
    </row>
    <row r="92" spans="2:8" s="204" customFormat="1" ht="43.5" customHeight="1" x14ac:dyDescent="0.2">
      <c r="B92" s="278">
        <v>2</v>
      </c>
      <c r="C92" s="362" t="s">
        <v>206</v>
      </c>
      <c r="D92" s="358"/>
      <c r="E92" s="359" t="s">
        <v>207</v>
      </c>
      <c r="F92" s="360"/>
      <c r="G92" s="275"/>
      <c r="H92" s="207"/>
    </row>
    <row r="93" spans="2:8" s="204" customFormat="1" ht="35" customHeight="1" x14ac:dyDescent="0.2">
      <c r="B93" s="278">
        <v>2</v>
      </c>
      <c r="C93" s="362" t="s">
        <v>208</v>
      </c>
      <c r="D93" s="358"/>
      <c r="E93" s="359" t="s">
        <v>209</v>
      </c>
      <c r="F93" s="360"/>
      <c r="G93" s="275"/>
      <c r="H93" s="207"/>
    </row>
    <row r="94" spans="2:8" s="204" customFormat="1" ht="72.75" customHeight="1" x14ac:dyDescent="0.2">
      <c r="B94" s="278">
        <v>2</v>
      </c>
      <c r="C94" s="362" t="s">
        <v>40</v>
      </c>
      <c r="D94" s="358"/>
      <c r="E94" s="359" t="s">
        <v>240</v>
      </c>
      <c r="F94" s="360"/>
      <c r="G94" s="275"/>
      <c r="H94" s="207"/>
    </row>
    <row r="95" spans="2:8" s="204" customFormat="1" ht="94" customHeight="1" x14ac:dyDescent="0.2">
      <c r="B95" s="278">
        <v>2</v>
      </c>
      <c r="C95" s="362" t="s">
        <v>211</v>
      </c>
      <c r="D95" s="358"/>
      <c r="E95" s="359" t="s">
        <v>212</v>
      </c>
      <c r="F95" s="360"/>
      <c r="G95" s="275"/>
      <c r="H95" s="207"/>
    </row>
    <row r="96" spans="2:8" s="204" customFormat="1" ht="94" customHeight="1" x14ac:dyDescent="0.2">
      <c r="B96" s="278">
        <v>2</v>
      </c>
      <c r="C96" s="362" t="s">
        <v>213</v>
      </c>
      <c r="D96" s="358"/>
      <c r="E96" s="359" t="s">
        <v>214</v>
      </c>
      <c r="F96" s="360"/>
      <c r="G96" s="275"/>
      <c r="H96" s="207"/>
    </row>
    <row r="97" spans="2:8" s="204" customFormat="1" x14ac:dyDescent="0.2">
      <c r="B97" s="278">
        <v>2</v>
      </c>
      <c r="C97" s="362" t="s">
        <v>150</v>
      </c>
      <c r="D97" s="358"/>
      <c r="E97" s="359" t="s">
        <v>215</v>
      </c>
      <c r="F97" s="360"/>
      <c r="G97" s="275"/>
      <c r="H97" s="207"/>
    </row>
    <row r="98" spans="2:8" s="204" customFormat="1" ht="66.5" customHeight="1" x14ac:dyDescent="0.2">
      <c r="B98" s="278">
        <v>3</v>
      </c>
      <c r="C98" s="362" t="s">
        <v>183</v>
      </c>
      <c r="D98" s="358"/>
      <c r="E98" s="359" t="s">
        <v>220</v>
      </c>
      <c r="F98" s="360"/>
      <c r="G98" s="275"/>
      <c r="H98" s="207"/>
    </row>
    <row r="99" spans="2:8" s="204" customFormat="1" ht="66.5" customHeight="1" x14ac:dyDescent="0.2">
      <c r="B99" s="278">
        <v>3</v>
      </c>
      <c r="C99" s="362" t="s">
        <v>155</v>
      </c>
      <c r="D99" s="358"/>
      <c r="E99" s="359" t="s">
        <v>245</v>
      </c>
      <c r="F99" s="360"/>
      <c r="G99" s="275"/>
      <c r="H99" s="207"/>
    </row>
    <row r="100" spans="2:8" s="204" customFormat="1" ht="62.5" customHeight="1" x14ac:dyDescent="0.2">
      <c r="B100" s="278">
        <v>3</v>
      </c>
      <c r="C100" s="362" t="s">
        <v>54</v>
      </c>
      <c r="D100" s="358"/>
      <c r="E100" s="359" t="s">
        <v>246</v>
      </c>
      <c r="F100" s="360"/>
      <c r="G100" s="275"/>
      <c r="H100" s="207"/>
    </row>
    <row r="101" spans="2:8" s="204" customFormat="1" ht="38.5" customHeight="1" x14ac:dyDescent="0.2">
      <c r="B101" s="278">
        <v>3</v>
      </c>
      <c r="C101" s="362" t="s">
        <v>221</v>
      </c>
      <c r="D101" s="358"/>
      <c r="E101" s="359" t="s">
        <v>222</v>
      </c>
      <c r="F101" s="360"/>
      <c r="G101" s="275"/>
      <c r="H101" s="207"/>
    </row>
    <row r="102" spans="2:8" ht="59.25" customHeight="1" x14ac:dyDescent="0.2">
      <c r="B102" s="279">
        <v>5</v>
      </c>
      <c r="C102" s="361" t="s">
        <v>158</v>
      </c>
      <c r="D102" s="362"/>
      <c r="E102" s="359" t="s">
        <v>241</v>
      </c>
      <c r="F102" s="360"/>
      <c r="G102" s="268"/>
      <c r="H102" s="264"/>
    </row>
    <row r="103" spans="2:8" ht="59.25" customHeight="1" x14ac:dyDescent="0.2">
      <c r="B103" s="279">
        <v>5</v>
      </c>
      <c r="C103" s="361" t="s">
        <v>79</v>
      </c>
      <c r="D103" s="362"/>
      <c r="E103" s="359" t="s">
        <v>223</v>
      </c>
      <c r="F103" s="360"/>
      <c r="G103" s="268"/>
      <c r="H103" s="264"/>
    </row>
    <row r="104" spans="2:8" ht="59.25" customHeight="1" x14ac:dyDescent="0.2">
      <c r="B104" s="279">
        <v>5</v>
      </c>
      <c r="C104" s="361" t="s">
        <v>80</v>
      </c>
      <c r="D104" s="362"/>
      <c r="E104" s="359" t="s">
        <v>225</v>
      </c>
      <c r="F104" s="360"/>
      <c r="G104" s="268"/>
      <c r="H104" s="264"/>
    </row>
    <row r="105" spans="2:8" ht="59.25" customHeight="1" x14ac:dyDescent="0.2">
      <c r="B105" s="279">
        <v>5</v>
      </c>
      <c r="C105" s="361" t="s">
        <v>102</v>
      </c>
      <c r="D105" s="362"/>
      <c r="E105" s="359" t="s">
        <v>225</v>
      </c>
      <c r="F105" s="360"/>
      <c r="G105" s="268"/>
      <c r="H105" s="264"/>
    </row>
    <row r="106" spans="2:8" ht="47.5" customHeight="1" x14ac:dyDescent="0.2">
      <c r="B106" s="279">
        <v>5</v>
      </c>
      <c r="C106" s="361" t="s">
        <v>81</v>
      </c>
      <c r="D106" s="362"/>
      <c r="E106" s="359" t="s">
        <v>226</v>
      </c>
      <c r="F106" s="360"/>
      <c r="G106" s="268"/>
      <c r="H106" s="264"/>
    </row>
    <row r="107" spans="2:8" ht="45.5" customHeight="1" x14ac:dyDescent="0.2">
      <c r="B107" s="279">
        <v>5</v>
      </c>
      <c r="C107" s="361" t="s">
        <v>82</v>
      </c>
      <c r="D107" s="362"/>
      <c r="E107" s="359" t="s">
        <v>224</v>
      </c>
      <c r="F107" s="360"/>
      <c r="G107" s="268"/>
      <c r="H107" s="264"/>
    </row>
    <row r="108" spans="2:8" ht="32.5" customHeight="1" x14ac:dyDescent="0.2">
      <c r="B108" s="279">
        <v>5</v>
      </c>
      <c r="C108" s="361" t="s">
        <v>98</v>
      </c>
      <c r="D108" s="362"/>
      <c r="E108" s="359" t="s">
        <v>229</v>
      </c>
      <c r="F108" s="360"/>
      <c r="G108" s="268"/>
      <c r="H108" s="264"/>
    </row>
    <row r="109" spans="2:8" ht="33.5" customHeight="1" x14ac:dyDescent="0.2">
      <c r="B109" s="279">
        <v>5</v>
      </c>
      <c r="C109" s="361" t="s">
        <v>101</v>
      </c>
      <c r="D109" s="362"/>
      <c r="E109" s="359" t="s">
        <v>227</v>
      </c>
      <c r="F109" s="360"/>
      <c r="G109" s="268"/>
      <c r="H109" s="264"/>
    </row>
    <row r="110" spans="2:8" ht="33.5" customHeight="1" x14ac:dyDescent="0.2">
      <c r="B110" s="279">
        <v>5</v>
      </c>
      <c r="C110" s="361" t="s">
        <v>105</v>
      </c>
      <c r="D110" s="362"/>
      <c r="E110" s="359" t="s">
        <v>228</v>
      </c>
      <c r="F110" s="360"/>
      <c r="G110" s="268"/>
      <c r="H110" s="264"/>
    </row>
    <row r="111" spans="2:8" x14ac:dyDescent="0.2">
      <c r="B111" s="279">
        <v>5</v>
      </c>
      <c r="C111" s="361" t="s">
        <v>10</v>
      </c>
      <c r="D111" s="362"/>
      <c r="E111" s="359" t="s">
        <v>186</v>
      </c>
      <c r="F111" s="360"/>
      <c r="G111" s="268"/>
      <c r="H111" s="264"/>
    </row>
    <row r="112" spans="2:8" ht="25" customHeight="1" x14ac:dyDescent="0.2">
      <c r="B112" s="279">
        <v>8</v>
      </c>
      <c r="C112" s="361" t="s">
        <v>111</v>
      </c>
      <c r="D112" s="362"/>
      <c r="E112" s="359" t="s">
        <v>230</v>
      </c>
      <c r="F112" s="360"/>
      <c r="G112" s="268"/>
      <c r="H112" s="264"/>
    </row>
    <row r="113" spans="2:8" ht="46.5" customHeight="1" x14ac:dyDescent="0.2">
      <c r="B113" s="279">
        <v>8</v>
      </c>
      <c r="C113" s="361" t="s">
        <v>112</v>
      </c>
      <c r="D113" s="362"/>
      <c r="E113" s="359" t="s">
        <v>231</v>
      </c>
      <c r="F113" s="360"/>
      <c r="G113" s="268"/>
      <c r="H113" s="264"/>
    </row>
    <row r="114" spans="2:8" ht="46.5" customHeight="1" x14ac:dyDescent="0.2">
      <c r="B114" s="279">
        <v>8</v>
      </c>
      <c r="C114" s="361" t="s">
        <v>161</v>
      </c>
      <c r="D114" s="362"/>
      <c r="E114" s="359" t="s">
        <v>232</v>
      </c>
      <c r="F114" s="360"/>
      <c r="G114" s="268"/>
      <c r="H114" s="264"/>
    </row>
    <row r="115" spans="2:8" s="204" customFormat="1" ht="82.5" customHeight="1" x14ac:dyDescent="0.2">
      <c r="B115" s="278">
        <v>8</v>
      </c>
      <c r="C115" s="361" t="s">
        <v>233</v>
      </c>
      <c r="D115" s="362"/>
      <c r="E115" s="359" t="s">
        <v>175</v>
      </c>
      <c r="F115" s="360"/>
      <c r="G115" s="275"/>
      <c r="H115" s="207"/>
    </row>
    <row r="116" spans="2:8" s="204" customFormat="1" ht="34" customHeight="1" x14ac:dyDescent="0.2">
      <c r="B116" s="278">
        <v>8</v>
      </c>
      <c r="C116" s="361" t="s">
        <v>133</v>
      </c>
      <c r="D116" s="362"/>
      <c r="E116" s="359" t="s">
        <v>235</v>
      </c>
      <c r="F116" s="360"/>
      <c r="G116" s="275"/>
      <c r="H116" s="207"/>
    </row>
    <row r="117" spans="2:8" s="204" customFormat="1" ht="34" customHeight="1" x14ac:dyDescent="0.2">
      <c r="B117" s="278">
        <v>8</v>
      </c>
      <c r="C117" s="361" t="s">
        <v>269</v>
      </c>
      <c r="D117" s="362"/>
      <c r="E117" s="359" t="s">
        <v>237</v>
      </c>
      <c r="F117" s="360"/>
      <c r="G117" s="275"/>
      <c r="H117" s="207"/>
    </row>
    <row r="118" spans="2:8" s="204" customFormat="1" ht="34" customHeight="1" x14ac:dyDescent="0.2">
      <c r="B118" s="278">
        <v>8</v>
      </c>
      <c r="C118" s="361" t="s">
        <v>270</v>
      </c>
      <c r="D118" s="362"/>
      <c r="E118" s="359" t="s">
        <v>239</v>
      </c>
      <c r="F118" s="360"/>
      <c r="G118" s="275"/>
      <c r="H118" s="207"/>
    </row>
    <row r="119" spans="2:8" s="204" customFormat="1" ht="46.5" customHeight="1" x14ac:dyDescent="0.2">
      <c r="B119" s="278">
        <v>8</v>
      </c>
      <c r="C119" s="361" t="s">
        <v>119</v>
      </c>
      <c r="D119" s="362"/>
      <c r="E119" s="359" t="s">
        <v>234</v>
      </c>
      <c r="F119" s="360"/>
      <c r="G119" s="275"/>
      <c r="H119" s="207"/>
    </row>
    <row r="120" spans="2:8" ht="6.75" customHeight="1" thickBot="1" x14ac:dyDescent="0.25">
      <c r="B120" s="263"/>
      <c r="C120" s="363"/>
      <c r="D120" s="364"/>
      <c r="E120" s="365"/>
      <c r="F120" s="366"/>
      <c r="G120" s="268"/>
      <c r="H120" s="264"/>
    </row>
    <row r="121" spans="2:8" ht="16" thickTop="1" x14ac:dyDescent="0.2">
      <c r="B121" s="263"/>
      <c r="C121" s="276"/>
      <c r="D121" s="276"/>
      <c r="E121" s="277"/>
      <c r="F121" s="277"/>
      <c r="G121" s="268"/>
      <c r="H121" s="264"/>
    </row>
    <row r="122" spans="2:8" ht="16" thickBot="1" x14ac:dyDescent="0.25">
      <c r="B122" s="265"/>
      <c r="C122" s="266"/>
      <c r="D122" s="266"/>
      <c r="E122" s="266"/>
      <c r="F122" s="266"/>
      <c r="G122" s="266"/>
      <c r="H122" s="267"/>
    </row>
  </sheetData>
  <sheetProtection formatCells="0" formatColumns="0" formatRows="0"/>
  <autoFilter ref="B85:H119" xr:uid="{00000000-0009-0000-0000-000000000000}">
    <filterColumn colId="1" showButton="0"/>
    <filterColumn colId="3" showButton="0"/>
  </autoFilter>
  <mergeCells count="169">
    <mergeCell ref="B12:H12"/>
    <mergeCell ref="C111:D111"/>
    <mergeCell ref="E111:F111"/>
    <mergeCell ref="C65:D65"/>
    <mergeCell ref="E65:F65"/>
    <mergeCell ref="C66:D66"/>
    <mergeCell ref="E66:F66"/>
    <mergeCell ref="C67:D67"/>
    <mergeCell ref="E67:F67"/>
    <mergeCell ref="C68:D68"/>
    <mergeCell ref="E68:F68"/>
    <mergeCell ref="C69:D69"/>
    <mergeCell ref="E69:F69"/>
    <mergeCell ref="C70:D70"/>
    <mergeCell ref="E70:F70"/>
    <mergeCell ref="E93:F93"/>
    <mergeCell ref="C94:D94"/>
    <mergeCell ref="E94:F94"/>
    <mergeCell ref="C90:D90"/>
    <mergeCell ref="E90:F90"/>
    <mergeCell ref="C91:D91"/>
    <mergeCell ref="E91:F91"/>
    <mergeCell ref="C92:D92"/>
    <mergeCell ref="C50:D50"/>
    <mergeCell ref="C113:D113"/>
    <mergeCell ref="E113:F113"/>
    <mergeCell ref="C112:D112"/>
    <mergeCell ref="E112:F112"/>
    <mergeCell ref="C71:D71"/>
    <mergeCell ref="E71:F71"/>
    <mergeCell ref="C72:D72"/>
    <mergeCell ref="E72:F72"/>
    <mergeCell ref="C73:D73"/>
    <mergeCell ref="E73:F73"/>
    <mergeCell ref="B79:H79"/>
    <mergeCell ref="C93:D93"/>
    <mergeCell ref="C109:D109"/>
    <mergeCell ref="E109:F109"/>
    <mergeCell ref="C110:D110"/>
    <mergeCell ref="E110:F110"/>
    <mergeCell ref="C106:D106"/>
    <mergeCell ref="E106:F106"/>
    <mergeCell ref="C107:D107"/>
    <mergeCell ref="E107:F107"/>
    <mergeCell ref="C108:D108"/>
    <mergeCell ref="E108:F108"/>
    <mergeCell ref="C103:D103"/>
    <mergeCell ref="E103:F103"/>
    <mergeCell ref="E50:F50"/>
    <mergeCell ref="C51:D51"/>
    <mergeCell ref="E51:F51"/>
    <mergeCell ref="C52:D52"/>
    <mergeCell ref="E52:F52"/>
    <mergeCell ref="C56:D56"/>
    <mergeCell ref="E56:F56"/>
    <mergeCell ref="C57:D57"/>
    <mergeCell ref="E57:F57"/>
    <mergeCell ref="C53:D53"/>
    <mergeCell ref="E53:F53"/>
    <mergeCell ref="C54:D54"/>
    <mergeCell ref="E54:F54"/>
    <mergeCell ref="C39:D39"/>
    <mergeCell ref="E39:F39"/>
    <mergeCell ref="B43:H43"/>
    <mergeCell ref="C99:D99"/>
    <mergeCell ref="E99:F99"/>
    <mergeCell ref="C49:D49"/>
    <mergeCell ref="E49:F49"/>
    <mergeCell ref="C98:D98"/>
    <mergeCell ref="E98:F98"/>
    <mergeCell ref="C40:D40"/>
    <mergeCell ref="E40:F40"/>
    <mergeCell ref="C41:D41"/>
    <mergeCell ref="E41:F41"/>
    <mergeCell ref="C55:D55"/>
    <mergeCell ref="E55:F55"/>
    <mergeCell ref="E96:F96"/>
    <mergeCell ref="C88:D88"/>
    <mergeCell ref="E88:F88"/>
    <mergeCell ref="B75:H75"/>
    <mergeCell ref="B77:H77"/>
    <mergeCell ref="C47:D47"/>
    <mergeCell ref="E47:F47"/>
    <mergeCell ref="C48:D48"/>
    <mergeCell ref="E48:F48"/>
    <mergeCell ref="C89:D89"/>
    <mergeCell ref="E89:F89"/>
    <mergeCell ref="E86:F86"/>
    <mergeCell ref="C87:D87"/>
    <mergeCell ref="E87:F87"/>
    <mergeCell ref="C114:D114"/>
    <mergeCell ref="E114:F114"/>
    <mergeCell ref="C102:D102"/>
    <mergeCell ref="E102:F102"/>
    <mergeCell ref="C104:D104"/>
    <mergeCell ref="E104:F104"/>
    <mergeCell ref="C105:D105"/>
    <mergeCell ref="E105:F105"/>
    <mergeCell ref="C95:D95"/>
    <mergeCell ref="E95:F95"/>
    <mergeCell ref="C97:D97"/>
    <mergeCell ref="E97:F97"/>
    <mergeCell ref="C96:D96"/>
    <mergeCell ref="C101:D101"/>
    <mergeCell ref="E101:F101"/>
    <mergeCell ref="C100:D100"/>
    <mergeCell ref="E100:F100"/>
    <mergeCell ref="E92:F92"/>
    <mergeCell ref="C86:D86"/>
    <mergeCell ref="C21:D21"/>
    <mergeCell ref="E21:F21"/>
    <mergeCell ref="C22:D22"/>
    <mergeCell ref="E22:F22"/>
    <mergeCell ref="C23:D23"/>
    <mergeCell ref="E23:F23"/>
    <mergeCell ref="B59:H59"/>
    <mergeCell ref="B61:H61"/>
    <mergeCell ref="B63:H63"/>
    <mergeCell ref="C24:D24"/>
    <mergeCell ref="E24:F24"/>
    <mergeCell ref="E30:F30"/>
    <mergeCell ref="C29:D29"/>
    <mergeCell ref="E29:F29"/>
    <mergeCell ref="C28:D28"/>
    <mergeCell ref="E28:F28"/>
    <mergeCell ref="C27:D27"/>
    <mergeCell ref="E27:F27"/>
    <mergeCell ref="C26:D26"/>
    <mergeCell ref="E26:F26"/>
    <mergeCell ref="C37:D37"/>
    <mergeCell ref="E37:F37"/>
    <mergeCell ref="C38:D38"/>
    <mergeCell ref="E38:F38"/>
    <mergeCell ref="C119:D119"/>
    <mergeCell ref="E119:F119"/>
    <mergeCell ref="C120:D120"/>
    <mergeCell ref="E120:F120"/>
    <mergeCell ref="C118:D118"/>
    <mergeCell ref="E118:F118"/>
    <mergeCell ref="C117:D117"/>
    <mergeCell ref="E117:F117"/>
    <mergeCell ref="C115:D115"/>
    <mergeCell ref="E115:F115"/>
    <mergeCell ref="C116:D116"/>
    <mergeCell ref="E116:F116"/>
    <mergeCell ref="B2:H2"/>
    <mergeCell ref="B4:H5"/>
    <mergeCell ref="B6:H6"/>
    <mergeCell ref="B7:H7"/>
    <mergeCell ref="C85:D85"/>
    <mergeCell ref="E85:F85"/>
    <mergeCell ref="B9:H9"/>
    <mergeCell ref="B11:H11"/>
    <mergeCell ref="B45:H45"/>
    <mergeCell ref="B15:H15"/>
    <mergeCell ref="B17:H17"/>
    <mergeCell ref="B13:H13"/>
    <mergeCell ref="B19:H19"/>
    <mergeCell ref="B14:H14"/>
    <mergeCell ref="B35:H35"/>
    <mergeCell ref="C25:D25"/>
    <mergeCell ref="E25:F25"/>
    <mergeCell ref="C31:D31"/>
    <mergeCell ref="E31:F31"/>
    <mergeCell ref="C32:D32"/>
    <mergeCell ref="E32:F32"/>
    <mergeCell ref="C33:D33"/>
    <mergeCell ref="E33:F33"/>
    <mergeCell ref="C30:D3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dimension ref="A1:D23"/>
  <sheetViews>
    <sheetView zoomScaleNormal="100" zoomScaleSheetLayoutView="110" workbookViewId="0">
      <selection activeCell="E16" sqref="E16"/>
    </sheetView>
  </sheetViews>
  <sheetFormatPr baseColWidth="10" defaultRowHeight="15" x14ac:dyDescent="0.2"/>
  <cols>
    <col min="1" max="1" width="17.5" style="290" customWidth="1"/>
    <col min="2" max="2" width="23.5" style="135" customWidth="1"/>
    <col min="3" max="3" width="12.5" style="135" customWidth="1"/>
    <col min="4" max="4" width="16.5" style="135" customWidth="1"/>
    <col min="5" max="256" width="10.83203125" style="135"/>
    <col min="257" max="257" width="17.6640625" style="135" customWidth="1"/>
    <col min="258" max="258" width="23.5" style="135" customWidth="1"/>
    <col min="259" max="259" width="10.83203125" style="135"/>
    <col min="260" max="260" width="12.6640625" style="135" customWidth="1"/>
    <col min="261" max="512" width="10.83203125" style="135"/>
    <col min="513" max="513" width="17.6640625" style="135" customWidth="1"/>
    <col min="514" max="514" width="23.5" style="135" customWidth="1"/>
    <col min="515" max="515" width="10.83203125" style="135"/>
    <col min="516" max="516" width="12.6640625" style="135" customWidth="1"/>
    <col min="517" max="768" width="10.83203125" style="135"/>
    <col min="769" max="769" width="17.6640625" style="135" customWidth="1"/>
    <col min="770" max="770" width="23.5" style="135" customWidth="1"/>
    <col min="771" max="771" width="10.83203125" style="135"/>
    <col min="772" max="772" width="12.6640625" style="135" customWidth="1"/>
    <col min="773" max="1024" width="10.83203125" style="135"/>
    <col min="1025" max="1025" width="17.6640625" style="135" customWidth="1"/>
    <col min="1026" max="1026" width="23.5" style="135" customWidth="1"/>
    <col min="1027" max="1027" width="10.83203125" style="135"/>
    <col min="1028" max="1028" width="12.6640625" style="135" customWidth="1"/>
    <col min="1029" max="1280" width="10.83203125" style="135"/>
    <col min="1281" max="1281" width="17.6640625" style="135" customWidth="1"/>
    <col min="1282" max="1282" width="23.5" style="135" customWidth="1"/>
    <col min="1283" max="1283" width="10.83203125" style="135"/>
    <col min="1284" max="1284" width="12.6640625" style="135" customWidth="1"/>
    <col min="1285" max="1536" width="10.83203125" style="135"/>
    <col min="1537" max="1537" width="17.6640625" style="135" customWidth="1"/>
    <col min="1538" max="1538" width="23.5" style="135" customWidth="1"/>
    <col min="1539" max="1539" width="10.83203125" style="135"/>
    <col min="1540" max="1540" width="12.6640625" style="135" customWidth="1"/>
    <col min="1541" max="1792" width="10.83203125" style="135"/>
    <col min="1793" max="1793" width="17.6640625" style="135" customWidth="1"/>
    <col min="1794" max="1794" width="23.5" style="135" customWidth="1"/>
    <col min="1795" max="1795" width="10.83203125" style="135"/>
    <col min="1796" max="1796" width="12.6640625" style="135" customWidth="1"/>
    <col min="1797" max="2048" width="10.83203125" style="135"/>
    <col min="2049" max="2049" width="17.6640625" style="135" customWidth="1"/>
    <col min="2050" max="2050" width="23.5" style="135" customWidth="1"/>
    <col min="2051" max="2051" width="10.83203125" style="135"/>
    <col min="2052" max="2052" width="12.6640625" style="135" customWidth="1"/>
    <col min="2053" max="2304" width="10.83203125" style="135"/>
    <col min="2305" max="2305" width="17.6640625" style="135" customWidth="1"/>
    <col min="2306" max="2306" width="23.5" style="135" customWidth="1"/>
    <col min="2307" max="2307" width="10.83203125" style="135"/>
    <col min="2308" max="2308" width="12.6640625" style="135" customWidth="1"/>
    <col min="2309" max="2560" width="10.83203125" style="135"/>
    <col min="2561" max="2561" width="17.6640625" style="135" customWidth="1"/>
    <col min="2562" max="2562" width="23.5" style="135" customWidth="1"/>
    <col min="2563" max="2563" width="10.83203125" style="135"/>
    <col min="2564" max="2564" width="12.6640625" style="135" customWidth="1"/>
    <col min="2565" max="2816" width="10.83203125" style="135"/>
    <col min="2817" max="2817" width="17.6640625" style="135" customWidth="1"/>
    <col min="2818" max="2818" width="23.5" style="135" customWidth="1"/>
    <col min="2819" max="2819" width="10.83203125" style="135"/>
    <col min="2820" max="2820" width="12.6640625" style="135" customWidth="1"/>
    <col min="2821" max="3072" width="10.83203125" style="135"/>
    <col min="3073" max="3073" width="17.6640625" style="135" customWidth="1"/>
    <col min="3074" max="3074" width="23.5" style="135" customWidth="1"/>
    <col min="3075" max="3075" width="10.83203125" style="135"/>
    <col min="3076" max="3076" width="12.6640625" style="135" customWidth="1"/>
    <col min="3077" max="3328" width="10.83203125" style="135"/>
    <col min="3329" max="3329" width="17.6640625" style="135" customWidth="1"/>
    <col min="3330" max="3330" width="23.5" style="135" customWidth="1"/>
    <col min="3331" max="3331" width="10.83203125" style="135"/>
    <col min="3332" max="3332" width="12.6640625" style="135" customWidth="1"/>
    <col min="3333" max="3584" width="10.83203125" style="135"/>
    <col min="3585" max="3585" width="17.6640625" style="135" customWidth="1"/>
    <col min="3586" max="3586" width="23.5" style="135" customWidth="1"/>
    <col min="3587" max="3587" width="10.83203125" style="135"/>
    <col min="3588" max="3588" width="12.6640625" style="135" customWidth="1"/>
    <col min="3589" max="3840" width="10.83203125" style="135"/>
    <col min="3841" max="3841" width="17.6640625" style="135" customWidth="1"/>
    <col min="3842" max="3842" width="23.5" style="135" customWidth="1"/>
    <col min="3843" max="3843" width="10.83203125" style="135"/>
    <col min="3844" max="3844" width="12.6640625" style="135" customWidth="1"/>
    <col min="3845" max="4096" width="10.83203125" style="135"/>
    <col min="4097" max="4097" width="17.6640625" style="135" customWidth="1"/>
    <col min="4098" max="4098" width="23.5" style="135" customWidth="1"/>
    <col min="4099" max="4099" width="10.83203125" style="135"/>
    <col min="4100" max="4100" width="12.6640625" style="135" customWidth="1"/>
    <col min="4101" max="4352" width="10.83203125" style="135"/>
    <col min="4353" max="4353" width="17.6640625" style="135" customWidth="1"/>
    <col min="4354" max="4354" width="23.5" style="135" customWidth="1"/>
    <col min="4355" max="4355" width="10.83203125" style="135"/>
    <col min="4356" max="4356" width="12.6640625" style="135" customWidth="1"/>
    <col min="4357" max="4608" width="10.83203125" style="135"/>
    <col min="4609" max="4609" width="17.6640625" style="135" customWidth="1"/>
    <col min="4610" max="4610" width="23.5" style="135" customWidth="1"/>
    <col min="4611" max="4611" width="10.83203125" style="135"/>
    <col min="4612" max="4612" width="12.6640625" style="135" customWidth="1"/>
    <col min="4613" max="4864" width="10.83203125" style="135"/>
    <col min="4865" max="4865" width="17.6640625" style="135" customWidth="1"/>
    <col min="4866" max="4866" width="23.5" style="135" customWidth="1"/>
    <col min="4867" max="4867" width="10.83203125" style="135"/>
    <col min="4868" max="4868" width="12.6640625" style="135" customWidth="1"/>
    <col min="4869" max="5120" width="10.83203125" style="135"/>
    <col min="5121" max="5121" width="17.6640625" style="135" customWidth="1"/>
    <col min="5122" max="5122" width="23.5" style="135" customWidth="1"/>
    <col min="5123" max="5123" width="10.83203125" style="135"/>
    <col min="5124" max="5124" width="12.6640625" style="135" customWidth="1"/>
    <col min="5125" max="5376" width="10.83203125" style="135"/>
    <col min="5377" max="5377" width="17.6640625" style="135" customWidth="1"/>
    <col min="5378" max="5378" width="23.5" style="135" customWidth="1"/>
    <col min="5379" max="5379" width="10.83203125" style="135"/>
    <col min="5380" max="5380" width="12.6640625" style="135" customWidth="1"/>
    <col min="5381" max="5632" width="10.83203125" style="135"/>
    <col min="5633" max="5633" width="17.6640625" style="135" customWidth="1"/>
    <col min="5634" max="5634" width="23.5" style="135" customWidth="1"/>
    <col min="5635" max="5635" width="10.83203125" style="135"/>
    <col min="5636" max="5636" width="12.6640625" style="135" customWidth="1"/>
    <col min="5637" max="5888" width="10.83203125" style="135"/>
    <col min="5889" max="5889" width="17.6640625" style="135" customWidth="1"/>
    <col min="5890" max="5890" width="23.5" style="135" customWidth="1"/>
    <col min="5891" max="5891" width="10.83203125" style="135"/>
    <col min="5892" max="5892" width="12.6640625" style="135" customWidth="1"/>
    <col min="5893" max="6144" width="10.83203125" style="135"/>
    <col min="6145" max="6145" width="17.6640625" style="135" customWidth="1"/>
    <col min="6146" max="6146" width="23.5" style="135" customWidth="1"/>
    <col min="6147" max="6147" width="10.83203125" style="135"/>
    <col min="6148" max="6148" width="12.6640625" style="135" customWidth="1"/>
    <col min="6149" max="6400" width="10.83203125" style="135"/>
    <col min="6401" max="6401" width="17.6640625" style="135" customWidth="1"/>
    <col min="6402" max="6402" width="23.5" style="135" customWidth="1"/>
    <col min="6403" max="6403" width="10.83203125" style="135"/>
    <col min="6404" max="6404" width="12.6640625" style="135" customWidth="1"/>
    <col min="6405" max="6656" width="10.83203125" style="135"/>
    <col min="6657" max="6657" width="17.6640625" style="135" customWidth="1"/>
    <col min="6658" max="6658" width="23.5" style="135" customWidth="1"/>
    <col min="6659" max="6659" width="10.83203125" style="135"/>
    <col min="6660" max="6660" width="12.6640625" style="135" customWidth="1"/>
    <col min="6661" max="6912" width="10.83203125" style="135"/>
    <col min="6913" max="6913" width="17.6640625" style="135" customWidth="1"/>
    <col min="6914" max="6914" width="23.5" style="135" customWidth="1"/>
    <col min="6915" max="6915" width="10.83203125" style="135"/>
    <col min="6916" max="6916" width="12.6640625" style="135" customWidth="1"/>
    <col min="6917" max="7168" width="10.83203125" style="135"/>
    <col min="7169" max="7169" width="17.6640625" style="135" customWidth="1"/>
    <col min="7170" max="7170" width="23.5" style="135" customWidth="1"/>
    <col min="7171" max="7171" width="10.83203125" style="135"/>
    <col min="7172" max="7172" width="12.6640625" style="135" customWidth="1"/>
    <col min="7173" max="7424" width="10.83203125" style="135"/>
    <col min="7425" max="7425" width="17.6640625" style="135" customWidth="1"/>
    <col min="7426" max="7426" width="23.5" style="135" customWidth="1"/>
    <col min="7427" max="7427" width="10.83203125" style="135"/>
    <col min="7428" max="7428" width="12.6640625" style="135" customWidth="1"/>
    <col min="7429" max="7680" width="10.83203125" style="135"/>
    <col min="7681" max="7681" width="17.6640625" style="135" customWidth="1"/>
    <col min="7682" max="7682" width="23.5" style="135" customWidth="1"/>
    <col min="7683" max="7683" width="10.83203125" style="135"/>
    <col min="7684" max="7684" width="12.6640625" style="135" customWidth="1"/>
    <col min="7685" max="7936" width="10.83203125" style="135"/>
    <col min="7937" max="7937" width="17.6640625" style="135" customWidth="1"/>
    <col min="7938" max="7938" width="23.5" style="135" customWidth="1"/>
    <col min="7939" max="7939" width="10.83203125" style="135"/>
    <col min="7940" max="7940" width="12.6640625" style="135" customWidth="1"/>
    <col min="7941" max="8192" width="10.83203125" style="135"/>
    <col min="8193" max="8193" width="17.6640625" style="135" customWidth="1"/>
    <col min="8194" max="8194" width="23.5" style="135" customWidth="1"/>
    <col min="8195" max="8195" width="10.83203125" style="135"/>
    <col min="8196" max="8196" width="12.6640625" style="135" customWidth="1"/>
    <col min="8197" max="8448" width="10.83203125" style="135"/>
    <col min="8449" max="8449" width="17.6640625" style="135" customWidth="1"/>
    <col min="8450" max="8450" width="23.5" style="135" customWidth="1"/>
    <col min="8451" max="8451" width="10.83203125" style="135"/>
    <col min="8452" max="8452" width="12.6640625" style="135" customWidth="1"/>
    <col min="8453" max="8704" width="10.83203125" style="135"/>
    <col min="8705" max="8705" width="17.6640625" style="135" customWidth="1"/>
    <col min="8706" max="8706" width="23.5" style="135" customWidth="1"/>
    <col min="8707" max="8707" width="10.83203125" style="135"/>
    <col min="8708" max="8708" width="12.6640625" style="135" customWidth="1"/>
    <col min="8709" max="8960" width="10.83203125" style="135"/>
    <col min="8961" max="8961" width="17.6640625" style="135" customWidth="1"/>
    <col min="8962" max="8962" width="23.5" style="135" customWidth="1"/>
    <col min="8963" max="8963" width="10.83203125" style="135"/>
    <col min="8964" max="8964" width="12.6640625" style="135" customWidth="1"/>
    <col min="8965" max="9216" width="10.83203125" style="135"/>
    <col min="9217" max="9217" width="17.6640625" style="135" customWidth="1"/>
    <col min="9218" max="9218" width="23.5" style="135" customWidth="1"/>
    <col min="9219" max="9219" width="10.83203125" style="135"/>
    <col min="9220" max="9220" width="12.6640625" style="135" customWidth="1"/>
    <col min="9221" max="9472" width="10.83203125" style="135"/>
    <col min="9473" max="9473" width="17.6640625" style="135" customWidth="1"/>
    <col min="9474" max="9474" width="23.5" style="135" customWidth="1"/>
    <col min="9475" max="9475" width="10.83203125" style="135"/>
    <col min="9476" max="9476" width="12.6640625" style="135" customWidth="1"/>
    <col min="9477" max="9728" width="10.83203125" style="135"/>
    <col min="9729" max="9729" width="17.6640625" style="135" customWidth="1"/>
    <col min="9730" max="9730" width="23.5" style="135" customWidth="1"/>
    <col min="9731" max="9731" width="10.83203125" style="135"/>
    <col min="9732" max="9732" width="12.6640625" style="135" customWidth="1"/>
    <col min="9733" max="9984" width="10.83203125" style="135"/>
    <col min="9985" max="9985" width="17.6640625" style="135" customWidth="1"/>
    <col min="9986" max="9986" width="23.5" style="135" customWidth="1"/>
    <col min="9987" max="9987" width="10.83203125" style="135"/>
    <col min="9988" max="9988" width="12.6640625" style="135" customWidth="1"/>
    <col min="9989" max="10240" width="10.83203125" style="135"/>
    <col min="10241" max="10241" width="17.6640625" style="135" customWidth="1"/>
    <col min="10242" max="10242" width="23.5" style="135" customWidth="1"/>
    <col min="10243" max="10243" width="10.83203125" style="135"/>
    <col min="10244" max="10244" width="12.6640625" style="135" customWidth="1"/>
    <col min="10245" max="10496" width="10.83203125" style="135"/>
    <col min="10497" max="10497" width="17.6640625" style="135" customWidth="1"/>
    <col min="10498" max="10498" width="23.5" style="135" customWidth="1"/>
    <col min="10499" max="10499" width="10.83203125" style="135"/>
    <col min="10500" max="10500" width="12.6640625" style="135" customWidth="1"/>
    <col min="10501" max="10752" width="10.83203125" style="135"/>
    <col min="10753" max="10753" width="17.6640625" style="135" customWidth="1"/>
    <col min="10754" max="10754" width="23.5" style="135" customWidth="1"/>
    <col min="10755" max="10755" width="10.83203125" style="135"/>
    <col min="10756" max="10756" width="12.6640625" style="135" customWidth="1"/>
    <col min="10757" max="11008" width="10.83203125" style="135"/>
    <col min="11009" max="11009" width="17.6640625" style="135" customWidth="1"/>
    <col min="11010" max="11010" width="23.5" style="135" customWidth="1"/>
    <col min="11011" max="11011" width="10.83203125" style="135"/>
    <col min="11012" max="11012" width="12.6640625" style="135" customWidth="1"/>
    <col min="11013" max="11264" width="10.83203125" style="135"/>
    <col min="11265" max="11265" width="17.6640625" style="135" customWidth="1"/>
    <col min="11266" max="11266" width="23.5" style="135" customWidth="1"/>
    <col min="11267" max="11267" width="10.83203125" style="135"/>
    <col min="11268" max="11268" width="12.6640625" style="135" customWidth="1"/>
    <col min="11269" max="11520" width="10.83203125" style="135"/>
    <col min="11521" max="11521" width="17.6640625" style="135" customWidth="1"/>
    <col min="11522" max="11522" width="23.5" style="135" customWidth="1"/>
    <col min="11523" max="11523" width="10.83203125" style="135"/>
    <col min="11524" max="11524" width="12.6640625" style="135" customWidth="1"/>
    <col min="11525" max="11776" width="10.83203125" style="135"/>
    <col min="11777" max="11777" width="17.6640625" style="135" customWidth="1"/>
    <col min="11778" max="11778" width="23.5" style="135" customWidth="1"/>
    <col min="11779" max="11779" width="10.83203125" style="135"/>
    <col min="11780" max="11780" width="12.6640625" style="135" customWidth="1"/>
    <col min="11781" max="12032" width="10.83203125" style="135"/>
    <col min="12033" max="12033" width="17.6640625" style="135" customWidth="1"/>
    <col min="12034" max="12034" width="23.5" style="135" customWidth="1"/>
    <col min="12035" max="12035" width="10.83203125" style="135"/>
    <col min="12036" max="12036" width="12.6640625" style="135" customWidth="1"/>
    <col min="12037" max="12288" width="10.83203125" style="135"/>
    <col min="12289" max="12289" width="17.6640625" style="135" customWidth="1"/>
    <col min="12290" max="12290" width="23.5" style="135" customWidth="1"/>
    <col min="12291" max="12291" width="10.83203125" style="135"/>
    <col min="12292" max="12292" width="12.6640625" style="135" customWidth="1"/>
    <col min="12293" max="12544" width="10.83203125" style="135"/>
    <col min="12545" max="12545" width="17.6640625" style="135" customWidth="1"/>
    <col min="12546" max="12546" width="23.5" style="135" customWidth="1"/>
    <col min="12547" max="12547" width="10.83203125" style="135"/>
    <col min="12548" max="12548" width="12.6640625" style="135" customWidth="1"/>
    <col min="12549" max="12800" width="10.83203125" style="135"/>
    <col min="12801" max="12801" width="17.6640625" style="135" customWidth="1"/>
    <col min="12802" max="12802" width="23.5" style="135" customWidth="1"/>
    <col min="12803" max="12803" width="10.83203125" style="135"/>
    <col min="12804" max="12804" width="12.6640625" style="135" customWidth="1"/>
    <col min="12805" max="13056" width="10.83203125" style="135"/>
    <col min="13057" max="13057" width="17.6640625" style="135" customWidth="1"/>
    <col min="13058" max="13058" width="23.5" style="135" customWidth="1"/>
    <col min="13059" max="13059" width="10.83203125" style="135"/>
    <col min="13060" max="13060" width="12.6640625" style="135" customWidth="1"/>
    <col min="13061" max="13312" width="10.83203125" style="135"/>
    <col min="13313" max="13313" width="17.6640625" style="135" customWidth="1"/>
    <col min="13314" max="13314" width="23.5" style="135" customWidth="1"/>
    <col min="13315" max="13315" width="10.83203125" style="135"/>
    <col min="13316" max="13316" width="12.6640625" style="135" customWidth="1"/>
    <col min="13317" max="13568" width="10.83203125" style="135"/>
    <col min="13569" max="13569" width="17.6640625" style="135" customWidth="1"/>
    <col min="13570" max="13570" width="23.5" style="135" customWidth="1"/>
    <col min="13571" max="13571" width="10.83203125" style="135"/>
    <col min="13572" max="13572" width="12.6640625" style="135" customWidth="1"/>
    <col min="13573" max="13824" width="10.83203125" style="135"/>
    <col min="13825" max="13825" width="17.6640625" style="135" customWidth="1"/>
    <col min="13826" max="13826" width="23.5" style="135" customWidth="1"/>
    <col min="13827" max="13827" width="10.83203125" style="135"/>
    <col min="13828" max="13828" width="12.6640625" style="135" customWidth="1"/>
    <col min="13829" max="14080" width="10.83203125" style="135"/>
    <col min="14081" max="14081" width="17.6640625" style="135" customWidth="1"/>
    <col min="14082" max="14082" width="23.5" style="135" customWidth="1"/>
    <col min="14083" max="14083" width="10.83203125" style="135"/>
    <col min="14084" max="14084" width="12.6640625" style="135" customWidth="1"/>
    <col min="14085" max="14336" width="10.83203125" style="135"/>
    <col min="14337" max="14337" width="17.6640625" style="135" customWidth="1"/>
    <col min="14338" max="14338" width="23.5" style="135" customWidth="1"/>
    <col min="14339" max="14339" width="10.83203125" style="135"/>
    <col min="14340" max="14340" width="12.6640625" style="135" customWidth="1"/>
    <col min="14341" max="14592" width="10.83203125" style="135"/>
    <col min="14593" max="14593" width="17.6640625" style="135" customWidth="1"/>
    <col min="14594" max="14594" width="23.5" style="135" customWidth="1"/>
    <col min="14595" max="14595" width="10.83203125" style="135"/>
    <col min="14596" max="14596" width="12.6640625" style="135" customWidth="1"/>
    <col min="14597" max="14848" width="10.83203125" style="135"/>
    <col min="14849" max="14849" width="17.6640625" style="135" customWidth="1"/>
    <col min="14850" max="14850" width="23.5" style="135" customWidth="1"/>
    <col min="14851" max="14851" width="10.83203125" style="135"/>
    <col min="14852" max="14852" width="12.6640625" style="135" customWidth="1"/>
    <col min="14853" max="15104" width="10.83203125" style="135"/>
    <col min="15105" max="15105" width="17.6640625" style="135" customWidth="1"/>
    <col min="15106" max="15106" width="23.5" style="135" customWidth="1"/>
    <col min="15107" max="15107" width="10.83203125" style="135"/>
    <col min="15108" max="15108" width="12.6640625" style="135" customWidth="1"/>
    <col min="15109" max="15360" width="10.83203125" style="135"/>
    <col min="15361" max="15361" width="17.6640625" style="135" customWidth="1"/>
    <col min="15362" max="15362" width="23.5" style="135" customWidth="1"/>
    <col min="15363" max="15363" width="10.83203125" style="135"/>
    <col min="15364" max="15364" width="12.6640625" style="135" customWidth="1"/>
    <col min="15365" max="15616" width="10.83203125" style="135"/>
    <col min="15617" max="15617" width="17.6640625" style="135" customWidth="1"/>
    <col min="15618" max="15618" width="23.5" style="135" customWidth="1"/>
    <col min="15619" max="15619" width="10.83203125" style="135"/>
    <col min="15620" max="15620" width="12.6640625" style="135" customWidth="1"/>
    <col min="15621" max="15872" width="10.83203125" style="135"/>
    <col min="15873" max="15873" width="17.6640625" style="135" customWidth="1"/>
    <col min="15874" max="15874" width="23.5" style="135" customWidth="1"/>
    <col min="15875" max="15875" width="10.83203125" style="135"/>
    <col min="15876" max="15876" width="12.6640625" style="135" customWidth="1"/>
    <col min="15877" max="16128" width="10.83203125" style="135"/>
    <col min="16129" max="16129" width="17.6640625" style="135" customWidth="1"/>
    <col min="16130" max="16130" width="23.5" style="135" customWidth="1"/>
    <col min="16131" max="16131" width="10.83203125" style="135"/>
    <col min="16132" max="16132" width="12.6640625" style="135" customWidth="1"/>
    <col min="16133" max="16384" width="10.83203125" style="135"/>
  </cols>
  <sheetData>
    <row r="1" spans="1:4" ht="36.75" customHeight="1" x14ac:dyDescent="0.2">
      <c r="A1" s="502"/>
      <c r="B1" s="507" t="str">
        <f>+'2 CONTEXTO E IDENTIFICACIÓN'!B1</f>
        <v xml:space="preserve">ALCALDIA MAYOR DE CARTAGENA DE INDIAS </v>
      </c>
      <c r="C1" s="61" t="str">
        <f>+'2 CONTEXTO E IDENTIFICACIÓN'!I1</f>
        <v>Código:GADCA03-F009</v>
      </c>
      <c r="D1" s="221" t="e">
        <f>+'2 CONTEXTO E IDENTIFICACIÓN'!#REF!</f>
        <v>#REF!</v>
      </c>
    </row>
    <row r="2" spans="1:4" ht="36.75" customHeight="1" x14ac:dyDescent="0.2">
      <c r="A2" s="502"/>
      <c r="B2" s="507"/>
      <c r="C2" s="61" t="str">
        <f>+'2 CONTEXTO E IDENTIFICACIÓN'!I3</f>
        <v>Vigencia: 04-01-2022</v>
      </c>
      <c r="D2" s="221" t="e">
        <f>+'2 CONTEXTO E IDENTIFICACIÓN'!#REF!</f>
        <v>#REF!</v>
      </c>
    </row>
    <row r="3" spans="1:4" s="222" customFormat="1" x14ac:dyDescent="0.2">
      <c r="A3" s="286" t="s">
        <v>11</v>
      </c>
      <c r="B3" s="504" t="s">
        <v>38</v>
      </c>
      <c r="C3" s="504"/>
      <c r="D3" s="504"/>
    </row>
    <row r="4" spans="1:4" ht="69.75" customHeight="1" x14ac:dyDescent="0.2">
      <c r="A4" s="287"/>
      <c r="B4" s="505"/>
      <c r="C4" s="505"/>
      <c r="D4" s="505"/>
    </row>
    <row r="5" spans="1:4" s="223" customFormat="1" ht="91.5" customHeight="1" x14ac:dyDescent="0.2">
      <c r="A5" s="287"/>
      <c r="B5" s="505"/>
      <c r="C5" s="505"/>
      <c r="D5" s="505"/>
    </row>
    <row r="6" spans="1:4" x14ac:dyDescent="0.2">
      <c r="A6" s="288"/>
      <c r="B6" s="503"/>
      <c r="C6" s="503"/>
      <c r="D6" s="503"/>
    </row>
    <row r="7" spans="1:4" x14ac:dyDescent="0.2">
      <c r="A7" s="288"/>
      <c r="B7" s="503"/>
      <c r="C7" s="503"/>
      <c r="D7" s="503"/>
    </row>
    <row r="8" spans="1:4" x14ac:dyDescent="0.2">
      <c r="A8" s="288"/>
      <c r="B8" s="506"/>
      <c r="C8" s="506"/>
      <c r="D8" s="506"/>
    </row>
    <row r="9" spans="1:4" x14ac:dyDescent="0.2">
      <c r="A9" s="288"/>
      <c r="B9" s="503"/>
      <c r="C9" s="503"/>
      <c r="D9" s="503"/>
    </row>
    <row r="10" spans="1:4" x14ac:dyDescent="0.2">
      <c r="A10" s="289"/>
      <c r="B10" s="224"/>
      <c r="C10" s="224"/>
      <c r="D10" s="224"/>
    </row>
    <row r="11" spans="1:4" x14ac:dyDescent="0.2">
      <c r="A11" s="289"/>
      <c r="B11" s="224"/>
      <c r="C11" s="224"/>
      <c r="D11" s="224"/>
    </row>
    <row r="12" spans="1:4" x14ac:dyDescent="0.2">
      <c r="A12" s="289"/>
      <c r="B12" s="224"/>
      <c r="C12" s="224"/>
      <c r="D12" s="224"/>
    </row>
    <row r="13" spans="1:4" x14ac:dyDescent="0.2">
      <c r="A13" s="289"/>
      <c r="B13" s="224"/>
      <c r="C13" s="224"/>
      <c r="D13" s="224"/>
    </row>
    <row r="14" spans="1:4" x14ac:dyDescent="0.2">
      <c r="A14" s="289"/>
      <c r="B14" s="224"/>
      <c r="C14" s="224"/>
      <c r="D14" s="224"/>
    </row>
    <row r="15" spans="1:4" x14ac:dyDescent="0.2">
      <c r="A15" s="289"/>
      <c r="B15" s="224"/>
      <c r="C15" s="224"/>
      <c r="D15" s="224"/>
    </row>
    <row r="16" spans="1:4" x14ac:dyDescent="0.2">
      <c r="A16" s="289"/>
      <c r="B16" s="224"/>
      <c r="C16" s="224"/>
      <c r="D16" s="224"/>
    </row>
    <row r="17" spans="1:4" x14ac:dyDescent="0.2">
      <c r="A17" s="289"/>
      <c r="B17" s="224"/>
      <c r="C17" s="224"/>
      <c r="D17" s="224"/>
    </row>
    <row r="18" spans="1:4" x14ac:dyDescent="0.2">
      <c r="A18" s="289"/>
      <c r="B18" s="224"/>
      <c r="C18" s="224"/>
      <c r="D18" s="224"/>
    </row>
    <row r="19" spans="1:4" x14ac:dyDescent="0.2">
      <c r="A19" s="289"/>
      <c r="B19" s="224"/>
      <c r="C19" s="224"/>
      <c r="D19" s="224"/>
    </row>
    <row r="20" spans="1:4" x14ac:dyDescent="0.2">
      <c r="A20" s="289"/>
      <c r="B20" s="224"/>
      <c r="C20" s="224"/>
      <c r="D20" s="224"/>
    </row>
    <row r="21" spans="1:4" x14ac:dyDescent="0.2">
      <c r="A21" s="289"/>
      <c r="B21" s="224"/>
      <c r="C21" s="224"/>
      <c r="D21" s="224"/>
    </row>
    <row r="22" spans="1:4" x14ac:dyDescent="0.2">
      <c r="A22" s="289"/>
      <c r="B22" s="224"/>
      <c r="C22" s="224"/>
      <c r="D22" s="224"/>
    </row>
    <row r="23" spans="1:4" x14ac:dyDescent="0.2">
      <c r="A23" s="289"/>
      <c r="B23" s="224"/>
      <c r="C23" s="224"/>
      <c r="D23" s="224"/>
    </row>
  </sheetData>
  <sheetProtection sheet="1" scenarios="1" formatCells="0" formatColumns="0" formatRows="0" insertRows="0"/>
  <mergeCells count="9">
    <mergeCell ref="A1:A2"/>
    <mergeCell ref="B9:D9"/>
    <mergeCell ref="B3:D3"/>
    <mergeCell ref="B5:D5"/>
    <mergeCell ref="B8:D8"/>
    <mergeCell ref="B4:D4"/>
    <mergeCell ref="B7:D7"/>
    <mergeCell ref="B6:D6"/>
    <mergeCell ref="B1:B2"/>
  </mergeCells>
  <pageMargins left="0.7" right="0.7" top="0.75" bottom="0.75" header="0.3" footer="0.3"/>
  <pageSetup scale="7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26"/>
  <sheetViews>
    <sheetView zoomScale="70" zoomScaleNormal="70" workbookViewId="0">
      <selection activeCell="E10" sqref="E10"/>
    </sheetView>
  </sheetViews>
  <sheetFormatPr baseColWidth="10" defaultColWidth="10.83203125" defaultRowHeight="13" x14ac:dyDescent="0.15"/>
  <cols>
    <col min="1" max="1" width="32.1640625" style="146" customWidth="1"/>
    <col min="2" max="2" width="38.5" style="146" bestFit="1" customWidth="1"/>
    <col min="3" max="3" width="21.6640625" style="146" customWidth="1"/>
    <col min="4" max="4" width="10.83203125" style="146"/>
    <col min="5" max="5" width="20.5" style="146" customWidth="1"/>
    <col min="6" max="6" width="16.5" style="146" customWidth="1"/>
    <col min="7" max="7" width="10.83203125" style="146"/>
    <col min="8" max="8" width="16" style="146" customWidth="1"/>
    <col min="9" max="9" width="21" style="146" customWidth="1"/>
    <col min="10" max="10" width="10.83203125" style="146"/>
    <col min="11" max="11" width="20.83203125" style="146" customWidth="1"/>
    <col min="12" max="12" width="10.83203125" style="146"/>
    <col min="13" max="13" width="21" style="146" customWidth="1"/>
    <col min="14" max="15" width="10.83203125" style="146"/>
    <col min="16" max="16" width="14.83203125" style="146" customWidth="1"/>
    <col min="17" max="17" width="10.83203125" style="146"/>
    <col min="18" max="18" width="16.5" style="146" customWidth="1"/>
    <col min="19" max="19" width="10.83203125" style="146"/>
    <col min="20" max="20" width="30.1640625" style="146" customWidth="1"/>
    <col min="21" max="16384" width="10.83203125" style="146"/>
  </cols>
  <sheetData>
    <row r="1" spans="1:22" ht="25.5" customHeight="1" x14ac:dyDescent="0.15">
      <c r="A1" s="510" t="s">
        <v>259</v>
      </c>
      <c r="B1" s="510"/>
      <c r="E1" s="509" t="s">
        <v>120</v>
      </c>
      <c r="F1" s="509"/>
      <c r="G1" s="509"/>
      <c r="H1" s="509"/>
    </row>
    <row r="2" spans="1:22" ht="49" customHeight="1" x14ac:dyDescent="0.15">
      <c r="B2" s="158" t="s">
        <v>41</v>
      </c>
      <c r="C2" s="158"/>
      <c r="E2" s="508" t="s">
        <v>94</v>
      </c>
      <c r="F2" s="508"/>
      <c r="G2" s="508"/>
      <c r="H2" s="508"/>
      <c r="I2" s="508"/>
      <c r="K2" s="508" t="s">
        <v>85</v>
      </c>
      <c r="L2" s="508"/>
      <c r="M2" s="508"/>
      <c r="O2" s="508" t="s">
        <v>102</v>
      </c>
      <c r="P2" s="508"/>
      <c r="R2" s="147" t="s">
        <v>112</v>
      </c>
      <c r="T2" s="147" t="s">
        <v>139</v>
      </c>
      <c r="V2" s="179" t="s">
        <v>119</v>
      </c>
    </row>
    <row r="3" spans="1:22" ht="29" thickBot="1" x14ac:dyDescent="0.2">
      <c r="A3" s="148" t="s">
        <v>8</v>
      </c>
      <c r="B3" s="159" t="s">
        <v>8</v>
      </c>
      <c r="C3" s="159" t="s">
        <v>41</v>
      </c>
      <c r="E3" s="149" t="s">
        <v>79</v>
      </c>
      <c r="F3" s="149" t="s">
        <v>80</v>
      </c>
      <c r="H3" s="149" t="s">
        <v>81</v>
      </c>
      <c r="I3" s="149" t="s">
        <v>82</v>
      </c>
      <c r="K3" s="147" t="s">
        <v>86</v>
      </c>
      <c r="L3" s="147" t="s">
        <v>3</v>
      </c>
      <c r="M3" s="147" t="s">
        <v>91</v>
      </c>
      <c r="O3" s="153" t="s">
        <v>79</v>
      </c>
      <c r="P3" s="153" t="s">
        <v>187</v>
      </c>
      <c r="R3" s="148" t="s">
        <v>113</v>
      </c>
      <c r="T3" s="19" t="s">
        <v>123</v>
      </c>
      <c r="V3" s="60" t="s">
        <v>128</v>
      </c>
    </row>
    <row r="4" spans="1:22" ht="30" x14ac:dyDescent="0.15">
      <c r="A4" s="157" t="s">
        <v>143</v>
      </c>
      <c r="B4" s="161" t="s">
        <v>143</v>
      </c>
      <c r="C4" s="173" t="s">
        <v>121</v>
      </c>
      <c r="E4" s="148" t="s">
        <v>95</v>
      </c>
      <c r="F4" s="150">
        <v>0.25</v>
      </c>
      <c r="H4" s="148" t="s">
        <v>83</v>
      </c>
      <c r="I4" s="150">
        <v>0.25</v>
      </c>
      <c r="K4" s="148" t="s">
        <v>87</v>
      </c>
      <c r="L4" s="148" t="s">
        <v>89</v>
      </c>
      <c r="M4" s="148" t="s">
        <v>92</v>
      </c>
      <c r="O4" s="148" t="s">
        <v>95</v>
      </c>
      <c r="P4" s="195" t="s">
        <v>44</v>
      </c>
      <c r="R4" s="148" t="s">
        <v>114</v>
      </c>
      <c r="T4" s="19" t="s">
        <v>124</v>
      </c>
      <c r="V4" s="60" t="s">
        <v>130</v>
      </c>
    </row>
    <row r="5" spans="1:22" ht="31" thickBot="1" x14ac:dyDescent="0.2">
      <c r="A5" s="157" t="s">
        <v>144</v>
      </c>
      <c r="B5" s="165"/>
      <c r="C5" s="174"/>
      <c r="E5" s="148" t="s">
        <v>96</v>
      </c>
      <c r="F5" s="150">
        <v>0.15</v>
      </c>
      <c r="H5" s="148" t="s">
        <v>84</v>
      </c>
      <c r="I5" s="150">
        <v>0.15</v>
      </c>
      <c r="K5" s="148" t="s">
        <v>88</v>
      </c>
      <c r="L5" s="148" t="s">
        <v>90</v>
      </c>
      <c r="M5" s="148" t="s">
        <v>93</v>
      </c>
      <c r="O5" s="148" t="s">
        <v>96</v>
      </c>
      <c r="P5" s="195" t="s">
        <v>44</v>
      </c>
      <c r="R5" s="148" t="s">
        <v>115</v>
      </c>
      <c r="T5" s="19" t="s">
        <v>125</v>
      </c>
      <c r="V5" s="60" t="s">
        <v>129</v>
      </c>
    </row>
    <row r="6" spans="1:22" ht="30" x14ac:dyDescent="0.15">
      <c r="A6" s="157" t="s">
        <v>145</v>
      </c>
      <c r="B6" s="167" t="s">
        <v>144</v>
      </c>
      <c r="C6" s="175" t="s">
        <v>126</v>
      </c>
      <c r="E6" s="148" t="s">
        <v>97</v>
      </c>
      <c r="F6" s="150">
        <v>0.1</v>
      </c>
      <c r="H6" s="148"/>
      <c r="I6" s="148"/>
      <c r="K6" s="148"/>
      <c r="L6" s="148"/>
      <c r="M6" s="148"/>
      <c r="O6" s="148" t="s">
        <v>97</v>
      </c>
      <c r="P6" s="195" t="s">
        <v>76</v>
      </c>
      <c r="R6" s="148" t="s">
        <v>116</v>
      </c>
      <c r="T6" s="19" t="s">
        <v>247</v>
      </c>
      <c r="V6" s="148"/>
    </row>
    <row r="7" spans="1:22" ht="15" thickBot="1" x14ac:dyDescent="0.2">
      <c r="A7" s="157" t="s">
        <v>146</v>
      </c>
      <c r="B7" s="165"/>
      <c r="C7" s="174"/>
      <c r="E7" s="148"/>
      <c r="F7" s="150"/>
      <c r="O7" s="151"/>
      <c r="R7" s="148" t="s">
        <v>117</v>
      </c>
    </row>
    <row r="8" spans="1:22" ht="14" x14ac:dyDescent="0.15">
      <c r="A8" s="157" t="s">
        <v>147</v>
      </c>
      <c r="B8" s="167" t="s">
        <v>145</v>
      </c>
      <c r="C8" s="175" t="s">
        <v>66</v>
      </c>
      <c r="R8" s="148"/>
    </row>
    <row r="9" spans="1:22" ht="29" thickBot="1" x14ac:dyDescent="0.2">
      <c r="A9" s="157" t="s">
        <v>148</v>
      </c>
      <c r="B9" s="169"/>
      <c r="C9" s="174"/>
    </row>
    <row r="10" spans="1:22" ht="14" x14ac:dyDescent="0.15">
      <c r="A10" s="157" t="s">
        <v>149</v>
      </c>
      <c r="B10" s="167" t="s">
        <v>146</v>
      </c>
      <c r="C10" s="175" t="s">
        <v>122</v>
      </c>
    </row>
    <row r="11" spans="1:22" ht="14" customHeight="1" thickBot="1" x14ac:dyDescent="0.2">
      <c r="A11" s="160"/>
      <c r="B11" s="165"/>
      <c r="C11" s="174"/>
    </row>
    <row r="12" spans="1:22" ht="14" customHeight="1" x14ac:dyDescent="0.15">
      <c r="B12" s="167" t="s">
        <v>147</v>
      </c>
      <c r="C12" s="168" t="s">
        <v>121</v>
      </c>
    </row>
    <row r="13" spans="1:22" ht="14" customHeight="1" x14ac:dyDescent="0.15">
      <c r="B13" s="164"/>
      <c r="C13" s="163" t="s">
        <v>126</v>
      </c>
    </row>
    <row r="14" spans="1:22" ht="14" customHeight="1" x14ac:dyDescent="0.15">
      <c r="B14" s="162"/>
      <c r="C14" s="163" t="s">
        <v>66</v>
      </c>
    </row>
    <row r="15" spans="1:22" ht="14" customHeight="1" x14ac:dyDescent="0.15">
      <c r="B15" s="162"/>
      <c r="C15" s="163" t="s">
        <v>122</v>
      </c>
    </row>
    <row r="16" spans="1:22" ht="14" customHeight="1" x14ac:dyDescent="0.15">
      <c r="B16" s="162"/>
      <c r="C16" s="163" t="s">
        <v>39</v>
      </c>
    </row>
    <row r="17" spans="2:3" ht="14" customHeight="1" thickBot="1" x14ac:dyDescent="0.2">
      <c r="B17" s="165"/>
      <c r="C17" s="166"/>
    </row>
    <row r="18" spans="2:3" ht="28" x14ac:dyDescent="0.15">
      <c r="B18" s="167" t="s">
        <v>148</v>
      </c>
      <c r="C18" s="168" t="s">
        <v>121</v>
      </c>
    </row>
    <row r="19" spans="2:3" ht="14" customHeight="1" x14ac:dyDescent="0.15">
      <c r="B19" s="162"/>
      <c r="C19" s="163" t="s">
        <v>126</v>
      </c>
    </row>
    <row r="20" spans="2:3" ht="14" customHeight="1" x14ac:dyDescent="0.15">
      <c r="B20" s="162"/>
      <c r="C20" s="163" t="s">
        <v>66</v>
      </c>
    </row>
    <row r="21" spans="2:3" ht="14" customHeight="1" x14ac:dyDescent="0.15">
      <c r="B21" s="162"/>
      <c r="C21" s="163" t="s">
        <v>122</v>
      </c>
    </row>
    <row r="22" spans="2:3" ht="14" customHeight="1" x14ac:dyDescent="0.15">
      <c r="B22" s="162"/>
      <c r="C22" s="163" t="s">
        <v>39</v>
      </c>
    </row>
    <row r="23" spans="2:3" ht="14" customHeight="1" thickBot="1" x14ac:dyDescent="0.2">
      <c r="B23" s="169"/>
      <c r="C23" s="170"/>
    </row>
    <row r="24" spans="2:3" ht="14" customHeight="1" x14ac:dyDescent="0.15">
      <c r="B24" s="167" t="s">
        <v>149</v>
      </c>
      <c r="C24" s="168" t="s">
        <v>39</v>
      </c>
    </row>
    <row r="25" spans="2:3" ht="14" customHeight="1" x14ac:dyDescent="0.15">
      <c r="B25" s="162"/>
      <c r="C25" s="163" t="s">
        <v>126</v>
      </c>
    </row>
    <row r="26" spans="2:3" ht="14" customHeight="1" thickBot="1" x14ac:dyDescent="0.2">
      <c r="B26" s="165"/>
      <c r="C26" s="166"/>
    </row>
  </sheetData>
  <sheetProtection sheet="1" formatCells="0" formatColumns="0" formatRows="0"/>
  <mergeCells count="5">
    <mergeCell ref="E2:I2"/>
    <mergeCell ref="K2:M2"/>
    <mergeCell ref="O2:P2"/>
    <mergeCell ref="E1:H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56"/>
  <sheetViews>
    <sheetView showGridLines="0" zoomScaleNormal="100" workbookViewId="0">
      <pane ySplit="10" topLeftCell="A14" activePane="bottomLeft" state="frozen"/>
      <selection pane="bottomLeft" activeCell="D15" sqref="D15"/>
    </sheetView>
  </sheetViews>
  <sheetFormatPr baseColWidth="10" defaultColWidth="11.5" defaultRowHeight="14" x14ac:dyDescent="0.2"/>
  <cols>
    <col min="1" max="1" width="35.1640625" style="10" customWidth="1"/>
    <col min="2" max="2" width="34" style="10" customWidth="1"/>
    <col min="3" max="3" width="26" style="10" customWidth="1"/>
    <col min="4" max="4" width="28.5" style="10" customWidth="1"/>
    <col min="5" max="5" width="35" style="10" customWidth="1"/>
    <col min="6" max="6" width="24.5" style="10" customWidth="1"/>
    <col min="7" max="7" width="30.83203125" style="10" customWidth="1"/>
    <col min="8" max="8" width="41.6640625" style="10" customWidth="1"/>
    <col min="9" max="9" width="33.83203125" style="10" customWidth="1"/>
    <col min="10" max="29" width="11.5" style="10" customWidth="1"/>
    <col min="30" max="30" width="8.1640625" style="10" customWidth="1"/>
    <col min="31" max="35" width="32.33203125" style="10" customWidth="1"/>
    <col min="36" max="16377" width="11.5" style="10"/>
    <col min="16378" max="16384" width="25.5" style="10" customWidth="1"/>
  </cols>
  <sheetData>
    <row r="1" spans="1:9" s="9" customFormat="1" ht="30" customHeight="1" x14ac:dyDescent="0.15">
      <c r="A1" s="383"/>
      <c r="B1" s="384" t="s">
        <v>271</v>
      </c>
      <c r="C1" s="384"/>
      <c r="D1" s="384"/>
      <c r="E1" s="384"/>
      <c r="F1" s="384"/>
      <c r="G1" s="384"/>
      <c r="H1" s="384"/>
      <c r="I1" s="311" t="s">
        <v>273</v>
      </c>
    </row>
    <row r="2" spans="1:9" s="9" customFormat="1" ht="36" customHeight="1" x14ac:dyDescent="0.15">
      <c r="A2" s="383"/>
      <c r="B2" s="384" t="s">
        <v>272</v>
      </c>
      <c r="C2" s="384"/>
      <c r="D2" s="384"/>
      <c r="E2" s="384"/>
      <c r="F2" s="384"/>
      <c r="G2" s="384"/>
      <c r="H2" s="384"/>
      <c r="I2" s="311" t="s">
        <v>274</v>
      </c>
    </row>
    <row r="3" spans="1:9" s="9" customFormat="1" ht="34.5" customHeight="1" x14ac:dyDescent="0.15">
      <c r="A3" s="383"/>
      <c r="B3" s="384" t="s">
        <v>277</v>
      </c>
      <c r="C3" s="384"/>
      <c r="D3" s="384"/>
      <c r="E3" s="384"/>
      <c r="F3" s="384"/>
      <c r="G3" s="384"/>
      <c r="H3" s="384"/>
      <c r="I3" s="311" t="s">
        <v>278</v>
      </c>
    </row>
    <row r="4" spans="1:9" s="9" customFormat="1" ht="30.75" customHeight="1" x14ac:dyDescent="0.15">
      <c r="A4" s="383"/>
      <c r="B4" s="384" t="s">
        <v>291</v>
      </c>
      <c r="C4" s="384"/>
      <c r="D4" s="384"/>
      <c r="E4" s="384"/>
      <c r="F4" s="384"/>
      <c r="G4" s="384"/>
      <c r="H4" s="384"/>
      <c r="I4" s="311" t="s">
        <v>280</v>
      </c>
    </row>
    <row r="5" spans="1:9" s="9" customFormat="1" ht="21" customHeight="1" x14ac:dyDescent="0.15">
      <c r="A5" s="231"/>
      <c r="B5" s="231"/>
      <c r="C5" s="232"/>
      <c r="D5" s="233"/>
      <c r="G5" s="171"/>
      <c r="H5" s="171"/>
      <c r="I5" s="171"/>
    </row>
    <row r="6" spans="1:9" ht="27" customHeight="1" x14ac:dyDescent="0.2">
      <c r="A6" s="316" t="s">
        <v>142</v>
      </c>
      <c r="B6" s="387" t="s">
        <v>309</v>
      </c>
      <c r="C6" s="387"/>
      <c r="D6" s="316" t="s">
        <v>140</v>
      </c>
      <c r="E6" s="386" t="s">
        <v>310</v>
      </c>
      <c r="F6" s="386"/>
      <c r="G6" s="385" t="s">
        <v>289</v>
      </c>
      <c r="H6" s="385"/>
      <c r="I6" s="323">
        <v>45200</v>
      </c>
    </row>
    <row r="7" spans="1:9" ht="46" customHeight="1" x14ac:dyDescent="0.2">
      <c r="A7" s="316" t="s">
        <v>141</v>
      </c>
      <c r="B7" s="389" t="s">
        <v>329</v>
      </c>
      <c r="C7" s="390"/>
      <c r="D7" s="316" t="s">
        <v>288</v>
      </c>
      <c r="E7" s="386">
        <v>2023</v>
      </c>
      <c r="F7" s="386"/>
      <c r="G7" s="386"/>
      <c r="H7" s="386"/>
      <c r="I7" s="386"/>
    </row>
    <row r="8" spans="1:9" x14ac:dyDescent="0.2">
      <c r="A8" s="226"/>
      <c r="B8" s="228"/>
      <c r="C8" s="228"/>
      <c r="D8" s="229"/>
      <c r="E8" s="230"/>
      <c r="F8" s="227"/>
      <c r="G8" s="230"/>
    </row>
    <row r="9" spans="1:9" ht="31.5" customHeight="1" x14ac:dyDescent="0.2">
      <c r="A9" s="388" t="s">
        <v>204</v>
      </c>
      <c r="B9" s="388" t="s">
        <v>67</v>
      </c>
      <c r="C9" s="388" t="s">
        <v>275</v>
      </c>
      <c r="D9" s="388" t="s">
        <v>276</v>
      </c>
      <c r="E9" s="388" t="s">
        <v>40</v>
      </c>
      <c r="F9" s="388" t="s">
        <v>41</v>
      </c>
      <c r="G9" s="388"/>
    </row>
    <row r="10" spans="1:9" ht="64.5" customHeight="1" x14ac:dyDescent="0.2">
      <c r="A10" s="388"/>
      <c r="B10" s="388"/>
      <c r="C10" s="388"/>
      <c r="D10" s="388"/>
      <c r="E10" s="388"/>
      <c r="F10" s="299" t="s">
        <v>8</v>
      </c>
      <c r="G10" s="299" t="s">
        <v>151</v>
      </c>
      <c r="H10" s="299" t="s">
        <v>152</v>
      </c>
      <c r="I10" s="299" t="s">
        <v>150</v>
      </c>
    </row>
    <row r="11" spans="1:9" s="11" customFormat="1" ht="70" customHeight="1" x14ac:dyDescent="0.2">
      <c r="A11" s="2" t="s">
        <v>12</v>
      </c>
      <c r="B11" s="2" t="s">
        <v>124</v>
      </c>
      <c r="C11" s="2" t="s">
        <v>295</v>
      </c>
      <c r="D11" s="2" t="s">
        <v>296</v>
      </c>
      <c r="E11" s="156" t="str">
        <f>+CONCATENATE(B11," ",C11," ",D11)</f>
        <v>Posibilidad de pérdida Reputacional por vinculación de personal que no cumpla con los requisitos legales debido a un error del responsable</v>
      </c>
      <c r="F11" s="3" t="s">
        <v>143</v>
      </c>
      <c r="G11" s="3"/>
      <c r="H11" s="172" t="str">
        <f>+IF(F11='11 FORMULAS'!$B$4,'11 FORMULAS'!$C$4,IF(F11='11 FORMULAS'!$B$6,'11 FORMULAS'!$C$6,IF(F11='11 FORMULAS'!$B$8,'11 FORMULAS'!$C$8,IF(F11='11 FORMULAS'!$B$10,'11 FORMULAS'!$C$10,""))))</f>
        <v>Procesos</v>
      </c>
      <c r="I11" s="172" t="str">
        <f>+G11&amp;H11</f>
        <v>Procesos</v>
      </c>
    </row>
    <row r="12" spans="1:9" s="11" customFormat="1" ht="64" customHeight="1" x14ac:dyDescent="0.2">
      <c r="A12" s="2" t="s">
        <v>13</v>
      </c>
      <c r="B12" s="2" t="s">
        <v>125</v>
      </c>
      <c r="C12" s="2" t="s">
        <v>297</v>
      </c>
      <c r="D12" s="2" t="s">
        <v>298</v>
      </c>
      <c r="E12" s="156" t="str">
        <f t="shared" ref="E12:E27" si="0">+CONCATENATE(B12," ",C12," ",D12)</f>
        <v>Posibilidad de pérdida Económica y Reputacional por demandas laborales debido a incumplimiento de normatividad legal laboral</v>
      </c>
      <c r="F12" s="3" t="s">
        <v>147</v>
      </c>
      <c r="G12" s="3" t="s">
        <v>66</v>
      </c>
      <c r="H12" s="172" t="str">
        <f>+IF(F12='11 FORMULAS'!$B$4,'11 FORMULAS'!$C$4,IF(F12='11 FORMULAS'!$B$6,'11 FORMULAS'!$C$6,IF(F12='11 FORMULAS'!$B$8,'11 FORMULAS'!$C$8,IF(F12='11 FORMULAS'!$B$10,'11 FORMULAS'!$C$10,""))))</f>
        <v/>
      </c>
      <c r="I12" s="172" t="str">
        <f t="shared" ref="I12:I27" si="1">+G12&amp;H12</f>
        <v>Talento_Humano</v>
      </c>
    </row>
    <row r="13" spans="1:9" ht="93" customHeight="1" x14ac:dyDescent="0.2">
      <c r="A13" s="2" t="s">
        <v>14</v>
      </c>
      <c r="B13" s="2" t="s">
        <v>247</v>
      </c>
      <c r="C13" s="2" t="s">
        <v>299</v>
      </c>
      <c r="D13" s="2" t="s">
        <v>300</v>
      </c>
      <c r="E13" s="156" t="str">
        <f t="shared" si="0"/>
        <v>Posibilidad de pérdida Reputacional y Económica por errores en la liquidación de nómina y pago de seguridad social fuera del tiempo legal establecido debido al descuido o falta de competencia del responsable</v>
      </c>
      <c r="F13" s="3" t="s">
        <v>143</v>
      </c>
      <c r="G13" s="3"/>
      <c r="H13" s="172" t="str">
        <f>+IF(F13='11 FORMULAS'!$B$4,'11 FORMULAS'!$C$4,IF(F13='11 FORMULAS'!$B$6,'11 FORMULAS'!$C$6,IF(F13='11 FORMULAS'!$B$8,'11 FORMULAS'!$C$8,IF(F13='11 FORMULAS'!$B$10,'11 FORMULAS'!$C$10,""))))</f>
        <v>Procesos</v>
      </c>
      <c r="I13" s="172" t="str">
        <f t="shared" si="1"/>
        <v>Procesos</v>
      </c>
    </row>
    <row r="14" spans="1:9" ht="65" customHeight="1" x14ac:dyDescent="0.2">
      <c r="A14" s="2" t="s">
        <v>15</v>
      </c>
      <c r="B14" s="2" t="s">
        <v>247</v>
      </c>
      <c r="C14" s="2" t="s">
        <v>311</v>
      </c>
      <c r="D14" s="2" t="s">
        <v>303</v>
      </c>
      <c r="E14" s="156" t="str">
        <f t="shared" si="0"/>
        <v>Posibilidad de pérdida Reputacional y Económica por contratación de personal no idóneo debido inadecuada definición del perfil del cargo</v>
      </c>
      <c r="F14" s="3" t="s">
        <v>143</v>
      </c>
      <c r="G14" s="3"/>
      <c r="H14" s="172" t="str">
        <f>+IF(F14='11 FORMULAS'!$B$4,'11 FORMULAS'!$C$4,IF(F14='11 FORMULAS'!$B$6,'11 FORMULAS'!$C$6,IF(F14='11 FORMULAS'!$B$8,'11 FORMULAS'!$C$8,IF(F14='11 FORMULAS'!$B$10,'11 FORMULAS'!$C$10,""))))</f>
        <v>Procesos</v>
      </c>
      <c r="I14" s="172" t="str">
        <f t="shared" si="1"/>
        <v>Procesos</v>
      </c>
    </row>
    <row r="15" spans="1:9" ht="60" customHeight="1" x14ac:dyDescent="0.2">
      <c r="A15" s="2" t="s">
        <v>16</v>
      </c>
      <c r="B15" s="2" t="s">
        <v>124</v>
      </c>
      <c r="C15" s="2" t="s">
        <v>301</v>
      </c>
      <c r="D15" s="2" t="s">
        <v>302</v>
      </c>
      <c r="E15" s="156" t="str">
        <f t="shared" si="0"/>
        <v>Posibilidad de pérdida Reputacional por incumplimiento del plan institucional de capacitaciones debido a la no gestión de las mismas</v>
      </c>
      <c r="F15" s="3" t="s">
        <v>143</v>
      </c>
      <c r="G15" s="3"/>
      <c r="H15" s="172" t="str">
        <f>+IF(F15='11 FORMULAS'!$B$4,'11 FORMULAS'!$C$4,IF(F15='11 FORMULAS'!$B$6,'11 FORMULAS'!$C$6,IF(F15='11 FORMULAS'!$B$8,'11 FORMULAS'!$C$8,IF(F15='11 FORMULAS'!$B$10,'11 FORMULAS'!$C$10,""))))</f>
        <v>Procesos</v>
      </c>
      <c r="I15" s="172" t="str">
        <f t="shared" si="1"/>
        <v>Procesos</v>
      </c>
    </row>
    <row r="16" spans="1:9" ht="86" customHeight="1" x14ac:dyDescent="0.2">
      <c r="A16" s="2" t="s">
        <v>17</v>
      </c>
      <c r="B16" s="2" t="s">
        <v>124</v>
      </c>
      <c r="C16" s="2" t="s">
        <v>304</v>
      </c>
      <c r="D16" s="2" t="s">
        <v>351</v>
      </c>
      <c r="E16" s="156" t="str">
        <f t="shared" si="0"/>
        <v>Posibilidad de pérdida Reputacional por no proveer el talento humano requerido por la entidad debido a fallas en la metodología de captación de hojas de vida</v>
      </c>
      <c r="F16" s="3" t="s">
        <v>143</v>
      </c>
      <c r="G16" s="3"/>
      <c r="H16" s="172" t="str">
        <f>+IF(F16='11 FORMULAS'!$B$4,'11 FORMULAS'!$C$4,IF(F16='11 FORMULAS'!$B$6,'11 FORMULAS'!$C$6,IF(F16='11 FORMULAS'!$B$8,'11 FORMULAS'!$C$8,IF(F16='11 FORMULAS'!$B$10,'11 FORMULAS'!$C$10,""))))</f>
        <v>Procesos</v>
      </c>
      <c r="I16" s="172" t="str">
        <f t="shared" si="1"/>
        <v>Procesos</v>
      </c>
    </row>
    <row r="17" spans="1:32" s="12" customFormat="1" ht="66" customHeight="1" x14ac:dyDescent="0.2">
      <c r="A17" s="2" t="s">
        <v>18</v>
      </c>
      <c r="B17" s="2" t="s">
        <v>247</v>
      </c>
      <c r="C17" s="2" t="s">
        <v>305</v>
      </c>
      <c r="D17" s="2" t="s">
        <v>306</v>
      </c>
      <c r="E17" s="156" t="str">
        <f t="shared" si="0"/>
        <v>Posibilidad de pérdida Reputacional y Económica por información desactualizada en las historias laborales debido a la falta de procedimiento de archivo</v>
      </c>
      <c r="F17" s="3" t="s">
        <v>143</v>
      </c>
      <c r="G17" s="3"/>
      <c r="H17" s="172" t="str">
        <f>+IF(F17='11 FORMULAS'!$B$4,'11 FORMULAS'!$C$4,IF(F17='11 FORMULAS'!$B$6,'11 FORMULAS'!$C$6,IF(F17='11 FORMULAS'!$B$8,'11 FORMULAS'!$C$8,IF(F17='11 FORMULAS'!$B$10,'11 FORMULAS'!$C$10,""))))</f>
        <v>Procesos</v>
      </c>
      <c r="I17" s="172" t="str">
        <f t="shared" si="1"/>
        <v>Procesos</v>
      </c>
    </row>
    <row r="18" spans="1:32" s="12" customFormat="1" ht="70" customHeight="1" x14ac:dyDescent="0.2">
      <c r="A18" s="2" t="s">
        <v>19</v>
      </c>
      <c r="B18" s="2" t="s">
        <v>125</v>
      </c>
      <c r="C18" s="2" t="s">
        <v>307</v>
      </c>
      <c r="D18" s="2" t="s">
        <v>308</v>
      </c>
      <c r="E18" s="156" t="str">
        <f t="shared" si="0"/>
        <v>Posibilidad de pérdida Económica y Reputacional por afiliación y reporte de seguridad social de forma inoportuna debido a falla del responsable</v>
      </c>
      <c r="F18" s="3" t="s">
        <v>143</v>
      </c>
      <c r="G18" s="3"/>
      <c r="H18" s="172" t="str">
        <f>+IF(F18='11 FORMULAS'!$B$4,'11 FORMULAS'!$C$4,IF(F18='11 FORMULAS'!$B$6,'11 FORMULAS'!$C$6,IF(F18='11 FORMULAS'!$B$8,'11 FORMULAS'!$C$8,IF(F18='11 FORMULAS'!$B$10,'11 FORMULAS'!$C$10,""))))</f>
        <v>Procesos</v>
      </c>
      <c r="I18" s="172" t="str">
        <f t="shared" si="1"/>
        <v>Procesos</v>
      </c>
    </row>
    <row r="19" spans="1:32" s="12" customFormat="1" ht="73" customHeight="1" x14ac:dyDescent="0.2">
      <c r="A19" s="2" t="s">
        <v>20</v>
      </c>
      <c r="B19" s="2" t="s">
        <v>125</v>
      </c>
      <c r="C19" s="2" t="s">
        <v>319</v>
      </c>
      <c r="D19" s="2" t="s">
        <v>315</v>
      </c>
      <c r="E19" s="156" t="str">
        <f>+CONCATENATE(B19," ",C19," ",D19)</f>
        <v xml:space="preserve">Posibilidad de pérdida Económica y Reputacional por accidente de trabajo grave o mortal debido a la deficiencia de la gestión de seguridad y salud en el trabajo </v>
      </c>
      <c r="F19" s="3" t="s">
        <v>143</v>
      </c>
      <c r="G19" s="3"/>
      <c r="H19" s="172" t="str">
        <f>+IF(F19='11 FORMULAS'!$B$4,'11 FORMULAS'!$C$4,IF(F19='11 FORMULAS'!$B$6,'11 FORMULAS'!$C$6,IF(F19='11 FORMULAS'!$B$8,'11 FORMULAS'!$C$8,IF(F19='11 FORMULAS'!$B$10,'11 FORMULAS'!$C$10,""))))</f>
        <v>Procesos</v>
      </c>
      <c r="I19" s="172" t="str">
        <f t="shared" si="1"/>
        <v>Procesos</v>
      </c>
    </row>
    <row r="20" spans="1:32" s="12" customFormat="1" ht="67" customHeight="1" x14ac:dyDescent="0.2">
      <c r="A20" s="2" t="s">
        <v>30</v>
      </c>
      <c r="B20" s="2" t="s">
        <v>124</v>
      </c>
      <c r="C20" s="2" t="s">
        <v>320</v>
      </c>
      <c r="D20" s="2" t="s">
        <v>321</v>
      </c>
      <c r="E20" s="156" t="str">
        <f t="shared" si="0"/>
        <v xml:space="preserve">Posibilidad de pérdida Reputacional por incumplimiento de realizar la evaluación del desempeño laboral debido a la falta de compromiso de los líderes </v>
      </c>
      <c r="F20" s="3" t="s">
        <v>143</v>
      </c>
      <c r="G20" s="3"/>
      <c r="H20" s="172" t="str">
        <f>+IF(F20='11 FORMULAS'!$B$4,'11 FORMULAS'!$C$4,IF(F20='11 FORMULAS'!$B$6,'11 FORMULAS'!$C$6,IF(F20='11 FORMULAS'!$B$8,'11 FORMULAS'!$C$8,IF(F20='11 FORMULAS'!$B$10,'11 FORMULAS'!$C$10,""))))</f>
        <v>Procesos</v>
      </c>
      <c r="I20" s="172" t="str">
        <f t="shared" si="1"/>
        <v>Procesos</v>
      </c>
    </row>
    <row r="21" spans="1:32" s="12" customFormat="1" ht="66" customHeight="1" x14ac:dyDescent="0.2">
      <c r="A21" s="2" t="s">
        <v>31</v>
      </c>
      <c r="B21" s="2" t="s">
        <v>124</v>
      </c>
      <c r="C21" s="2" t="s">
        <v>342</v>
      </c>
      <c r="D21" s="2" t="s">
        <v>308</v>
      </c>
      <c r="E21" s="156" t="str">
        <f t="shared" si="0"/>
        <v>Posibilidad de pérdida Reputacional por no hacer el acceso a la plataforma de la evaluación del desempeño laboral debido a falla del responsable</v>
      </c>
      <c r="F21" s="3" t="s">
        <v>143</v>
      </c>
      <c r="G21" s="3"/>
      <c r="H21" s="172" t="str">
        <f>+IF(F21='11 FORMULAS'!$B$4,'11 FORMULAS'!$C$4,IF(F21='11 FORMULAS'!$B$6,'11 FORMULAS'!$C$6,IF(F21='11 FORMULAS'!$B$8,'11 FORMULAS'!$C$8,IF(F21='11 FORMULAS'!$B$10,'11 FORMULAS'!$C$10,""))))</f>
        <v>Procesos</v>
      </c>
      <c r="I21" s="172" t="str">
        <f t="shared" si="1"/>
        <v>Procesos</v>
      </c>
    </row>
    <row r="22" spans="1:32" s="12" customFormat="1" ht="60" x14ac:dyDescent="0.2">
      <c r="A22" s="2" t="s">
        <v>32</v>
      </c>
      <c r="B22" s="2" t="s">
        <v>124</v>
      </c>
      <c r="C22" s="2" t="s">
        <v>330</v>
      </c>
      <c r="D22" s="2" t="s">
        <v>331</v>
      </c>
      <c r="E22" s="156" t="str">
        <f t="shared" si="0"/>
        <v>Posibilidad de pérdida Reputacional por incumplimiento de las actividades planeadas dentro del PETH debido a la no asignación de recursos a tiempo</v>
      </c>
      <c r="F22" s="3" t="s">
        <v>143</v>
      </c>
      <c r="G22" s="3"/>
      <c r="H22" s="172" t="str">
        <f>+IF(F22='11 FORMULAS'!$B$4,'11 FORMULAS'!$C$4,IF(F22='11 FORMULAS'!$B$6,'11 FORMULAS'!$C$6,IF(F22='11 FORMULAS'!$B$8,'11 FORMULAS'!$C$8,IF(F22='11 FORMULAS'!$B$10,'11 FORMULAS'!$C$10,""))))</f>
        <v>Procesos</v>
      </c>
      <c r="I22" s="172" t="s">
        <v>268</v>
      </c>
    </row>
    <row r="23" spans="1:32" s="12" customFormat="1" ht="75" x14ac:dyDescent="0.2">
      <c r="A23" s="2" t="s">
        <v>33</v>
      </c>
      <c r="B23" s="2" t="s">
        <v>124</v>
      </c>
      <c r="C23" s="2" t="s">
        <v>330</v>
      </c>
      <c r="D23" s="2" t="s">
        <v>332</v>
      </c>
      <c r="E23" s="156" t="str">
        <f t="shared" si="0"/>
        <v>Posibilidad de pérdida Reputacional por incumplimiento de las actividades planeadas dentro del PETH debido a las competencias diferentes a las referidas del responsable</v>
      </c>
      <c r="F23" s="3" t="s">
        <v>143</v>
      </c>
      <c r="G23" s="3"/>
      <c r="H23" s="172" t="str">
        <f>+IF(F23='11 FORMULAS'!$B$4,'11 FORMULAS'!$C$4,IF(F23='11 FORMULAS'!$B$6,'11 FORMULAS'!$C$6,IF(F23='11 FORMULAS'!$B$8,'11 FORMULAS'!$C$8,IF(F23='11 FORMULAS'!$B$10,'11 FORMULAS'!$C$10,""))))</f>
        <v>Procesos</v>
      </c>
      <c r="I23" s="172" t="str">
        <f t="shared" si="1"/>
        <v>Procesos</v>
      </c>
    </row>
    <row r="24" spans="1:32" s="12" customFormat="1" ht="73" customHeight="1" x14ac:dyDescent="0.2">
      <c r="A24" s="2" t="s">
        <v>34</v>
      </c>
      <c r="B24" s="2" t="s">
        <v>247</v>
      </c>
      <c r="C24" s="2" t="s">
        <v>345</v>
      </c>
      <c r="D24" s="2" t="s">
        <v>346</v>
      </c>
      <c r="E24" s="156" t="str">
        <f t="shared" si="0"/>
        <v>Posibilidad de pérdida Reputacional y Económica por incumplimiento de los tiempos establecidos en la normatividad vigente por demora en la entrega de la información</v>
      </c>
      <c r="F24" s="3" t="s">
        <v>143</v>
      </c>
      <c r="G24" s="3"/>
      <c r="H24" s="172" t="str">
        <f>+IF(F24='11 FORMULAS'!$B$4,'11 FORMULAS'!$C$4,IF(F24='11 FORMULAS'!$B$6,'11 FORMULAS'!$C$6,IF(F24='11 FORMULAS'!$B$8,'11 FORMULAS'!$C$8,IF(F24='11 FORMULAS'!$B$10,'11 FORMULAS'!$C$10,""))))</f>
        <v>Procesos</v>
      </c>
      <c r="I24" s="172" t="str">
        <f t="shared" si="1"/>
        <v>Procesos</v>
      </c>
    </row>
    <row r="25" spans="1:32" s="12" customFormat="1" ht="62" customHeight="1" x14ac:dyDescent="0.2">
      <c r="A25" s="2" t="s">
        <v>367</v>
      </c>
      <c r="B25" s="2" t="s">
        <v>125</v>
      </c>
      <c r="C25" s="2" t="s">
        <v>347</v>
      </c>
      <c r="D25" s="2" t="s">
        <v>348</v>
      </c>
      <c r="E25" s="156" t="str">
        <f t="shared" si="0"/>
        <v>Posibilidad de pérdida Económica y Reputacional por fallas en los sistemas de información ZEUS y SIGOB debido a fallas propias de los SOFTWARE</v>
      </c>
      <c r="F25" s="3" t="s">
        <v>146</v>
      </c>
      <c r="G25" s="3"/>
      <c r="H25" s="172" t="str">
        <f>+IF(F25='11 FORMULAS'!$B$4,'11 FORMULAS'!$C$4,IF(F25='11 FORMULAS'!$B$6,'11 FORMULAS'!$C$6,IF(F25='11 FORMULAS'!$B$8,'11 FORMULAS'!$C$8,IF(F25='11 FORMULAS'!$B$10,'11 FORMULAS'!$C$10,""))))</f>
        <v>Tecnologías</v>
      </c>
      <c r="I25" s="172" t="str">
        <f t="shared" si="1"/>
        <v>Tecnologías</v>
      </c>
    </row>
    <row r="26" spans="1:32" s="12" customFormat="1" ht="64" customHeight="1" x14ac:dyDescent="0.2">
      <c r="A26" s="2" t="s">
        <v>368</v>
      </c>
      <c r="B26" s="2" t="s">
        <v>124</v>
      </c>
      <c r="C26" s="2" t="s">
        <v>349</v>
      </c>
      <c r="D26" s="2" t="s">
        <v>350</v>
      </c>
      <c r="E26" s="156" t="str">
        <f t="shared" si="0"/>
        <v>Posibilidad de pérdida Reputacional por inadecuada disposición de los archivos  debido a la falta de espacio adecuado para el mismo</v>
      </c>
      <c r="F26" s="3" t="s">
        <v>143</v>
      </c>
      <c r="G26" s="3"/>
      <c r="H26" s="172" t="str">
        <f>+IF(F26='11 FORMULAS'!$B$4,'11 FORMULAS'!$C$4,IF(F26='11 FORMULAS'!$B$6,'11 FORMULAS'!$C$6,IF(F26='11 FORMULAS'!$B$8,'11 FORMULAS'!$C$8,IF(F26='11 FORMULAS'!$B$10,'11 FORMULAS'!$C$10,""))))</f>
        <v>Procesos</v>
      </c>
      <c r="I26" s="172" t="str">
        <f t="shared" si="1"/>
        <v>Procesos</v>
      </c>
    </row>
    <row r="27" spans="1:32" s="12" customFormat="1" ht="35" customHeight="1" x14ac:dyDescent="0.2">
      <c r="A27" s="2" t="s">
        <v>395</v>
      </c>
      <c r="B27" s="2" t="s">
        <v>124</v>
      </c>
      <c r="C27" s="2" t="s">
        <v>393</v>
      </c>
      <c r="D27" s="2" t="s">
        <v>394</v>
      </c>
      <c r="E27" s="156" t="str">
        <f t="shared" si="0"/>
        <v>Posibilidad de pérdida Reputacional por incumplimiento del plan de bienestar social e incentivos por fallas en la gestión de las actividades planeadas</v>
      </c>
      <c r="F27" s="3"/>
      <c r="G27" s="3"/>
      <c r="H27" s="172" t="str">
        <f>+IF(F27='11 FORMULAS'!$B$4,'11 FORMULAS'!$C$4,IF(F27='11 FORMULAS'!$B$6,'11 FORMULAS'!$C$6,IF(F27='11 FORMULAS'!$B$8,'11 FORMULAS'!$C$8,IF(F27='11 FORMULAS'!$B$10,'11 FORMULAS'!$C$10,""))))</f>
        <v/>
      </c>
      <c r="I27" s="172" t="str">
        <f t="shared" si="1"/>
        <v/>
      </c>
    </row>
    <row r="28" spans="1:32" s="12" customFormat="1" ht="18" x14ac:dyDescent="0.2">
      <c r="A28" s="13"/>
      <c r="B28" s="13"/>
      <c r="C28" s="13"/>
      <c r="D28" s="13"/>
      <c r="E28" s="14"/>
      <c r="F28" s="15"/>
      <c r="G28" s="15"/>
    </row>
    <row r="29" spans="1:32" x14ac:dyDescent="0.15">
      <c r="A29" s="9"/>
      <c r="B29" s="9"/>
      <c r="C29" s="9"/>
      <c r="D29" s="9"/>
      <c r="F29" s="9"/>
      <c r="G29" s="171"/>
    </row>
    <row r="30" spans="1:32" x14ac:dyDescent="0.15">
      <c r="A30" s="9"/>
      <c r="B30" s="9"/>
      <c r="C30" s="9"/>
      <c r="D30" s="9"/>
      <c r="F30" s="9"/>
      <c r="G30" s="171"/>
    </row>
    <row r="31" spans="1:32" x14ac:dyDescent="0.2">
      <c r="A31" s="16"/>
      <c r="B31" s="16"/>
      <c r="C31" s="16"/>
      <c r="D31" s="16"/>
      <c r="F31" s="16"/>
      <c r="G31" s="16"/>
    </row>
    <row r="32" spans="1:32" x14ac:dyDescent="0.15">
      <c r="A32" s="9"/>
      <c r="B32" s="9"/>
      <c r="C32" s="9"/>
      <c r="D32" s="9"/>
      <c r="F32" s="9"/>
      <c r="G32" s="171"/>
      <c r="AA32" s="17"/>
      <c r="AB32" s="17"/>
      <c r="AC32" s="17"/>
      <c r="AD32" s="17"/>
      <c r="AE32" s="17"/>
      <c r="AF32" s="17"/>
    </row>
    <row r="33" spans="1:32" x14ac:dyDescent="0.15">
      <c r="A33" s="9"/>
      <c r="B33" s="9"/>
      <c r="C33" s="9"/>
      <c r="D33" s="9"/>
      <c r="F33" s="9"/>
      <c r="G33" s="171"/>
      <c r="AA33" s="17"/>
      <c r="AB33" s="17"/>
      <c r="AC33" s="17"/>
      <c r="AD33" s="17"/>
      <c r="AE33" s="17"/>
      <c r="AF33" s="17"/>
    </row>
    <row r="34" spans="1:32" x14ac:dyDescent="0.15">
      <c r="A34" s="9"/>
      <c r="B34" s="9"/>
      <c r="C34" s="9"/>
      <c r="D34" s="9"/>
      <c r="F34" s="9"/>
      <c r="G34" s="171"/>
      <c r="AA34" s="17"/>
      <c r="AB34" s="17"/>
      <c r="AC34" s="17"/>
      <c r="AD34" s="17"/>
      <c r="AE34" s="17"/>
      <c r="AF34" s="17"/>
    </row>
    <row r="35" spans="1:32" x14ac:dyDescent="0.2">
      <c r="AA35" s="17"/>
      <c r="AB35" s="17"/>
      <c r="AC35" s="17"/>
      <c r="AD35" s="17"/>
      <c r="AE35" s="17"/>
      <c r="AF35" s="17"/>
    </row>
    <row r="36" spans="1:32" x14ac:dyDescent="0.2">
      <c r="AA36" s="17"/>
      <c r="AB36" s="17"/>
      <c r="AC36" s="17"/>
      <c r="AD36" s="17"/>
      <c r="AE36" s="17"/>
      <c r="AF36" s="17"/>
    </row>
    <row r="37" spans="1:32" x14ac:dyDescent="0.2">
      <c r="AA37" s="17"/>
      <c r="AB37" s="17"/>
      <c r="AC37" s="17"/>
      <c r="AD37" s="17"/>
      <c r="AE37" s="17"/>
      <c r="AF37" s="17"/>
    </row>
    <row r="38" spans="1:32" ht="14.25" customHeight="1" x14ac:dyDescent="0.2">
      <c r="AA38" s="17"/>
      <c r="AB38" s="17"/>
      <c r="AC38" s="17"/>
      <c r="AD38" s="17"/>
      <c r="AE38" s="17"/>
      <c r="AF38" s="17"/>
    </row>
    <row r="39" spans="1:32" x14ac:dyDescent="0.2">
      <c r="AA39" s="17"/>
      <c r="AB39" s="17"/>
      <c r="AC39" s="17"/>
      <c r="AD39" s="17"/>
      <c r="AE39" s="17"/>
      <c r="AF39" s="17"/>
    </row>
    <row r="40" spans="1:32" x14ac:dyDescent="0.2">
      <c r="AA40" s="17"/>
      <c r="AB40" s="17"/>
      <c r="AC40" s="17"/>
      <c r="AD40" s="17"/>
      <c r="AE40" s="17"/>
      <c r="AF40" s="17"/>
    </row>
    <row r="41" spans="1:32" x14ac:dyDescent="0.2">
      <c r="AA41" s="17"/>
      <c r="AB41" s="17"/>
      <c r="AC41" s="17"/>
      <c r="AD41" s="17"/>
      <c r="AE41" s="17"/>
      <c r="AF41" s="17"/>
    </row>
    <row r="42" spans="1:32" ht="14.25" customHeight="1" x14ac:dyDescent="0.2">
      <c r="AA42" s="17"/>
      <c r="AB42" s="17"/>
      <c r="AC42" s="18"/>
      <c r="AD42" s="17"/>
      <c r="AE42" s="17"/>
      <c r="AF42" s="17"/>
    </row>
    <row r="43" spans="1:32" x14ac:dyDescent="0.2">
      <c r="AA43" s="17"/>
      <c r="AB43" s="17"/>
      <c r="AC43" s="17"/>
      <c r="AD43" s="17"/>
      <c r="AE43" s="18"/>
      <c r="AF43" s="17"/>
    </row>
    <row r="44" spans="1:32" x14ac:dyDescent="0.2">
      <c r="AA44" s="17"/>
      <c r="AB44" s="17"/>
      <c r="AC44" s="17"/>
      <c r="AD44" s="17"/>
      <c r="AE44" s="18"/>
      <c r="AF44" s="17"/>
    </row>
    <row r="45" spans="1:32" x14ac:dyDescent="0.2">
      <c r="AA45" s="17"/>
      <c r="AB45" s="17"/>
      <c r="AC45" s="17"/>
      <c r="AD45" s="17"/>
      <c r="AE45" s="18"/>
      <c r="AF45" s="17"/>
    </row>
    <row r="46" spans="1:32" x14ac:dyDescent="0.2">
      <c r="AA46" s="17"/>
      <c r="AB46" s="17"/>
      <c r="AC46" s="17"/>
      <c r="AD46" s="17"/>
      <c r="AE46" s="18"/>
      <c r="AF46" s="17"/>
    </row>
    <row r="47" spans="1:32" x14ac:dyDescent="0.2">
      <c r="AA47" s="17"/>
      <c r="AB47" s="17"/>
      <c r="AC47" s="17"/>
      <c r="AD47" s="17"/>
      <c r="AE47" s="18"/>
      <c r="AF47" s="17"/>
    </row>
    <row r="48" spans="1:32" x14ac:dyDescent="0.2">
      <c r="AA48" s="17"/>
      <c r="AB48" s="17"/>
      <c r="AC48" s="17"/>
      <c r="AD48" s="17"/>
      <c r="AE48" s="18"/>
      <c r="AF48" s="17"/>
    </row>
    <row r="49" spans="27:32" x14ac:dyDescent="0.2">
      <c r="AA49" s="17"/>
      <c r="AB49" s="17"/>
      <c r="AC49" s="17"/>
      <c r="AD49" s="17"/>
      <c r="AE49" s="18"/>
      <c r="AF49" s="17"/>
    </row>
    <row r="50" spans="27:32" ht="14.25" customHeight="1" x14ac:dyDescent="0.2">
      <c r="AA50" s="17"/>
      <c r="AB50" s="17"/>
      <c r="AC50" s="17"/>
      <c r="AD50" s="17"/>
      <c r="AE50" s="18"/>
      <c r="AF50" s="17"/>
    </row>
    <row r="51" spans="27:32" x14ac:dyDescent="0.2">
      <c r="AA51" s="17"/>
      <c r="AB51" s="17"/>
      <c r="AC51" s="17"/>
      <c r="AD51" s="17"/>
      <c r="AE51" s="18"/>
      <c r="AF51" s="17"/>
    </row>
    <row r="52" spans="27:32" x14ac:dyDescent="0.2">
      <c r="AA52" s="17"/>
      <c r="AB52" s="17"/>
      <c r="AC52" s="17"/>
      <c r="AD52" s="17"/>
      <c r="AE52" s="17"/>
      <c r="AF52" s="17"/>
    </row>
    <row r="53" spans="27:32" x14ac:dyDescent="0.2">
      <c r="AA53" s="17"/>
      <c r="AB53" s="17"/>
      <c r="AC53" s="17"/>
      <c r="AD53" s="17"/>
      <c r="AE53" s="17"/>
      <c r="AF53" s="17"/>
    </row>
    <row r="54" spans="27:32" x14ac:dyDescent="0.2">
      <c r="AA54" s="17"/>
      <c r="AB54" s="17"/>
      <c r="AC54" s="17"/>
      <c r="AD54" s="17"/>
      <c r="AE54" s="17"/>
      <c r="AF54" s="17"/>
    </row>
    <row r="55" spans="27:32" x14ac:dyDescent="0.2">
      <c r="AA55" s="17"/>
      <c r="AB55" s="17"/>
      <c r="AC55" s="17"/>
      <c r="AD55" s="17"/>
      <c r="AE55" s="17"/>
      <c r="AF55" s="17"/>
    </row>
    <row r="56" spans="27:32" x14ac:dyDescent="0.2">
      <c r="AA56" s="17"/>
      <c r="AB56" s="17"/>
      <c r="AC56" s="17"/>
      <c r="AD56" s="17"/>
      <c r="AE56" s="17"/>
      <c r="AF56" s="17"/>
    </row>
  </sheetData>
  <sheetProtection formatCells="0" formatColumns="0" formatRows="0" sort="0" autoFilter="0" pivotTables="0"/>
  <autoFilter ref="A9:I10" xr:uid="{00000000-0009-0000-0000-000001000000}">
    <filterColumn colId="5" showButton="0"/>
  </autoFilter>
  <mergeCells count="16">
    <mergeCell ref="G6:H6"/>
    <mergeCell ref="E6:F6"/>
    <mergeCell ref="B6:C6"/>
    <mergeCell ref="A9:A10"/>
    <mergeCell ref="E9:E10"/>
    <mergeCell ref="E7:I7"/>
    <mergeCell ref="F9:G9"/>
    <mergeCell ref="B9:B10"/>
    <mergeCell ref="C9:C10"/>
    <mergeCell ref="D9:D10"/>
    <mergeCell ref="B7:C7"/>
    <mergeCell ref="A1:A4"/>
    <mergeCell ref="B1:H1"/>
    <mergeCell ref="B2:H2"/>
    <mergeCell ref="B3:H3"/>
    <mergeCell ref="B4:H4"/>
  </mergeCells>
  <phoneticPr fontId="18" type="noConversion"/>
  <dataValidations count="2">
    <dataValidation type="list" allowBlank="1" showInputMessage="1" showErrorMessage="1" sqref="F28 F11" xr:uid="{00000000-0002-0000-0100-000000000000}">
      <formula1>Tipo</formula1>
    </dataValidation>
    <dataValidation type="list" allowBlank="1" showInputMessage="1" showErrorMessage="1" sqref="G11:G27" xr:uid="{00000000-0002-0000-0100-000001000000}">
      <formula1>INDIRECT(F11)</formula1>
    </dataValidation>
  </dataValidations>
  <printOptions horizontalCentered="1"/>
  <pageMargins left="0.31496062992125984" right="0.27559055118110237" top="0.23622047244094491" bottom="0.15748031496062992" header="0" footer="0"/>
  <pageSetup paperSize="5" scale="65" orientation="landscape"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2000000}">
          <x14:formula1>
            <xm:f>'11 FORMULAS'!$T$3:$T$6</xm:f>
          </x14:formula1>
          <xm:sqref>B11:B27</xm:sqref>
        </x14:dataValidation>
        <x14:dataValidation type="list" allowBlank="1" showInputMessage="1" showErrorMessage="1" xr:uid="{00000000-0002-0000-0100-000003000000}">
          <x14:formula1>
            <xm:f>'11 FORMULAS'!$A$4:$A$12</xm:f>
          </x14:formula1>
          <xm:sqref>F12:F27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8"/>
  <dimension ref="A1:Z27"/>
  <sheetViews>
    <sheetView showGridLines="0" tabSelected="1" topLeftCell="D1" zoomScaleNormal="100" zoomScaleSheetLayoutView="70" workbookViewId="0">
      <pane ySplit="10" topLeftCell="A24" activePane="bottomLeft" state="frozen"/>
      <selection pane="bottomLeft" activeCell="J24" sqref="J24"/>
    </sheetView>
  </sheetViews>
  <sheetFormatPr baseColWidth="10" defaultColWidth="14.33203125" defaultRowHeight="14" x14ac:dyDescent="0.2"/>
  <cols>
    <col min="1" max="1" width="27.5" style="10" customWidth="1"/>
    <col min="2" max="2" width="29.33203125" style="43" customWidth="1"/>
    <col min="3" max="3" width="16.6640625" style="43" customWidth="1"/>
    <col min="4" max="4" width="26.33203125" style="10" customWidth="1"/>
    <col min="5" max="5" width="16.5" style="20" customWidth="1"/>
    <col min="6" max="6" width="17.5" style="10" customWidth="1"/>
    <col min="7" max="7" width="13.5" style="20" customWidth="1"/>
    <col min="8" max="8" width="11.1640625" style="20" customWidth="1"/>
    <col min="9" max="9" width="10.5" style="20" customWidth="1"/>
    <col min="10" max="10" width="22.6640625" style="20" customWidth="1"/>
    <col min="11" max="12" width="10.1640625" style="20" customWidth="1"/>
    <col min="13" max="13" width="13.5" style="216" customWidth="1"/>
    <col min="14" max="14" width="37.1640625" style="216" customWidth="1"/>
    <col min="15" max="15" width="40.83203125" style="10" customWidth="1"/>
    <col min="16" max="16" width="21.6640625" style="10" customWidth="1"/>
    <col min="17" max="17" width="32.83203125" style="10" customWidth="1"/>
    <col min="18" max="18" width="9.5" style="43" customWidth="1"/>
    <col min="19" max="19" width="8.83203125" style="43" customWidth="1"/>
    <col min="20" max="20" width="17.83203125" style="10" customWidth="1"/>
    <col min="21" max="21" width="5.5" style="10" customWidth="1"/>
    <col min="22" max="22" width="14.1640625" style="10" bestFit="1" customWidth="1"/>
    <col min="23" max="23" width="14.83203125" style="10" bestFit="1" customWidth="1"/>
    <col min="24" max="24" width="24.1640625" style="10" customWidth="1"/>
    <col min="25" max="25" width="54.5" style="10" customWidth="1"/>
    <col min="26" max="29" width="24.1640625" style="10" customWidth="1"/>
    <col min="30" max="256" width="11.5" style="10" customWidth="1"/>
    <col min="257" max="257" width="12.6640625" style="10" customWidth="1"/>
    <col min="258" max="258" width="47" style="10" customWidth="1"/>
    <col min="259" max="259" width="35" style="10" customWidth="1"/>
    <col min="260" max="16384" width="14.33203125" style="10"/>
  </cols>
  <sheetData>
    <row r="1" spans="1:26" ht="30.75" customHeight="1" x14ac:dyDescent="0.2">
      <c r="A1" s="383"/>
      <c r="B1" s="384" t="s">
        <v>271</v>
      </c>
      <c r="C1" s="384"/>
      <c r="D1" s="384"/>
      <c r="E1" s="384"/>
      <c r="F1" s="384"/>
      <c r="G1" s="384"/>
      <c r="H1" s="384"/>
      <c r="I1" s="384"/>
      <c r="J1" s="384"/>
      <c r="K1" s="384"/>
      <c r="L1" s="384"/>
      <c r="M1" s="384"/>
      <c r="N1" s="311" t="s">
        <v>273</v>
      </c>
    </row>
    <row r="2" spans="1:26" ht="30.75" customHeight="1" x14ac:dyDescent="0.2">
      <c r="A2" s="383"/>
      <c r="B2" s="384" t="s">
        <v>272</v>
      </c>
      <c r="C2" s="384"/>
      <c r="D2" s="384"/>
      <c r="E2" s="384"/>
      <c r="F2" s="384"/>
      <c r="G2" s="384"/>
      <c r="H2" s="384"/>
      <c r="I2" s="384"/>
      <c r="J2" s="384"/>
      <c r="K2" s="384"/>
      <c r="L2" s="384"/>
      <c r="M2" s="384"/>
      <c r="N2" s="311" t="s">
        <v>274</v>
      </c>
    </row>
    <row r="3" spans="1:26" ht="30.75" customHeight="1" x14ac:dyDescent="0.2">
      <c r="A3" s="383"/>
      <c r="B3" s="384" t="s">
        <v>277</v>
      </c>
      <c r="C3" s="384"/>
      <c r="D3" s="384"/>
      <c r="E3" s="384"/>
      <c r="F3" s="384"/>
      <c r="G3" s="384"/>
      <c r="H3" s="384"/>
      <c r="I3" s="384"/>
      <c r="J3" s="384"/>
      <c r="K3" s="384"/>
      <c r="L3" s="384"/>
      <c r="M3" s="384"/>
      <c r="N3" s="311" t="s">
        <v>278</v>
      </c>
    </row>
    <row r="4" spans="1:26" ht="32.25" customHeight="1" x14ac:dyDescent="0.2">
      <c r="A4" s="383"/>
      <c r="B4" s="384" t="s">
        <v>290</v>
      </c>
      <c r="C4" s="384"/>
      <c r="D4" s="384"/>
      <c r="E4" s="384"/>
      <c r="F4" s="384"/>
      <c r="G4" s="384"/>
      <c r="H4" s="384"/>
      <c r="I4" s="384"/>
      <c r="J4" s="384"/>
      <c r="K4" s="384"/>
      <c r="L4" s="384"/>
      <c r="M4" s="384"/>
      <c r="N4" s="311" t="s">
        <v>281</v>
      </c>
    </row>
    <row r="5" spans="1:26" x14ac:dyDescent="0.15">
      <c r="A5" s="231"/>
      <c r="B5" s="231"/>
      <c r="C5" s="232"/>
      <c r="D5" s="233"/>
      <c r="E5" s="9"/>
      <c r="F5" s="9"/>
      <c r="G5" s="171"/>
      <c r="H5" s="171"/>
      <c r="I5" s="171"/>
      <c r="J5" s="10"/>
      <c r="K5" s="10"/>
      <c r="L5" s="10"/>
      <c r="M5" s="10"/>
      <c r="N5" s="10"/>
    </row>
    <row r="6" spans="1:26" ht="48" customHeight="1" x14ac:dyDescent="0.2">
      <c r="A6" s="321" t="s">
        <v>142</v>
      </c>
      <c r="B6" s="409" t="s">
        <v>326</v>
      </c>
      <c r="C6" s="409"/>
      <c r="D6" s="321" t="s">
        <v>140</v>
      </c>
      <c r="E6" s="410" t="s">
        <v>325</v>
      </c>
      <c r="F6" s="410"/>
      <c r="G6" s="410"/>
      <c r="H6" s="410"/>
      <c r="I6" s="385" t="s">
        <v>289</v>
      </c>
      <c r="J6" s="385"/>
      <c r="K6" s="385"/>
      <c r="L6" s="385"/>
      <c r="M6" s="385"/>
      <c r="N6" s="324">
        <v>44835</v>
      </c>
    </row>
    <row r="7" spans="1:26" ht="65" customHeight="1" x14ac:dyDescent="0.2">
      <c r="A7" s="321" t="s">
        <v>141</v>
      </c>
      <c r="B7" s="408" t="s">
        <v>329</v>
      </c>
      <c r="C7" s="408"/>
      <c r="D7" s="321" t="s">
        <v>288</v>
      </c>
      <c r="E7" s="410">
        <v>2023</v>
      </c>
      <c r="F7" s="410"/>
      <c r="G7" s="410"/>
      <c r="H7" s="410"/>
      <c r="I7" s="410"/>
      <c r="J7" s="410"/>
      <c r="K7" s="410"/>
      <c r="L7" s="410"/>
      <c r="M7" s="410"/>
      <c r="N7" s="410"/>
    </row>
    <row r="8" spans="1:26" ht="15" thickBot="1" x14ac:dyDescent="0.25">
      <c r="B8" s="10"/>
      <c r="C8" s="10"/>
      <c r="E8" s="10"/>
      <c r="G8" s="10"/>
      <c r="H8" s="10"/>
      <c r="I8" s="10"/>
      <c r="J8" s="10"/>
      <c r="K8" s="10"/>
      <c r="L8" s="10"/>
      <c r="M8" s="10"/>
      <c r="N8" s="10"/>
    </row>
    <row r="9" spans="1:26" s="21" customFormat="1" ht="27.75" customHeight="1" thickBot="1" x14ac:dyDescent="0.25">
      <c r="A9" s="404" t="s">
        <v>180</v>
      </c>
      <c r="B9" s="406" t="s">
        <v>179</v>
      </c>
      <c r="C9" s="398" t="s">
        <v>71</v>
      </c>
      <c r="D9" s="399"/>
      <c r="E9" s="399"/>
      <c r="F9" s="400"/>
      <c r="G9" s="401" t="s">
        <v>155</v>
      </c>
      <c r="H9" s="402"/>
      <c r="I9" s="403"/>
      <c r="J9" s="401" t="s">
        <v>54</v>
      </c>
      <c r="K9" s="402"/>
      <c r="L9" s="403"/>
      <c r="M9" s="401" t="s">
        <v>182</v>
      </c>
      <c r="N9" s="403"/>
      <c r="P9" s="394" t="s">
        <v>2</v>
      </c>
      <c r="Q9" s="395"/>
      <c r="R9" s="396"/>
      <c r="S9" s="396"/>
      <c r="T9" s="397"/>
      <c r="V9" s="391" t="s">
        <v>4</v>
      </c>
      <c r="W9" s="392"/>
      <c r="X9" s="392"/>
      <c r="Y9" s="393"/>
    </row>
    <row r="10" spans="1:26" s="189" customFormat="1" ht="45" x14ac:dyDescent="0.2">
      <c r="A10" s="405"/>
      <c r="B10" s="407"/>
      <c r="C10" s="300" t="s">
        <v>183</v>
      </c>
      <c r="D10" s="301" t="s">
        <v>43</v>
      </c>
      <c r="E10" s="302" t="s">
        <v>178</v>
      </c>
      <c r="F10" s="303" t="s">
        <v>181</v>
      </c>
      <c r="G10" s="304" t="s">
        <v>155</v>
      </c>
      <c r="H10" s="305" t="s">
        <v>244</v>
      </c>
      <c r="I10" s="306" t="s">
        <v>42</v>
      </c>
      <c r="J10" s="304" t="s">
        <v>54</v>
      </c>
      <c r="K10" s="305" t="s">
        <v>244</v>
      </c>
      <c r="L10" s="306" t="s">
        <v>42</v>
      </c>
      <c r="M10" s="304" t="s">
        <v>157</v>
      </c>
      <c r="N10" s="307" t="s">
        <v>156</v>
      </c>
      <c r="P10" s="22" t="s">
        <v>42</v>
      </c>
      <c r="Q10" s="23" t="s">
        <v>43</v>
      </c>
      <c r="R10" s="176" t="s">
        <v>154</v>
      </c>
      <c r="S10" s="176" t="s">
        <v>153</v>
      </c>
      <c r="T10" s="24" t="s">
        <v>44</v>
      </c>
      <c r="V10" s="22" t="s">
        <v>42</v>
      </c>
      <c r="W10" s="23" t="s">
        <v>53</v>
      </c>
      <c r="X10" s="23" t="s">
        <v>70</v>
      </c>
      <c r="Y10" s="24" t="s">
        <v>54</v>
      </c>
      <c r="Z10" s="190"/>
    </row>
    <row r="11" spans="1:26" ht="98" customHeight="1" x14ac:dyDescent="0.2">
      <c r="A11" s="25" t="str">
        <f>'2 CONTEXTO E IDENTIFICACIÓN'!A11</f>
        <v>R1</v>
      </c>
      <c r="B11" s="208" t="str">
        <f>+'2 CONTEXTO E IDENTIFICACIÓN'!E11</f>
        <v>Posibilidad de pérdida Reputacional por vinculación de personal que no cumpla con los requisitos legales debido a un error del responsable</v>
      </c>
      <c r="C11" s="209">
        <v>60</v>
      </c>
      <c r="D11" s="178" t="str">
        <f t="shared" ref="D11:D27" si="0">+IF(C11="","",IF(C11&lt;=$S$11,$Q$11,IF(C11&lt;=$S$12,$Q$12,IF(C11&lt;=$S$13,$Q$13,IF(C11&lt;=$S$14,$Q$14,IF(C11&gt;=$R$15,$Q$15,""))))))</f>
        <v>La actividad que conlleva el riesgo se ejecuta de 24 a 500 veces por año</v>
      </c>
      <c r="E11" s="180">
        <f t="shared" ref="E11:E27" si="1">+IF(D11="","",IF(D11=$Q$11,$T$11,IF(D11=$Q$12,$T$12,IF(D11=$Q$13,$T$13,IF(D11=$Q$14,$T$14,IF(D11=$Q$15,$T$15))))))</f>
        <v>0.6</v>
      </c>
      <c r="F11" s="26" t="str">
        <f t="shared" ref="F11:F27" si="2">+IF(D11="","",IF(D11=$Q$11,$P$11,IF(D11=$Q$12,$P$12,IF(D11=$Q$13,$P$13,IF(D11=$Q$14,$P$14,IF(D11=$Q$15,$P$15))))))</f>
        <v>Media</v>
      </c>
      <c r="G11" s="186" t="s">
        <v>59</v>
      </c>
      <c r="H11" s="182">
        <f>+IF(G11="","",IF(G11="N/A","",IF(OR(G11=$X$11,G11=$Y$11),$W$11,IF(OR(G11=$X$12,G11=$Y$12),$W$12,IF(OR(G11=$X$13,G11=$Y$13),$W$13,IF(OR(G11=$X$14,G11=$Y$14),$W$14,IF(OR(G11=$X$15,G11=$Y$15),$W$15)))))))</f>
        <v>0.6</v>
      </c>
      <c r="I11" s="184" t="str">
        <f t="shared" ref="I11:I27" si="3">+IF(G11="","",IF(G11="N/A","",IF(OR(G11=$X$11,G11=$Y$11),$V$11,IF(OR(G11=$X$12,G11=$Y$12),$V$12,IF(OR(G11=$X$13,G11=$Y$13),$V$13,IF(OR(G11=$X$14,G11=$Y$14),$V$14,IF(OR(G11=$X$15,G11=$Y$15),$V$15)))))))</f>
        <v>Moderado</v>
      </c>
      <c r="J11" s="186" t="s">
        <v>58</v>
      </c>
      <c r="K11" s="182">
        <f t="shared" ref="K11:K27" si="4">+IF(J11="","",IF(J11="N/A","",IF(OR(J11=$X$11,J11=$Y$11),$W$11,IF(OR(J11=$X$12,J11=$Y$12),$W$12,IF(OR(J11=$X$13,J11=$Y$13),$W$13,IF(OR(J11=$X$14,J11=$Y$14),$W$14,IF(OR(J11=$X$15,J11=$Y$15),$W$15)))))))</f>
        <v>0.4</v>
      </c>
      <c r="L11" s="184" t="str">
        <f t="shared" ref="L11:L27" si="5">+IF(J11="","",IF(J11="N/A","",IF(OR(J11=$X$11,J11=$Y$11),$V$11,IF(OR(J11=$X$12,J11=$Y$12),$V$12,IF(OR(J11=$X$13,J11=$Y$13),$V$13,IF(OR(J11=$X$14,J11=$Y$14),$V$14,IF(OR(J11=$X$15,J11=$Y$15),$V$15)))))))</f>
        <v>Menor</v>
      </c>
      <c r="M11" s="212">
        <f>+IF(H11="",K11,IF(K11="",H11,IF(H11&gt;K11,H11,K11)))</f>
        <v>0.6</v>
      </c>
      <c r="N11" s="213" t="str">
        <f>+IF(M11="","",IF(M11=$W$11,$V$11,IF(M11=$W$12,$V$12,IF(M11=$W$13,$V$13,IF(M11=$W$14,$V$14,IF(M11=$W$15,$V$15))))))</f>
        <v>Moderado</v>
      </c>
      <c r="P11" s="27" t="s">
        <v>45</v>
      </c>
      <c r="Q11" s="28" t="s">
        <v>46</v>
      </c>
      <c r="R11" s="177">
        <v>0</v>
      </c>
      <c r="S11" s="177">
        <v>2</v>
      </c>
      <c r="T11" s="29">
        <v>0.2</v>
      </c>
      <c r="V11" s="27" t="s">
        <v>55</v>
      </c>
      <c r="W11" s="30">
        <v>0.2</v>
      </c>
      <c r="X11" s="28" t="s">
        <v>72</v>
      </c>
      <c r="Y11" s="31" t="s">
        <v>56</v>
      </c>
    </row>
    <row r="12" spans="1:26" ht="73.5" customHeight="1" x14ac:dyDescent="0.2">
      <c r="A12" s="25" t="str">
        <f>'2 CONTEXTO E IDENTIFICACIÓN'!A12</f>
        <v>R2</v>
      </c>
      <c r="B12" s="208" t="str">
        <f>+'2 CONTEXTO E IDENTIFICACIÓN'!E12</f>
        <v>Posibilidad de pérdida Económica y Reputacional por demandas laborales debido a incumplimiento de normatividad legal laboral</v>
      </c>
      <c r="C12" s="210">
        <v>100</v>
      </c>
      <c r="D12" s="178" t="str">
        <f t="shared" si="0"/>
        <v>La actividad que conlleva el riesgo se ejecuta de 24 a 500 veces por año</v>
      </c>
      <c r="E12" s="180">
        <f t="shared" si="1"/>
        <v>0.6</v>
      </c>
      <c r="F12" s="26" t="str">
        <f t="shared" si="2"/>
        <v>Media</v>
      </c>
      <c r="G12" s="186" t="s">
        <v>61</v>
      </c>
      <c r="H12" s="182">
        <f t="shared" ref="H12:H27" si="6">+IF(G12="","",IF(G12="N/A","",IF(OR(G12=$X$11,G12=$Y$11),$W$11,IF(OR(G12=$X$12,G12=$Y$12),$W$12,IF(OR(G12=$X$13,G12=$Y$13),$W$13,IF(OR(G12=$X$14,G12=$Y$14),$W$14,IF(OR(G12=$X$15,G12=$Y$15),$W$15)))))))</f>
        <v>0.8</v>
      </c>
      <c r="I12" s="184" t="str">
        <f t="shared" si="3"/>
        <v>Mayor</v>
      </c>
      <c r="J12" s="186" t="s">
        <v>62</v>
      </c>
      <c r="K12" s="182">
        <f t="shared" si="4"/>
        <v>0.8</v>
      </c>
      <c r="L12" s="184" t="str">
        <f t="shared" si="5"/>
        <v>Mayor</v>
      </c>
      <c r="M12" s="212">
        <f>+IF(H12="",K12,IF(K12="",H12,IF(H12&gt;K12,H12,K12)))</f>
        <v>0.8</v>
      </c>
      <c r="N12" s="213" t="str">
        <f t="shared" ref="N12:N27" si="7">+IF(M12="","",IF(M12=$W$11,$V$11,IF(M12=$W$12,$V$12,IF(M12=$W$13,$V$13,IF(M12=$W$14,$V$14,IF(M12=$W$15,$V$15))))))</f>
        <v>Mayor</v>
      </c>
      <c r="P12" s="32" t="s">
        <v>47</v>
      </c>
      <c r="Q12" s="33" t="s">
        <v>48</v>
      </c>
      <c r="R12" s="177">
        <v>3</v>
      </c>
      <c r="S12" s="177">
        <v>24</v>
      </c>
      <c r="T12" s="29">
        <v>0.4</v>
      </c>
      <c r="V12" s="32" t="s">
        <v>7</v>
      </c>
      <c r="W12" s="30">
        <v>0.4</v>
      </c>
      <c r="X12" s="33" t="s">
        <v>57</v>
      </c>
      <c r="Y12" s="34" t="s">
        <v>58</v>
      </c>
    </row>
    <row r="13" spans="1:26" ht="120" x14ac:dyDescent="0.2">
      <c r="A13" s="25" t="str">
        <f>'2 CONTEXTO E IDENTIFICACIÓN'!A13</f>
        <v>R3</v>
      </c>
      <c r="B13" s="208" t="str">
        <f>+'2 CONTEXTO E IDENTIFICACIÓN'!E13</f>
        <v>Posibilidad de pérdida Reputacional y Económica por errores en la liquidación de nómina y pago de seguridad social fuera del tiempo legal establecido debido al descuido o falta de competencia del responsable</v>
      </c>
      <c r="C13" s="210">
        <v>120</v>
      </c>
      <c r="D13" s="178" t="str">
        <f t="shared" si="0"/>
        <v>La actividad que conlleva el riesgo se ejecuta de 24 a 500 veces por año</v>
      </c>
      <c r="E13" s="180">
        <f t="shared" si="1"/>
        <v>0.6</v>
      </c>
      <c r="F13" s="26" t="str">
        <f t="shared" si="2"/>
        <v>Media</v>
      </c>
      <c r="G13" s="186" t="s">
        <v>64</v>
      </c>
      <c r="H13" s="182">
        <f t="shared" si="6"/>
        <v>1</v>
      </c>
      <c r="I13" s="184" t="str">
        <f t="shared" si="3"/>
        <v>Catastrófico</v>
      </c>
      <c r="J13" s="186" t="s">
        <v>62</v>
      </c>
      <c r="K13" s="182">
        <f t="shared" si="4"/>
        <v>0.8</v>
      </c>
      <c r="L13" s="184" t="str">
        <f t="shared" si="5"/>
        <v>Mayor</v>
      </c>
      <c r="M13" s="212">
        <f t="shared" ref="M13:M27" si="8">+IF(H13="",K13,IF(K13="",H13,IF(H13&gt;K13,H13,K13)))</f>
        <v>1</v>
      </c>
      <c r="N13" s="213" t="str">
        <f t="shared" si="7"/>
        <v>Catastrófico</v>
      </c>
      <c r="P13" s="35" t="s">
        <v>49</v>
      </c>
      <c r="Q13" s="33" t="s">
        <v>50</v>
      </c>
      <c r="R13" s="177">
        <v>25</v>
      </c>
      <c r="S13" s="177">
        <v>500</v>
      </c>
      <c r="T13" s="29">
        <v>0.6</v>
      </c>
      <c r="V13" s="35" t="s">
        <v>5</v>
      </c>
      <c r="W13" s="30">
        <v>0.6</v>
      </c>
      <c r="X13" s="33" t="s">
        <v>59</v>
      </c>
      <c r="Y13" s="34" t="s">
        <v>60</v>
      </c>
    </row>
    <row r="14" spans="1:26" ht="73.5" customHeight="1" x14ac:dyDescent="0.2">
      <c r="A14" s="25" t="str">
        <f>'2 CONTEXTO E IDENTIFICACIÓN'!A14</f>
        <v>R4</v>
      </c>
      <c r="B14" s="208" t="str">
        <f>+'2 CONTEXTO E IDENTIFICACIÓN'!E14</f>
        <v>Posibilidad de pérdida Reputacional y Económica por contratación de personal no idóneo debido inadecuada definición del perfil del cargo</v>
      </c>
      <c r="C14" s="210">
        <v>60</v>
      </c>
      <c r="D14" s="178" t="str">
        <f t="shared" si="0"/>
        <v>La actividad que conlleva el riesgo se ejecuta de 24 a 500 veces por año</v>
      </c>
      <c r="E14" s="180">
        <f t="shared" si="1"/>
        <v>0.6</v>
      </c>
      <c r="F14" s="26" t="str">
        <f t="shared" si="2"/>
        <v>Media</v>
      </c>
      <c r="G14" s="186" t="s">
        <v>59</v>
      </c>
      <c r="H14" s="182">
        <f t="shared" si="6"/>
        <v>0.6</v>
      </c>
      <c r="I14" s="184" t="str">
        <f t="shared" si="3"/>
        <v>Moderado</v>
      </c>
      <c r="J14" s="186" t="s">
        <v>58</v>
      </c>
      <c r="K14" s="182">
        <f t="shared" si="4"/>
        <v>0.4</v>
      </c>
      <c r="L14" s="184" t="str">
        <f t="shared" si="5"/>
        <v>Menor</v>
      </c>
      <c r="M14" s="212">
        <f t="shared" si="8"/>
        <v>0.6</v>
      </c>
      <c r="N14" s="213" t="str">
        <f t="shared" si="7"/>
        <v>Moderado</v>
      </c>
      <c r="P14" s="36" t="s">
        <v>51</v>
      </c>
      <c r="Q14" s="33" t="s">
        <v>68</v>
      </c>
      <c r="R14" s="177">
        <v>5001</v>
      </c>
      <c r="S14" s="177">
        <v>5000</v>
      </c>
      <c r="T14" s="29">
        <v>0.8</v>
      </c>
      <c r="V14" s="36" t="s">
        <v>6</v>
      </c>
      <c r="W14" s="30">
        <v>0.8</v>
      </c>
      <c r="X14" s="33" t="s">
        <v>61</v>
      </c>
      <c r="Y14" s="34" t="s">
        <v>62</v>
      </c>
    </row>
    <row r="15" spans="1:26" ht="96" x14ac:dyDescent="0.2">
      <c r="A15" s="25" t="str">
        <f>'2 CONTEXTO E IDENTIFICACIÓN'!A15</f>
        <v>R5</v>
      </c>
      <c r="B15" s="208" t="str">
        <f>+'2 CONTEXTO E IDENTIFICACIÓN'!E15</f>
        <v>Posibilidad de pérdida Reputacional por incumplimiento del plan institucional de capacitaciones debido a la no gestión de las mismas</v>
      </c>
      <c r="C15" s="210">
        <v>36</v>
      </c>
      <c r="D15" s="178" t="str">
        <f t="shared" si="0"/>
        <v>La actividad que conlleva el riesgo se ejecuta de 24 a 500 veces por año</v>
      </c>
      <c r="E15" s="180">
        <f t="shared" si="1"/>
        <v>0.6</v>
      </c>
      <c r="F15" s="26" t="str">
        <f t="shared" si="2"/>
        <v>Media</v>
      </c>
      <c r="G15" s="186" t="s">
        <v>127</v>
      </c>
      <c r="H15" s="182" t="str">
        <f t="shared" si="6"/>
        <v/>
      </c>
      <c r="I15" s="184" t="str">
        <f t="shared" si="3"/>
        <v/>
      </c>
      <c r="J15" s="186" t="s">
        <v>58</v>
      </c>
      <c r="K15" s="182">
        <f t="shared" si="4"/>
        <v>0.4</v>
      </c>
      <c r="L15" s="184" t="str">
        <f t="shared" si="5"/>
        <v>Menor</v>
      </c>
      <c r="M15" s="212">
        <f t="shared" si="8"/>
        <v>0.4</v>
      </c>
      <c r="N15" s="213" t="str">
        <f t="shared" si="7"/>
        <v>Menor</v>
      </c>
      <c r="P15" s="37" t="s">
        <v>52</v>
      </c>
      <c r="Q15" s="33" t="s">
        <v>69</v>
      </c>
      <c r="R15" s="177">
        <v>5001</v>
      </c>
      <c r="S15" s="177"/>
      <c r="T15" s="29">
        <v>1</v>
      </c>
      <c r="V15" s="37" t="s">
        <v>63</v>
      </c>
      <c r="W15" s="30">
        <v>1</v>
      </c>
      <c r="X15" s="33" t="s">
        <v>64</v>
      </c>
      <c r="Y15" s="34" t="s">
        <v>65</v>
      </c>
    </row>
    <row r="16" spans="1:26" ht="96" x14ac:dyDescent="0.2">
      <c r="A16" s="25" t="str">
        <f>'2 CONTEXTO E IDENTIFICACIÓN'!A16</f>
        <v>R6</v>
      </c>
      <c r="B16" s="208" t="str">
        <f>+'2 CONTEXTO E IDENTIFICACIÓN'!E16</f>
        <v>Posibilidad de pérdida Reputacional por no proveer el talento humano requerido por la entidad debido a fallas en la metodología de captación de hojas de vida</v>
      </c>
      <c r="C16" s="210">
        <v>60</v>
      </c>
      <c r="D16" s="178" t="str">
        <f t="shared" si="0"/>
        <v>La actividad que conlleva el riesgo se ejecuta de 24 a 500 veces por año</v>
      </c>
      <c r="E16" s="180">
        <f t="shared" si="1"/>
        <v>0.6</v>
      </c>
      <c r="F16" s="26" t="str">
        <f t="shared" si="2"/>
        <v>Media</v>
      </c>
      <c r="G16" s="186" t="s">
        <v>127</v>
      </c>
      <c r="H16" s="182" t="str">
        <f t="shared" si="6"/>
        <v/>
      </c>
      <c r="I16" s="184" t="str">
        <f t="shared" si="3"/>
        <v/>
      </c>
      <c r="J16" s="186" t="s">
        <v>58</v>
      </c>
      <c r="K16" s="182">
        <f t="shared" si="4"/>
        <v>0.4</v>
      </c>
      <c r="L16" s="184" t="str">
        <f t="shared" si="5"/>
        <v>Menor</v>
      </c>
      <c r="M16" s="212">
        <f t="shared" si="8"/>
        <v>0.4</v>
      </c>
      <c r="N16" s="213" t="str">
        <f t="shared" si="7"/>
        <v>Menor</v>
      </c>
    </row>
    <row r="17" spans="1:14" ht="96" x14ac:dyDescent="0.2">
      <c r="A17" s="25" t="str">
        <f>'2 CONTEXTO E IDENTIFICACIÓN'!A17</f>
        <v>R7</v>
      </c>
      <c r="B17" s="208" t="str">
        <f>+'2 CONTEXTO E IDENTIFICACIÓN'!E17</f>
        <v>Posibilidad de pérdida Reputacional y Económica por información desactualizada en las historias laborales debido a la falta de procedimiento de archivo</v>
      </c>
      <c r="C17" s="210">
        <v>1000</v>
      </c>
      <c r="D17" s="178" t="str">
        <f t="shared" si="0"/>
        <v>La actividad que conlleva el riesgo se ejecuta mínimo 500 veces al año y máximo 5.000 veces por año</v>
      </c>
      <c r="E17" s="180">
        <f t="shared" si="1"/>
        <v>0.8</v>
      </c>
      <c r="F17" s="26" t="str">
        <f t="shared" si="2"/>
        <v>Alta</v>
      </c>
      <c r="G17" s="186" t="s">
        <v>59</v>
      </c>
      <c r="H17" s="182">
        <f t="shared" si="6"/>
        <v>0.6</v>
      </c>
      <c r="I17" s="184" t="str">
        <f t="shared" si="3"/>
        <v>Moderado</v>
      </c>
      <c r="J17" s="186" t="s">
        <v>62</v>
      </c>
      <c r="K17" s="182">
        <f t="shared" si="4"/>
        <v>0.8</v>
      </c>
      <c r="L17" s="184" t="str">
        <f t="shared" si="5"/>
        <v>Mayor</v>
      </c>
      <c r="M17" s="212">
        <f t="shared" si="8"/>
        <v>0.8</v>
      </c>
      <c r="N17" s="213" t="str">
        <f t="shared" si="7"/>
        <v>Mayor</v>
      </c>
    </row>
    <row r="18" spans="1:14" ht="96" x14ac:dyDescent="0.2">
      <c r="A18" s="25" t="str">
        <f>'2 CONTEXTO E IDENTIFICACIÓN'!A18</f>
        <v>R8</v>
      </c>
      <c r="B18" s="208" t="str">
        <f>+'2 CONTEXTO E IDENTIFICACIÓN'!E18</f>
        <v>Posibilidad de pérdida Económica y Reputacional por afiliación y reporte de seguridad social de forma inoportuna debido a falla del responsable</v>
      </c>
      <c r="C18" s="210">
        <v>36</v>
      </c>
      <c r="D18" s="178" t="str">
        <f t="shared" si="0"/>
        <v>La actividad que conlleva el riesgo se ejecuta de 24 a 500 veces por año</v>
      </c>
      <c r="E18" s="180">
        <f t="shared" si="1"/>
        <v>0.6</v>
      </c>
      <c r="F18" s="26" t="str">
        <f t="shared" si="2"/>
        <v>Media</v>
      </c>
      <c r="G18" s="186" t="s">
        <v>59</v>
      </c>
      <c r="H18" s="182">
        <f t="shared" si="6"/>
        <v>0.6</v>
      </c>
      <c r="I18" s="184" t="str">
        <f t="shared" si="3"/>
        <v>Moderado</v>
      </c>
      <c r="J18" s="186" t="s">
        <v>62</v>
      </c>
      <c r="K18" s="182">
        <f t="shared" si="4"/>
        <v>0.8</v>
      </c>
      <c r="L18" s="184" t="str">
        <f t="shared" si="5"/>
        <v>Mayor</v>
      </c>
      <c r="M18" s="212">
        <f t="shared" si="8"/>
        <v>0.8</v>
      </c>
      <c r="N18" s="213" t="str">
        <f t="shared" si="7"/>
        <v>Mayor</v>
      </c>
    </row>
    <row r="19" spans="1:14" ht="96" x14ac:dyDescent="0.2">
      <c r="A19" s="25" t="str">
        <f>'2 CONTEXTO E IDENTIFICACIÓN'!A19</f>
        <v>R9</v>
      </c>
      <c r="B19" s="208" t="str">
        <f>+'2 CONTEXTO E IDENTIFICACIÓN'!E19</f>
        <v xml:space="preserve">Posibilidad de pérdida Económica y Reputacional por accidente de trabajo grave o mortal debido a la deficiencia de la gestión de seguridad y salud en el trabajo </v>
      </c>
      <c r="C19" s="210">
        <v>240</v>
      </c>
      <c r="D19" s="178" t="str">
        <f t="shared" si="0"/>
        <v>La actividad que conlleva el riesgo se ejecuta de 24 a 500 veces por año</v>
      </c>
      <c r="E19" s="180">
        <f t="shared" si="1"/>
        <v>0.6</v>
      </c>
      <c r="F19" s="26" t="str">
        <f t="shared" si="2"/>
        <v>Media</v>
      </c>
      <c r="G19" s="186" t="s">
        <v>61</v>
      </c>
      <c r="H19" s="182">
        <f t="shared" si="6"/>
        <v>0.8</v>
      </c>
      <c r="I19" s="184" t="str">
        <f t="shared" si="3"/>
        <v>Mayor</v>
      </c>
      <c r="J19" s="186" t="s">
        <v>62</v>
      </c>
      <c r="K19" s="182">
        <f t="shared" si="4"/>
        <v>0.8</v>
      </c>
      <c r="L19" s="184" t="str">
        <f t="shared" si="5"/>
        <v>Mayor</v>
      </c>
      <c r="M19" s="212">
        <f t="shared" si="8"/>
        <v>0.8</v>
      </c>
      <c r="N19" s="213" t="str">
        <f t="shared" si="7"/>
        <v>Mayor</v>
      </c>
    </row>
    <row r="20" spans="1:14" ht="96" x14ac:dyDescent="0.2">
      <c r="A20" s="25" t="str">
        <f>'2 CONTEXTO E IDENTIFICACIÓN'!A20</f>
        <v>R10</v>
      </c>
      <c r="B20" s="208" t="str">
        <f>+'2 CONTEXTO E IDENTIFICACIÓN'!E20</f>
        <v xml:space="preserve">Posibilidad de pérdida Reputacional por incumplimiento de realizar la evaluación del desempeño laboral debido a la falta de compromiso de los líderes </v>
      </c>
      <c r="C20" s="210">
        <v>2</v>
      </c>
      <c r="D20" s="178" t="str">
        <f t="shared" si="0"/>
        <v>La actividad que conlleva el riesgo se ejecuta como máximos 2 veces por año</v>
      </c>
      <c r="E20" s="180">
        <f t="shared" si="1"/>
        <v>0.2</v>
      </c>
      <c r="F20" s="26" t="str">
        <f t="shared" si="2"/>
        <v>Muy Baja</v>
      </c>
      <c r="G20" s="186" t="s">
        <v>127</v>
      </c>
      <c r="H20" s="182" t="str">
        <f t="shared" si="6"/>
        <v/>
      </c>
      <c r="I20" s="184" t="str">
        <f t="shared" si="3"/>
        <v/>
      </c>
      <c r="J20" s="186" t="s">
        <v>58</v>
      </c>
      <c r="K20" s="182">
        <f t="shared" si="4"/>
        <v>0.4</v>
      </c>
      <c r="L20" s="184" t="str">
        <f t="shared" si="5"/>
        <v>Menor</v>
      </c>
      <c r="M20" s="212">
        <f t="shared" si="8"/>
        <v>0.4</v>
      </c>
      <c r="N20" s="213" t="str">
        <f t="shared" si="7"/>
        <v>Menor</v>
      </c>
    </row>
    <row r="21" spans="1:14" ht="96" x14ac:dyDescent="0.2">
      <c r="A21" s="25" t="str">
        <f>'2 CONTEXTO E IDENTIFICACIÓN'!A21</f>
        <v>R11</v>
      </c>
      <c r="B21" s="208" t="str">
        <f>+'2 CONTEXTO E IDENTIFICACIÓN'!E21</f>
        <v>Posibilidad de pérdida Reputacional por no hacer el acceso a la plataforma de la evaluación del desempeño laboral debido a falla del responsable</v>
      </c>
      <c r="C21" s="210">
        <v>2</v>
      </c>
      <c r="D21" s="178" t="str">
        <f t="shared" si="0"/>
        <v>La actividad que conlleva el riesgo se ejecuta como máximos 2 veces por año</v>
      </c>
      <c r="E21" s="180">
        <f t="shared" si="1"/>
        <v>0.2</v>
      </c>
      <c r="F21" s="26" t="str">
        <f t="shared" si="2"/>
        <v>Muy Baja</v>
      </c>
      <c r="G21" s="186" t="s">
        <v>127</v>
      </c>
      <c r="H21" s="182" t="str">
        <f t="shared" si="6"/>
        <v/>
      </c>
      <c r="I21" s="184" t="str">
        <f t="shared" si="3"/>
        <v/>
      </c>
      <c r="J21" s="186" t="s">
        <v>58</v>
      </c>
      <c r="K21" s="182">
        <f t="shared" si="4"/>
        <v>0.4</v>
      </c>
      <c r="L21" s="184" t="str">
        <f t="shared" si="5"/>
        <v>Menor</v>
      </c>
      <c r="M21" s="212">
        <f t="shared" si="8"/>
        <v>0.4</v>
      </c>
      <c r="N21" s="213" t="str">
        <f t="shared" si="7"/>
        <v>Menor</v>
      </c>
    </row>
    <row r="22" spans="1:14" ht="96" x14ac:dyDescent="0.2">
      <c r="A22" s="25" t="str">
        <f>'2 CONTEXTO E IDENTIFICACIÓN'!A22</f>
        <v>R12</v>
      </c>
      <c r="B22" s="208" t="str">
        <f>+'2 CONTEXTO E IDENTIFICACIÓN'!E22</f>
        <v>Posibilidad de pérdida Reputacional por incumplimiento de las actividades planeadas dentro del PETH debido a la no asignación de recursos a tiempo</v>
      </c>
      <c r="C22" s="210">
        <v>240</v>
      </c>
      <c r="D22" s="178" t="str">
        <f t="shared" si="0"/>
        <v>La actividad que conlleva el riesgo se ejecuta de 24 a 500 veces por año</v>
      </c>
      <c r="E22" s="180">
        <f t="shared" si="1"/>
        <v>0.6</v>
      </c>
      <c r="F22" s="26" t="str">
        <f t="shared" si="2"/>
        <v>Media</v>
      </c>
      <c r="G22" s="186" t="s">
        <v>127</v>
      </c>
      <c r="H22" s="182" t="str">
        <f t="shared" si="6"/>
        <v/>
      </c>
      <c r="I22" s="184" t="str">
        <f t="shared" si="3"/>
        <v/>
      </c>
      <c r="J22" s="186" t="s">
        <v>62</v>
      </c>
      <c r="K22" s="182">
        <f t="shared" si="4"/>
        <v>0.8</v>
      </c>
      <c r="L22" s="184" t="str">
        <f t="shared" si="5"/>
        <v>Mayor</v>
      </c>
      <c r="M22" s="212">
        <f t="shared" si="8"/>
        <v>0.8</v>
      </c>
      <c r="N22" s="213" t="str">
        <f t="shared" si="7"/>
        <v>Mayor</v>
      </c>
    </row>
    <row r="23" spans="1:14" ht="96" x14ac:dyDescent="0.2">
      <c r="A23" s="25" t="str">
        <f>'2 CONTEXTO E IDENTIFICACIÓN'!A23</f>
        <v>R13</v>
      </c>
      <c r="B23" s="208" t="str">
        <f>+'2 CONTEXTO E IDENTIFICACIÓN'!E23</f>
        <v>Posibilidad de pérdida Reputacional por incumplimiento de las actividades planeadas dentro del PETH debido a las competencias diferentes a las referidas del responsable</v>
      </c>
      <c r="C23" s="210">
        <v>240</v>
      </c>
      <c r="D23" s="178" t="str">
        <f t="shared" si="0"/>
        <v>La actividad que conlleva el riesgo se ejecuta de 24 a 500 veces por año</v>
      </c>
      <c r="E23" s="180">
        <f t="shared" si="1"/>
        <v>0.6</v>
      </c>
      <c r="F23" s="26" t="str">
        <f t="shared" si="2"/>
        <v>Media</v>
      </c>
      <c r="G23" s="186" t="s">
        <v>127</v>
      </c>
      <c r="H23" s="182" t="str">
        <f t="shared" si="6"/>
        <v/>
      </c>
      <c r="I23" s="184" t="str">
        <f t="shared" si="3"/>
        <v/>
      </c>
      <c r="J23" s="186" t="s">
        <v>62</v>
      </c>
      <c r="K23" s="182">
        <f t="shared" si="4"/>
        <v>0.8</v>
      </c>
      <c r="L23" s="184" t="str">
        <f t="shared" si="5"/>
        <v>Mayor</v>
      </c>
      <c r="M23" s="212">
        <f t="shared" si="8"/>
        <v>0.8</v>
      </c>
      <c r="N23" s="213" t="str">
        <f t="shared" si="7"/>
        <v>Mayor</v>
      </c>
    </row>
    <row r="24" spans="1:14" ht="96" x14ac:dyDescent="0.2">
      <c r="A24" s="25" t="str">
        <f>'2 CONTEXTO E IDENTIFICACIÓN'!A24</f>
        <v>R14</v>
      </c>
      <c r="B24" s="208" t="str">
        <f>+'2 CONTEXTO E IDENTIFICACIÓN'!E24</f>
        <v>Posibilidad de pérdida Reputacional y Económica por incumplimiento de los tiempos establecidos en la normatividad vigente por demora en la entrega de la información</v>
      </c>
      <c r="C24" s="210">
        <v>24</v>
      </c>
      <c r="D24" s="178" t="str">
        <f t="shared" si="0"/>
        <v>La actividad que conlleva el riesgo se ejecuta de 3 a 24 veces por año</v>
      </c>
      <c r="E24" s="180">
        <f t="shared" si="1"/>
        <v>0.4</v>
      </c>
      <c r="F24" s="26" t="str">
        <f t="shared" si="2"/>
        <v>Baja</v>
      </c>
      <c r="G24" s="186" t="s">
        <v>59</v>
      </c>
      <c r="H24" s="182">
        <f t="shared" si="6"/>
        <v>0.6</v>
      </c>
      <c r="I24" s="184" t="str">
        <f t="shared" si="3"/>
        <v>Moderado</v>
      </c>
      <c r="J24" s="186" t="s">
        <v>62</v>
      </c>
      <c r="K24" s="182">
        <f t="shared" si="4"/>
        <v>0.8</v>
      </c>
      <c r="L24" s="184" t="str">
        <f t="shared" si="5"/>
        <v>Mayor</v>
      </c>
      <c r="M24" s="212">
        <f t="shared" si="8"/>
        <v>0.8</v>
      </c>
      <c r="N24" s="213" t="str">
        <f t="shared" si="7"/>
        <v>Mayor</v>
      </c>
    </row>
    <row r="25" spans="1:14" ht="73.5" customHeight="1" x14ac:dyDescent="0.2">
      <c r="A25" s="25" t="str">
        <f>'2 CONTEXTO E IDENTIFICACIÓN'!A25</f>
        <v>R15</v>
      </c>
      <c r="B25" s="208" t="str">
        <f>+'2 CONTEXTO E IDENTIFICACIÓN'!E25</f>
        <v>Posibilidad de pérdida Económica y Reputacional por fallas en los sistemas de información ZEUS y SIGOB debido a fallas propias de los SOFTWARE</v>
      </c>
      <c r="C25" s="210">
        <v>60</v>
      </c>
      <c r="D25" s="178" t="str">
        <f t="shared" si="0"/>
        <v>La actividad que conlleva el riesgo se ejecuta de 24 a 500 veces por año</v>
      </c>
      <c r="E25" s="180">
        <f t="shared" si="1"/>
        <v>0.6</v>
      </c>
      <c r="F25" s="26" t="str">
        <f t="shared" si="2"/>
        <v>Media</v>
      </c>
      <c r="G25" s="186" t="s">
        <v>59</v>
      </c>
      <c r="H25" s="182">
        <f t="shared" si="6"/>
        <v>0.6</v>
      </c>
      <c r="I25" s="184" t="str">
        <f t="shared" si="3"/>
        <v>Moderado</v>
      </c>
      <c r="J25" s="186" t="s">
        <v>62</v>
      </c>
      <c r="K25" s="182">
        <f t="shared" si="4"/>
        <v>0.8</v>
      </c>
      <c r="L25" s="184" t="str">
        <f t="shared" si="5"/>
        <v>Mayor</v>
      </c>
      <c r="M25" s="212">
        <f t="shared" si="8"/>
        <v>0.8</v>
      </c>
      <c r="N25" s="213" t="str">
        <f t="shared" si="7"/>
        <v>Mayor</v>
      </c>
    </row>
    <row r="26" spans="1:14" ht="73.5" customHeight="1" x14ac:dyDescent="0.2">
      <c r="A26" s="25" t="str">
        <f>'2 CONTEXTO E IDENTIFICACIÓN'!A26</f>
        <v>R16</v>
      </c>
      <c r="B26" s="208" t="str">
        <f>+'2 CONTEXTO E IDENTIFICACIÓN'!E26</f>
        <v>Posibilidad de pérdida Reputacional por inadecuada disposición de los archivos  debido a la falta de espacio adecuado para el mismo</v>
      </c>
      <c r="C26" s="210">
        <v>12</v>
      </c>
      <c r="D26" s="178" t="str">
        <f t="shared" si="0"/>
        <v>La actividad que conlleva el riesgo se ejecuta de 3 a 24 veces por año</v>
      </c>
      <c r="E26" s="180">
        <f t="shared" si="1"/>
        <v>0.4</v>
      </c>
      <c r="F26" s="26" t="str">
        <f t="shared" si="2"/>
        <v>Baja</v>
      </c>
      <c r="G26" s="186" t="s">
        <v>127</v>
      </c>
      <c r="H26" s="182" t="str">
        <f t="shared" si="6"/>
        <v/>
      </c>
      <c r="I26" s="184" t="str">
        <f t="shared" si="3"/>
        <v/>
      </c>
      <c r="J26" s="186" t="s">
        <v>58</v>
      </c>
      <c r="K26" s="182">
        <f t="shared" si="4"/>
        <v>0.4</v>
      </c>
      <c r="L26" s="184" t="str">
        <f t="shared" si="5"/>
        <v>Menor</v>
      </c>
      <c r="M26" s="212">
        <f t="shared" si="8"/>
        <v>0.4</v>
      </c>
      <c r="N26" s="213" t="str">
        <f t="shared" si="7"/>
        <v>Menor</v>
      </c>
    </row>
    <row r="27" spans="1:14" ht="73.5" customHeight="1" thickBot="1" x14ac:dyDescent="0.25">
      <c r="A27" s="41" t="str">
        <f>'2 CONTEXTO E IDENTIFICACIÓN'!A27</f>
        <v>R17</v>
      </c>
      <c r="B27" s="208" t="str">
        <f>+'2 CONTEXTO E IDENTIFICACIÓN'!E27</f>
        <v>Posibilidad de pérdida Reputacional por incumplimiento del plan de bienestar social e incentivos por fallas en la gestión de las actividades planeadas</v>
      </c>
      <c r="C27" s="211">
        <v>60</v>
      </c>
      <c r="D27" s="188" t="str">
        <f t="shared" si="0"/>
        <v>La actividad que conlleva el riesgo se ejecuta de 24 a 500 veces por año</v>
      </c>
      <c r="E27" s="181">
        <f t="shared" si="1"/>
        <v>0.6</v>
      </c>
      <c r="F27" s="42" t="str">
        <f t="shared" si="2"/>
        <v>Media</v>
      </c>
      <c r="G27" s="186" t="s">
        <v>127</v>
      </c>
      <c r="H27" s="183" t="str">
        <f t="shared" si="6"/>
        <v/>
      </c>
      <c r="I27" s="185" t="str">
        <f t="shared" si="3"/>
        <v/>
      </c>
      <c r="J27" s="187" t="s">
        <v>58</v>
      </c>
      <c r="K27" s="183">
        <f t="shared" si="4"/>
        <v>0.4</v>
      </c>
      <c r="L27" s="185" t="str">
        <f t="shared" si="5"/>
        <v>Menor</v>
      </c>
      <c r="M27" s="214">
        <f t="shared" si="8"/>
        <v>0.4</v>
      </c>
      <c r="N27" s="215" t="str">
        <f t="shared" si="7"/>
        <v>Menor</v>
      </c>
    </row>
  </sheetData>
  <sheetProtection formatCells="0" formatColumns="0" formatRows="0" sort="0" autoFilter="0" pivotTables="0"/>
  <autoFilter ref="A10:N10" xr:uid="{00000000-0009-0000-0000-000002000000}"/>
  <dataConsolidate/>
  <mergeCells count="18">
    <mergeCell ref="A9:A10"/>
    <mergeCell ref="B9:B10"/>
    <mergeCell ref="A1:A4"/>
    <mergeCell ref="B7:C7"/>
    <mergeCell ref="B1:M1"/>
    <mergeCell ref="B2:M2"/>
    <mergeCell ref="B3:M3"/>
    <mergeCell ref="B4:M4"/>
    <mergeCell ref="B6:C6"/>
    <mergeCell ref="E6:H6"/>
    <mergeCell ref="I6:M6"/>
    <mergeCell ref="E7:N7"/>
    <mergeCell ref="V9:Y9"/>
    <mergeCell ref="P9:T9"/>
    <mergeCell ref="C9:F9"/>
    <mergeCell ref="G9:I9"/>
    <mergeCell ref="J9:L9"/>
    <mergeCell ref="M9:N9"/>
  </mergeCells>
  <conditionalFormatting sqref="F11:F27">
    <cfRule type="cellIs" dxfId="203" priority="159" operator="equal">
      <formula>$P$11</formula>
    </cfRule>
    <cfRule type="cellIs" dxfId="202" priority="160" operator="equal">
      <formula>$P$12</formula>
    </cfRule>
    <cfRule type="cellIs" dxfId="201" priority="161" operator="equal">
      <formula>$P$13</formula>
    </cfRule>
    <cfRule type="cellIs" dxfId="200" priority="162" operator="equal">
      <formula>$P$14</formula>
    </cfRule>
    <cfRule type="cellIs" dxfId="199" priority="163" operator="equal">
      <formula>$P$15</formula>
    </cfRule>
  </conditionalFormatting>
  <conditionalFormatting sqref="L11:L27 I11:J27 N11:N27">
    <cfRule type="cellIs" dxfId="198" priority="96" operator="equal">
      <formula>$V$11</formula>
    </cfRule>
    <cfRule type="cellIs" dxfId="197" priority="97" operator="equal">
      <formula>$V$12</formula>
    </cfRule>
    <cfRule type="cellIs" dxfId="196" priority="98" operator="equal">
      <formula>$V$13</formula>
    </cfRule>
    <cfRule type="cellIs" dxfId="195" priority="99" operator="equal">
      <formula>$V$14</formula>
    </cfRule>
    <cfRule type="cellIs" dxfId="194" priority="100" operator="equal">
      <formula>$V$15</formula>
    </cfRule>
  </conditionalFormatting>
  <conditionalFormatting sqref="H11:H27 K11:K27 M12:M27">
    <cfRule type="cellIs" dxfId="193" priority="76" operator="equal">
      <formula>$W$11</formula>
    </cfRule>
    <cfRule type="cellIs" dxfId="192" priority="77" operator="equal">
      <formula>$W$12</formula>
    </cfRule>
    <cfRule type="cellIs" dxfId="191" priority="78" operator="equal">
      <formula>$W$13</formula>
    </cfRule>
    <cfRule type="cellIs" dxfId="190" priority="79" operator="equal">
      <formula>$W$14</formula>
    </cfRule>
    <cfRule type="cellIs" dxfId="189" priority="80" operator="equal">
      <formula>$W$15</formula>
    </cfRule>
  </conditionalFormatting>
  <conditionalFormatting sqref="M11">
    <cfRule type="cellIs" dxfId="188" priority="56" operator="equal">
      <formula>$W$11</formula>
    </cfRule>
    <cfRule type="cellIs" dxfId="187" priority="57" operator="equal">
      <formula>$W$12</formula>
    </cfRule>
    <cfRule type="cellIs" dxfId="186" priority="58" operator="equal">
      <formula>$W$13</formula>
    </cfRule>
    <cfRule type="cellIs" dxfId="185" priority="59" operator="equal">
      <formula>$W$14</formula>
    </cfRule>
    <cfRule type="cellIs" dxfId="184" priority="60" operator="equal">
      <formula>$W$15</formula>
    </cfRule>
  </conditionalFormatting>
  <conditionalFormatting sqref="E11:E27 G11:G27">
    <cfRule type="cellIs" dxfId="183" priority="1" operator="equal">
      <formula>$T$11</formula>
    </cfRule>
    <cfRule type="cellIs" dxfId="182" priority="2" operator="equal">
      <formula>$T$12</formula>
    </cfRule>
    <cfRule type="cellIs" dxfId="181" priority="3" operator="equal">
      <formula>$T$13</formula>
    </cfRule>
    <cfRule type="cellIs" dxfId="180" priority="4" operator="equal">
      <formula>$T$14</formula>
    </cfRule>
    <cfRule type="cellIs" dxfId="179" priority="5" operator="equal">
      <formula>$T$15</formula>
    </cfRule>
  </conditionalFormatting>
  <dataValidations count="5">
    <dataValidation allowBlank="1" showInputMessage="1" showErrorMessage="1" prompt="La probabilidad se encuentra determinada por una escala de 1 a 3, siendo 1 la menor probabilidad de ocurrencia del riesgo y 3 la mayor probabilidad de  ocurrencia." sqref="IO10" xr:uid="{00000000-0002-0000-0200-000000000000}"/>
    <dataValidation allowBlank="1" showInputMessage="1" showErrorMessage="1" prompt="Es la materialización del riesgo y las consecuencias de su aparición. Su escala es: 5 bajo impacto, 10 medio, 20 alto impacto._x000a_" sqref="IP10:JA10" xr:uid="{00000000-0002-0000-0200-000001000000}"/>
    <dataValidation type="list" allowBlank="1" showInputMessage="1" showErrorMessage="1" sqref="IU14:JA14 IP11:JA13" xr:uid="{00000000-0002-0000-0200-000002000000}">
      <formula1>#REF!</formula1>
    </dataValidation>
    <dataValidation type="list" allowBlank="1" showInputMessage="1" showErrorMessage="1" sqref="G11:G27" xr:uid="{00000000-0002-0000-0200-000003000000}">
      <formula1>Afectación_Económica</formula1>
    </dataValidation>
    <dataValidation type="list" allowBlank="1" showInputMessage="1" showErrorMessage="1" sqref="J11:J27" xr:uid="{00000000-0002-0000-0200-000004000000}">
      <formula1>Reputacional</formula1>
    </dataValidation>
  </dataValidations>
  <printOptions horizontalCentered="1" verticalCentered="1"/>
  <pageMargins left="0.31496062992125984" right="0.27559055118110237" top="0.23622047244094491" bottom="0.15748031496062992" header="0" footer="0"/>
  <pageSetup scale="51" orientation="landscape" r:id="rId1"/>
  <headerFooter alignWithMargins="0"/>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40"/>
  <sheetViews>
    <sheetView showGridLines="0" zoomScaleNormal="100" workbookViewId="0">
      <pane xSplit="1" ySplit="13" topLeftCell="B14" activePane="bottomRight" state="frozen"/>
      <selection pane="topRight" activeCell="B1" sqref="B1"/>
      <selection pane="bottomLeft" activeCell="A7" sqref="A7"/>
      <selection pane="bottomRight" activeCell="H33" sqref="H33"/>
    </sheetView>
  </sheetViews>
  <sheetFormatPr baseColWidth="10" defaultColWidth="14.33203125" defaultRowHeight="13" x14ac:dyDescent="0.2"/>
  <cols>
    <col min="1" max="1" width="27.83203125" style="72" customWidth="1"/>
    <col min="2" max="2" width="29.5" style="123" customWidth="1"/>
    <col min="3" max="3" width="20.1640625" style="72" customWidth="1"/>
    <col min="4" max="4" width="17.5" style="123" customWidth="1"/>
    <col min="5" max="5" width="18.83203125" style="123" customWidth="1"/>
    <col min="6" max="6" width="3.83203125" style="124" customWidth="1"/>
    <col min="7" max="7" width="7.5" style="124" customWidth="1"/>
    <col min="8" max="8" width="14" style="124" customWidth="1"/>
    <col min="9" max="9" width="13.83203125" style="124" customWidth="1"/>
    <col min="10" max="13" width="12.5" style="124" customWidth="1"/>
    <col min="14" max="14" width="3.83203125" style="124" customWidth="1"/>
    <col min="15" max="15" width="4.83203125" style="72" customWidth="1"/>
    <col min="16" max="16" width="6.5" style="72" customWidth="1"/>
    <col min="17" max="17" width="11" style="72" bestFit="1" customWidth="1"/>
    <col min="18" max="18" width="16.33203125" style="72" customWidth="1"/>
    <col min="19" max="21" width="12" style="72" customWidth="1"/>
    <col min="22" max="22" width="34" style="72" customWidth="1"/>
    <col min="23" max="27" width="11.5" style="72" customWidth="1"/>
    <col min="28" max="28" width="5.5" style="72" bestFit="1" customWidth="1"/>
    <col min="29" max="29" width="26.83203125" style="72" customWidth="1"/>
    <col min="30" max="34" width="22.83203125" style="123" customWidth="1"/>
    <col min="35" max="35" width="23.5" style="72" customWidth="1"/>
    <col min="36" max="263" width="11.5" style="72" customWidth="1"/>
    <col min="264" max="264" width="12.6640625" style="72" customWidth="1"/>
    <col min="265" max="265" width="47" style="72" customWidth="1"/>
    <col min="266" max="266" width="35" style="72" customWidth="1"/>
    <col min="267" max="16384" width="14.33203125" style="72"/>
  </cols>
  <sheetData>
    <row r="1" spans="1:36" ht="34.5" customHeight="1" x14ac:dyDescent="0.2">
      <c r="A1" s="383"/>
      <c r="B1" s="384" t="s">
        <v>271</v>
      </c>
      <c r="C1" s="384"/>
      <c r="D1" s="384"/>
      <c r="E1" s="384"/>
      <c r="F1" s="384"/>
      <c r="G1" s="384"/>
      <c r="H1" s="384"/>
      <c r="I1" s="384"/>
      <c r="J1" s="384"/>
      <c r="K1" s="384"/>
      <c r="L1" s="384"/>
      <c r="M1" s="384"/>
      <c r="N1" s="384"/>
      <c r="O1" s="384"/>
      <c r="P1" s="384"/>
      <c r="Q1" s="384"/>
      <c r="R1" s="384"/>
      <c r="S1" s="384"/>
      <c r="T1" s="384"/>
      <c r="U1" s="384"/>
      <c r="V1" s="311" t="s">
        <v>273</v>
      </c>
    </row>
    <row r="2" spans="1:36" ht="30" customHeight="1" x14ac:dyDescent="0.2">
      <c r="A2" s="383"/>
      <c r="B2" s="384" t="s">
        <v>272</v>
      </c>
      <c r="C2" s="384"/>
      <c r="D2" s="384"/>
      <c r="E2" s="384"/>
      <c r="F2" s="384"/>
      <c r="G2" s="384"/>
      <c r="H2" s="384"/>
      <c r="I2" s="384"/>
      <c r="J2" s="384"/>
      <c r="K2" s="384"/>
      <c r="L2" s="384"/>
      <c r="M2" s="384"/>
      <c r="N2" s="384"/>
      <c r="O2" s="384"/>
      <c r="P2" s="384"/>
      <c r="Q2" s="384"/>
      <c r="R2" s="384"/>
      <c r="S2" s="384"/>
      <c r="T2" s="384"/>
      <c r="U2" s="384"/>
      <c r="V2" s="311" t="s">
        <v>274</v>
      </c>
    </row>
    <row r="3" spans="1:36" ht="33" customHeight="1" x14ac:dyDescent="0.2">
      <c r="A3" s="383"/>
      <c r="B3" s="384" t="s">
        <v>277</v>
      </c>
      <c r="C3" s="384"/>
      <c r="D3" s="384"/>
      <c r="E3" s="384"/>
      <c r="F3" s="384"/>
      <c r="G3" s="384"/>
      <c r="H3" s="384"/>
      <c r="I3" s="384"/>
      <c r="J3" s="384"/>
      <c r="K3" s="384"/>
      <c r="L3" s="384"/>
      <c r="M3" s="384"/>
      <c r="N3" s="384"/>
      <c r="O3" s="384"/>
      <c r="P3" s="384"/>
      <c r="Q3" s="384"/>
      <c r="R3" s="384"/>
      <c r="S3" s="384"/>
      <c r="T3" s="384"/>
      <c r="U3" s="384"/>
      <c r="V3" s="311" t="s">
        <v>278</v>
      </c>
    </row>
    <row r="4" spans="1:36" ht="30.75" customHeight="1" x14ac:dyDescent="0.2">
      <c r="A4" s="383"/>
      <c r="B4" s="384" t="s">
        <v>292</v>
      </c>
      <c r="C4" s="384"/>
      <c r="D4" s="384"/>
      <c r="E4" s="384"/>
      <c r="F4" s="384"/>
      <c r="G4" s="384"/>
      <c r="H4" s="384"/>
      <c r="I4" s="384"/>
      <c r="J4" s="384"/>
      <c r="K4" s="384"/>
      <c r="L4" s="384"/>
      <c r="M4" s="384"/>
      <c r="N4" s="384"/>
      <c r="O4" s="384"/>
      <c r="P4" s="384"/>
      <c r="Q4" s="384"/>
      <c r="R4" s="384"/>
      <c r="S4" s="384"/>
      <c r="T4" s="384"/>
      <c r="U4" s="384"/>
      <c r="V4" s="311" t="s">
        <v>282</v>
      </c>
    </row>
    <row r="5" spans="1:36" ht="14" x14ac:dyDescent="0.15">
      <c r="A5" s="231"/>
      <c r="B5" s="231"/>
      <c r="C5" s="232"/>
      <c r="D5" s="233"/>
      <c r="E5" s="9"/>
      <c r="F5" s="9"/>
      <c r="G5" s="171"/>
      <c r="H5" s="171"/>
      <c r="I5" s="171"/>
      <c r="J5" s="10"/>
      <c r="K5" s="10"/>
      <c r="L5" s="10"/>
      <c r="M5" s="10"/>
      <c r="N5" s="10"/>
    </row>
    <row r="6" spans="1:36" ht="37.5" customHeight="1" x14ac:dyDescent="0.2">
      <c r="A6" s="321" t="s">
        <v>142</v>
      </c>
      <c r="B6" s="409" t="s">
        <v>326</v>
      </c>
      <c r="C6" s="409"/>
      <c r="D6" s="409"/>
      <c r="E6" s="321" t="s">
        <v>140</v>
      </c>
      <c r="F6" s="425" t="s">
        <v>327</v>
      </c>
      <c r="G6" s="426"/>
      <c r="H6" s="426"/>
      <c r="I6" s="426"/>
      <c r="J6" s="426"/>
      <c r="K6" s="426"/>
      <c r="L6" s="426"/>
      <c r="M6" s="426"/>
      <c r="N6" s="426"/>
      <c r="O6" s="426"/>
      <c r="P6" s="427"/>
      <c r="Q6" s="326" t="s">
        <v>189</v>
      </c>
      <c r="R6" s="327"/>
      <c r="S6" s="328"/>
      <c r="T6" s="428">
        <v>44835</v>
      </c>
      <c r="U6" s="426"/>
      <c r="V6" s="427"/>
    </row>
    <row r="7" spans="1:36" ht="51" customHeight="1" x14ac:dyDescent="0.2">
      <c r="A7" s="321" t="s">
        <v>141</v>
      </c>
      <c r="B7" s="408" t="s">
        <v>329</v>
      </c>
      <c r="C7" s="408"/>
      <c r="D7" s="408"/>
      <c r="E7" s="321" t="s">
        <v>288</v>
      </c>
      <c r="F7" s="429">
        <v>2023</v>
      </c>
      <c r="G7" s="430"/>
      <c r="H7" s="430"/>
      <c r="I7" s="430"/>
      <c r="J7" s="430"/>
      <c r="K7" s="430"/>
      <c r="L7" s="430"/>
      <c r="M7" s="430"/>
      <c r="N7" s="430"/>
      <c r="O7" s="430"/>
      <c r="P7" s="430"/>
      <c r="Q7" s="430"/>
      <c r="R7" s="430"/>
      <c r="S7" s="430"/>
      <c r="T7" s="430"/>
      <c r="U7" s="430"/>
      <c r="V7" s="431"/>
    </row>
    <row r="10" spans="1:36" ht="14" thickBot="1" x14ac:dyDescent="0.25"/>
    <row r="11" spans="1:36" s="62" customFormat="1" ht="51" customHeight="1" thickBot="1" x14ac:dyDescent="0.2">
      <c r="A11" s="226"/>
      <c r="B11" s="225"/>
      <c r="C11" s="225"/>
      <c r="D11" s="66"/>
      <c r="E11" s="63"/>
      <c r="F11" s="63"/>
      <c r="G11" s="422" t="s">
        <v>21</v>
      </c>
      <c r="H11" s="423"/>
      <c r="I11" s="423"/>
      <c r="J11" s="423"/>
      <c r="K11" s="423"/>
      <c r="L11" s="423"/>
      <c r="M11" s="424"/>
      <c r="N11" s="63"/>
      <c r="O11" s="235"/>
      <c r="P11" s="67"/>
      <c r="Q11" s="68"/>
      <c r="R11" s="415" t="s">
        <v>76</v>
      </c>
      <c r="S11" s="415"/>
      <c r="T11" s="415"/>
      <c r="U11" s="415"/>
      <c r="V11" s="416"/>
      <c r="AD11" s="64"/>
      <c r="AE11" s="64"/>
      <c r="AF11" s="64"/>
      <c r="AG11" s="64"/>
      <c r="AH11" s="64"/>
    </row>
    <row r="12" spans="1:36" s="79" customFormat="1" ht="15" customHeight="1" x14ac:dyDescent="0.2">
      <c r="A12" s="411" t="s">
        <v>0</v>
      </c>
      <c r="B12" s="413" t="s">
        <v>1</v>
      </c>
      <c r="C12" s="417" t="s">
        <v>78</v>
      </c>
      <c r="D12" s="417"/>
      <c r="E12" s="417"/>
      <c r="F12" s="69"/>
      <c r="G12" s="70"/>
      <c r="H12" s="71"/>
      <c r="I12" s="415" t="s">
        <v>76</v>
      </c>
      <c r="J12" s="415"/>
      <c r="K12" s="415"/>
      <c r="L12" s="415"/>
      <c r="M12" s="416"/>
      <c r="N12" s="69"/>
      <c r="O12" s="73"/>
      <c r="P12" s="73"/>
      <c r="Q12" s="74"/>
      <c r="R12" s="75">
        <v>0.2</v>
      </c>
      <c r="S12" s="75">
        <v>0.4</v>
      </c>
      <c r="T12" s="75">
        <v>0.6</v>
      </c>
      <c r="U12" s="75">
        <v>0.8</v>
      </c>
      <c r="V12" s="76">
        <v>1</v>
      </c>
      <c r="W12" s="77"/>
      <c r="X12" s="77"/>
      <c r="Y12" s="77"/>
      <c r="Z12" s="77"/>
      <c r="AA12" s="77"/>
      <c r="AB12" s="77"/>
      <c r="AC12" s="77"/>
      <c r="AD12" s="78"/>
      <c r="AE12" s="78"/>
      <c r="AF12" s="78"/>
      <c r="AG12" s="78"/>
      <c r="AH12" s="78"/>
    </row>
    <row r="13" spans="1:36" s="79" customFormat="1" ht="28" x14ac:dyDescent="0.15">
      <c r="A13" s="412"/>
      <c r="B13" s="414"/>
      <c r="C13" s="308" t="s">
        <v>2</v>
      </c>
      <c r="D13" s="308" t="s">
        <v>4</v>
      </c>
      <c r="E13" s="309" t="s">
        <v>111</v>
      </c>
      <c r="F13" s="69"/>
      <c r="G13" s="73"/>
      <c r="H13" s="82"/>
      <c r="I13" s="83" t="s">
        <v>55</v>
      </c>
      <c r="J13" s="83" t="s">
        <v>7</v>
      </c>
      <c r="K13" s="83" t="s">
        <v>5</v>
      </c>
      <c r="L13" s="83" t="s">
        <v>6</v>
      </c>
      <c r="M13" s="84" t="s">
        <v>63</v>
      </c>
      <c r="N13" s="69"/>
      <c r="O13" s="73"/>
      <c r="P13" s="73"/>
      <c r="Q13" s="85"/>
      <c r="R13" s="86" t="s">
        <v>55</v>
      </c>
      <c r="S13" s="86" t="s">
        <v>7</v>
      </c>
      <c r="T13" s="86" t="s">
        <v>5</v>
      </c>
      <c r="U13" s="86" t="s">
        <v>6</v>
      </c>
      <c r="V13" s="87" t="s">
        <v>63</v>
      </c>
      <c r="Y13" s="77"/>
      <c r="Z13" s="77"/>
      <c r="AA13" s="88"/>
      <c r="AB13" s="89"/>
      <c r="AC13" s="89"/>
      <c r="AD13" s="89"/>
      <c r="AE13" s="89"/>
      <c r="AF13" s="89"/>
      <c r="AG13" s="89"/>
      <c r="AH13" s="89"/>
      <c r="AI13" s="88"/>
      <c r="AJ13" s="90"/>
    </row>
    <row r="14" spans="1:36" ht="56" x14ac:dyDescent="0.15">
      <c r="A14" s="91" t="str">
        <f>'2 CONTEXTO E IDENTIFICACIÓN'!A11</f>
        <v>R1</v>
      </c>
      <c r="B14" s="92" t="str">
        <f>+'2 CONTEXTO E IDENTIFICACIÓN'!E11</f>
        <v>Posibilidad de pérdida Reputacional por vinculación de personal que no cumpla con los requisitos legales debido a un error del responsable</v>
      </c>
      <c r="C14" s="93" t="str">
        <f>+'3 PROBABIL E IMPACTO INHERENTE'!F11</f>
        <v>Media</v>
      </c>
      <c r="D14" s="93" t="str">
        <f>+'3 PROBABIL E IMPACTO INHERENTE'!N11</f>
        <v>Moderado</v>
      </c>
      <c r="E14" s="318" t="str">
        <f>+IF(C14=$Q$14,IF(D14=$R$13,$R$14,IF(D14=$S$13,$S$14,IF(D14=$T$13,$T$14,IF(D14=$U$13,$U$14,IF(D14=$V$13,$V$14))))),IF(C14=$Q$15,IF(D14=$R$13,$R$15,IF(D14=$S$13,$S$15,IF(D14=$T$13,$T$15,IF(D14=$U$13,$U$15,IF(D14=$V$13,$V$15))))),IF(C14=$Q$16,IF(D14=$R$13,$R$16,IF(D14=$S$13,$S$16,IF(D14=$T$13,$T$16,IF(D14=$U$13,$U$16,IF(D14=$V$13,$V$16))))),IF(C14=$Q$17,IF(D14=$R$13,$R$17,IF(D14=$S$13,$S$17,IF(D14=$T$13,$T$17,IF(D14=$U$13,$U$17,IF(D14=$V$13,$V$17))))),IF(C14=$Q$18,IF(D14=$R$13,$R$18,IF(D14=$S$13,$S$18,IF(D14=$T$13,$T$18,IF(D14=$U$13,$U$18,IF(D14=$V$13,$V$18))))),"")))))</f>
        <v>Moderado</v>
      </c>
      <c r="F14" s="94"/>
      <c r="G14" s="420" t="s">
        <v>44</v>
      </c>
      <c r="H14" s="83" t="s">
        <v>52</v>
      </c>
      <c r="I14" s="186" t="s">
        <v>127</v>
      </c>
      <c r="J14" s="95" t="str">
        <f>+IF(AND(C14=$Q$14,D14=$S$13),A14,"")&amp;" "&amp;IF(AND(C15=$Q$14,D15=$S$13),A15,"")&amp;" "&amp;IF(AND(C16=$Q$14,D16=$S$13),A16,"")&amp;" "&amp;IF(AND(C17=$Q$14,D17=$S$13),A17,"")&amp;" "&amp;IF(AND(C18=$Q$14,D18=$S$13),A18,"")&amp;" "&amp;IF(AND(C19=$Q$14,D19=$S$13),A19,"")&amp;" "&amp;IF(AND(C20=$Q$14,D20=$S$13),A20,"")&amp;" "&amp;IF(AND(C21=$Q$14,D21=$S$13),A21,"")&amp;" "&amp;IF(AND(C22=$Q$14,D22=$S$13),A22,"")&amp;" "&amp;IF(AND(C23=$Q$14,D23=$S$13),A23,"")&amp;" "&amp;IF(AND(C24=$Q$14,D24=$S$13),A24,"")&amp;" "&amp;IF(AND(C25=$Q$14,D25=$S$13),A25,"")&amp;" "&amp;IF(AND(C26=$Q$14,D26=$S$13),A26,"")&amp;" "&amp;IF(AND(C27=$Q$14,D27=$S$13),A27,"")&amp;" "&amp;IF(AND(C28=$Q$14,D28=$S$13),A28,"")&amp;" "&amp;IF(AND(C29=$Q$14,D29=$S$13),A29,"")&amp;" "&amp;IF(AND(C30=$Q$14,D30=$S$13),A30,"")&amp;" "&amp;IF(AND(C31=$Q$14,D31=$S$13),A31,"")&amp;" "&amp;IF(AND(C32=$Q$14,D32=$S$13),A32,"")&amp;" "&amp;IF(AND(C33=$Q$14,D33=$S$13),A33,"")</f>
        <v xml:space="preserve">                   </v>
      </c>
      <c r="K14" s="95" t="str">
        <f>+IF(AND(C14=$Q$14,D14=$T$13),A14,"")&amp;" "&amp;IF(AND(C15=$Q$14,D15=$T$13),A15,"")&amp;" "&amp;IF(AND(C16=$Q$14,D16=$T$13),A16,"")&amp;" "&amp;IF(AND(C17=$Q$14,D17=$T$13),A17,"")&amp;" "&amp;IF(AND(C18=$Q$14,D18=$T$13),A18,"")&amp;" "&amp;IF(AND(C19=$Q$14,D19=$T$13),A19,"")&amp;" "&amp;IF(AND(C20=$Q$14,D20=$T$13),A20,"")&amp;" "&amp;IF(AND(C21=$Q$14,D21=$T$13),A21,"")&amp;" "&amp;IF(AND(C22=$Q$14,D22=$T$13),A22,"")&amp;" "&amp;IF(AND(C23=$Q$14,D23=$T$13),A23,"")&amp;" "&amp;IF(AND(C24=$Q$14,D24=$T$13),A24,"")&amp;" "&amp;IF(AND(C25=$Q$14,D25=$T$13),A25,"")&amp;" "&amp;IF(AND(C26=$Q$14,D26=$T$13),A26,"")&amp;" "&amp;IF(AND(C27=$Q$14,D27=$T$13),A27,"")&amp;" "&amp;IF(AND(C28=$Q$14,D28=$T$13),A28,"")&amp;" "&amp;IF(AND(C29=$Q$14,D29=$T$13),A29,"")&amp;" "&amp;IF(AND(C30=$Q$14,D30=$T$13),A30,"")&amp;" "&amp;IF(AND(C31=$Q$14,D31=$T$13),A31,"")&amp;" "&amp;IF(AND(C32=$Q$14,D32=$T$13),A32,"")&amp;" "&amp;IF(AND(C33=$Q$14,D33=$T$13),A33,"")</f>
        <v xml:space="preserve">                   </v>
      </c>
      <c r="L14" s="95" t="str">
        <f>+IF(AND(C14=$Q$14,D14=$U$13),A14,"")&amp;" "&amp;IF(AND(C15=$Q$14,D15=$U$13),A15,"")&amp;" "&amp;IF(AND(C16=$Q$14,D16=$U$13),A16,"")&amp;" "&amp;IF(AND(C17=$Q$14,D17=$U$13),A17,"")&amp;" "&amp;IF(AND(C18=$Q$14,D18=$U$13),A18,"")&amp;" "&amp;IF(AND(C19=$Q$14,D19=$U$13),A19,"")&amp;" "&amp;IF(AND(C20=$Q$14,D20=$U$13),A20,"")&amp;" "&amp;IF(AND(C21=$Q$14,D21=$U$13),A21,"")&amp;" "&amp;IF(AND(C22=$Q$14,D22=$U$13),A22,"")&amp;" "&amp;IF(AND(C23=$Q$14,D23=$U$13),A23,"")&amp;" "&amp;IF(AND(C24=$Q$14,D24=$U$13),A24,"")&amp;" "&amp;IF(AND(C25=$Q$14,D25=$U$13),A25,"")&amp;" "&amp;IF(AND(C26=$Q$14,D26=$U$13),A26,"")&amp;" "&amp;IF(AND(C27=$Q$14,D27=$U$13),A27,"")&amp;" "&amp;IF(AND(C28=$Q$14,D28=$U$13),A28,"")&amp;" "&amp;IF(AND(C29=$Q$14,D29=$U$13),A29,"")&amp;" "&amp;IF(AND(C30=$Q$14,D30=$U$13),A30,"")&amp;" "&amp;IF(AND(C31=$Q$14,D31=$U$13),A31,"")&amp;" "&amp;IF(AND(C32=$Q$14,D32=$U$13),A32,"")&amp;" "&amp;IF(AND(C33=$Q$14,D33=$U$13),A33,"")</f>
        <v xml:space="preserve">                   </v>
      </c>
      <c r="M14" s="96" t="str">
        <f>+IF(AND(C14=$Q$14,D14=$V$13),A14,"")&amp;" "&amp;IF(AND(C15=$Q$14,D15=$V$13),A15,"")&amp;" "&amp;IF(AND(C16=$Q$14,D16=$V$13),A16,"")&amp;" "&amp;IF(AND(C17=$Q$14,D17=$V$13),A17,"")&amp;" "&amp;IF(AND(C18=$Q$14,D18=$V$13),A18,"")&amp;" "&amp;IF(AND(C19=$Q$14,D19=$V$13),A19,"")&amp;" "&amp;IF(AND(C20=$Q$14,D20=$V$13),A20,"")&amp;" "&amp;IF(AND(C21=$Q$14,D21=$V$13),A21,"")&amp;" "&amp;IF(AND(C22=$Q$14,D22=$V$13),A22,"")&amp;" "&amp;IF(AND(C23=$Q$14,D23=$V$13),A23,"")&amp;" "&amp;IF(AND(C24=$Q$14,D24=$V$13),A24,"")&amp;" "&amp;IF(AND(C25=$Q$14,D25=$V$13),A25,"")&amp;" "&amp;IF(AND(C26=$Q$14,D26=$V$13),A26,"")&amp;" "&amp;IF(AND(C27=$Q$14,D27=$V$13),A27,"")&amp;" "&amp;IF(AND(C28=$Q$14,D28=$V$13),A28,"")&amp;" "&amp;IF(AND(C29=$Q$14,D29=$V$13),A29,"")&amp;" "&amp;IF(AND(C30=$Q$14,D30=$V$13),A30,"")&amp;" "&amp;IF(AND(C31=$Q$14,D31=$V$13),A31,"")&amp;" "&amp;IF(AND(C32=$Q$14,D32=$V$13),A32,"")&amp;" "&amp;IF(AND(C33=$Q$14,D33=$V$13),A33,"")</f>
        <v xml:space="preserve">                   </v>
      </c>
      <c r="N14" s="94"/>
      <c r="O14" s="418" t="s">
        <v>44</v>
      </c>
      <c r="P14" s="97">
        <v>1</v>
      </c>
      <c r="Q14" s="86" t="s">
        <v>52</v>
      </c>
      <c r="R14" s="95" t="s">
        <v>74</v>
      </c>
      <c r="S14" s="95" t="s">
        <v>74</v>
      </c>
      <c r="T14" s="95" t="s">
        <v>74</v>
      </c>
      <c r="U14" s="95" t="s">
        <v>74</v>
      </c>
      <c r="V14" s="96" t="s">
        <v>73</v>
      </c>
      <c r="Y14" s="98"/>
      <c r="Z14" s="98"/>
      <c r="AA14" s="88"/>
      <c r="AB14" s="88"/>
      <c r="AC14" s="88"/>
      <c r="AD14" s="99"/>
      <c r="AE14" s="99"/>
      <c r="AF14" s="99"/>
      <c r="AG14" s="99"/>
      <c r="AH14" s="99"/>
      <c r="AI14" s="88"/>
      <c r="AJ14" s="100"/>
    </row>
    <row r="15" spans="1:36" ht="56" x14ac:dyDescent="0.15">
      <c r="A15" s="91" t="str">
        <f>'2 CONTEXTO E IDENTIFICACIÓN'!A12</f>
        <v>R2</v>
      </c>
      <c r="B15" s="92" t="str">
        <f>+'2 CONTEXTO E IDENTIFICACIÓN'!E12</f>
        <v>Posibilidad de pérdida Económica y Reputacional por demandas laborales debido a incumplimiento de normatividad legal laboral</v>
      </c>
      <c r="C15" s="93" t="str">
        <f>+'3 PROBABIL E IMPACTO INHERENTE'!F12</f>
        <v>Media</v>
      </c>
      <c r="D15" s="93" t="str">
        <f>+'3 PROBABIL E IMPACTO INHERENTE'!N12</f>
        <v>Mayor</v>
      </c>
      <c r="E15" s="318" t="str">
        <f>+IF(C15=$Q$14,IF(D15=$R$13,$R$14,IF(D15=$S$13,$S$14,IF(D15=$T$13,$T$14,IF(D15=$U$13,$U$14,IF(D15=$V$13,$V$14))))),IF(C15=$Q$15,IF(D15=$R$13,$R$15,IF(D15=$S$13,$S$15,IF(D15=$T$13,$T$15,IF(D15=$U$13,$U$15,IF(D15=$V$13,$V$15))))),IF(C15=$Q$16,IF(D15=$R$13,$R$16,IF(D15=$S$13,$S$16,IF(D15=$T$13,$T$16,IF(D15=$U$13,$U$16,IF(D15=$V$13,$V$16))))),IF(C15=$Q$17,IF(D15=$R$13,$R$17,IF(D15=$S$13,$S$17,IF(D15=$T$13,$T$17,IF(D15=$U$13,$U$17,IF(D15=$V$13,$V$17))))),IF(C15=$Q$18,IF(D15=$R$13,$R$18,IF(D15=$S$13,$S$18,IF(D15=$T$13,$T$18,IF(D15=$U$13,$U$18,IF(D15=$V$13,$V$18))))),"")))))</f>
        <v>Alto</v>
      </c>
      <c r="F15" s="94"/>
      <c r="G15" s="420"/>
      <c r="H15" s="83" t="s">
        <v>51</v>
      </c>
      <c r="I15" s="101" t="str">
        <f>+IF(AND(C14=$Q$15,D14=$R$13),A14,"")&amp;" "&amp;IF(AND(C15=$Q$15,D15=$R$13),A15,"")&amp;" "&amp;IF(AND(C16=$Q$15,D16=$R$13),A16,"")&amp;" "&amp;IF(AND(C17=$Q$15,D17=$R$13),A17,"")&amp;" "&amp;IF(AND(C18=$Q$15,D18=$R$13),A18,"")&amp;" "&amp;IF(AND(C19=$Q$15,D19=$R$13),A19,"")&amp;" "&amp;IF(AND(C20=$Q$15,D20=$R$13),A20,"")&amp;" "&amp;IF(AND(C21=$Q$15,D21=$R$13),A21,"")&amp;" "&amp;IF(AND(C22=$Q$15,D22=$R$13),A22,"")&amp;" "&amp;IF(AND(C23=$Q$15,D23=$R$13),A23,"")&amp;" "&amp;IF(AND(C24=$Q$15,D24=$R$13),A24,"")&amp;" "&amp;IF(AND(C25=$Q$15,D25=$R$13),A25,"")&amp;" "&amp;IF(AND(C26=$Q$15,D26=$R$13),A26,"")&amp;" "&amp;IF(AND(C27=$Q$15,D27=$R$13),A27,"")&amp;" "&amp;IF(AND(C28=$Q$15,D28=$R$13),A28,"")&amp;" "&amp;IF(AND(C29=$Q$15,D29=$R$13),A29,"")&amp;" "&amp;IF(AND(C30=$Q$15,D30=$R$13),A30,"")&amp;" "&amp;IF(AND(C31=$Q$15,D31=$R$13),A31,"")&amp;" "&amp;IF(AND(C32=$Q$15,D32=$R$13),A32,"")&amp;" "&amp;IF(AND(C33=$Q$15,D33=$R$13),A33,"")</f>
        <v xml:space="preserve">                   </v>
      </c>
      <c r="J15" s="101" t="str">
        <f>+IF(AND(C14=$Q$15,D14=$S$13),A14,"")&amp;" "&amp;IF(AND(C15=$Q$15,D15=$S$13),A15,"")&amp;" "&amp;IF(AND(C16=$Q$15,D16=$S$13),A16,"")&amp;" "&amp;IF(AND(C17=$Q$15,D17=$S$13),A17,"")&amp;" "&amp;IF(AND(C18=$Q$15,D18=$S$13),A18,"")&amp;" "&amp;IF(AND(C19=$Q$15,D19=$S$13),A19,"")&amp;" "&amp;IF(AND(C20=$Q$15,D20=$S$13),A20,"")&amp;" "&amp;IF(AND(C21=$Q$15,D21=$S$13),A21,"")&amp;" "&amp;IF(AND(C22=$Q$15,D22=$S$13),A22,"")&amp;" "&amp;IF(AND(C23=$Q$15,D23=$S$13),A23,"")&amp;" "&amp;IF(AND(C24=$Q$15,D24=$S$13),A24,"")&amp;" "&amp;IF(AND(C25=$Q$15,D25=$S$13),A25,"")&amp;" "&amp;IF(AND(C26=$Q$15,D26=$S$13),A26,"")&amp;" "&amp;IF(AND(C27=$Q$15,D27=$S$13),A27,"")&amp;" "&amp;IF(AND(C28=$Q$15,D28=$S$13),A28,"")&amp;" "&amp;IF(AND(C29=$Q$15,D29=$S$13),A29,"")&amp;" "&amp;IF(AND(C30=$Q$15,D30=$S$13),A30,"")&amp;" "&amp;IF(AND(C31=$Q$15,D31=$S$13),A31,"")&amp;" "&amp;IF(AND(C32=$Q$15,D32=$S$13),A32,"")&amp;" "&amp;IF(AND(C33=$Q$15,D33=$S$13),A33,"")</f>
        <v xml:space="preserve">                   </v>
      </c>
      <c r="K15" s="95" t="str">
        <f>+IF(AND(C14=$Q$15,D14=$T$13),A14,"")&amp;" "&amp;IF(AND(C15=$Q$15,D15=$T$13),A15,"")&amp;" "&amp;IF(AND(C16=$Q$15,D16=$T$13),A16,"")&amp;" "&amp;IF(AND(C17=$Q$15,D17=$T$13),A17,"")&amp;" "&amp;IF(AND(C18=$Q$15,D18=$T$13),A18,"")&amp;" "&amp;IF(AND(C19=$Q$15,D19=$T$13),A19,"")&amp;" "&amp;IF(AND(C20=$Q$15,D20=$T$13),A20,"")&amp;" "&amp;IF(AND(C21=$Q$15,D21=$T$13),A21,"")&amp;" "&amp;IF(AND(C22=$Q$15,D22=$T$13),A22,"")&amp;" "&amp;IF(AND(C23=$Q$15,D23=$T$13),A23,"")&amp;" "&amp;IF(AND(C24=$Q$15,D24=$T$13),A24,"")&amp;" "&amp;IF(AND(C25=$Q$15,D25=$T$13),A25,"")&amp;" "&amp;IF(AND(C26=$Q$15,D26=$T$13),A26,"")&amp;" "&amp;IF(AND(C27=$Q$15,D27=$T$13),A27,"")&amp;" "&amp;IF(AND(C28=$Q$15,D28=$T$13),A28,"")&amp;" "&amp;IF(AND(C29=$Q$15,D29=$T$13),A29,"")&amp;" "&amp;IF(AND(C30=$Q$15,D30=$T$13),A30,"")&amp;" "&amp;IF(AND(C31=$Q$15,D31=$T$13),A31,"")&amp;" "&amp;IF(AND(C32=$Q$15,D32=$T$13),A32,"")&amp;" "&amp;IF(AND(C33=$Q$15,D33=$T$13),A33,"")</f>
        <v xml:space="preserve">                   </v>
      </c>
      <c r="L15" s="95" t="str">
        <f>+IF(AND(C14=$Q$15,D14=$U$13),A14,"")&amp;" "&amp;IF(AND(C15=$Q$15,D15=$U$13),A15,"")&amp;" "&amp;IF(AND(C16=$Q$15,D16=$U$13),A16,"")&amp;" "&amp;IF(AND(C17=$Q$15,D17=$U$13),A17,"")&amp;" "&amp;IF(AND(C18=$Q$15,D18=$U$13),A18,"")&amp;" "&amp;IF(AND(C19=$Q$15,D19=$U$13),A19,"")&amp;" "&amp;IF(AND(C20=$Q$15,D20=$U$13),A20,"")&amp;" "&amp;IF(AND(C21=$Q$15,D21=$U$13),A21,"")&amp;" "&amp;IF(AND(C22=$Q$15,D22=$U$13),A22,"")&amp;" "&amp;IF(AND(C23=$Q$15,D23=$U$13),A23,"")&amp;" "&amp;IF(AND(C24=$Q$15,D24=$U$13),A24,"")&amp;" "&amp;IF(AND(C25=$Q$15,D25=$U$13),A25,"")&amp;" "&amp;IF(AND(C26=$Q$15,D26=$U$13),A26,"")&amp;" "&amp;IF(AND(C27=$Q$15,D27=$U$13),A27,"")&amp;" "&amp;IF(AND(C28=$Q$15,D28=$U$13),A28,"")&amp;" "&amp;IF(AND(C29=$Q$15,D29=$U$13),A29,"")&amp;" "&amp;IF(AND(C30=$Q$15,D30=$U$13),A30,"")&amp;" "&amp;IF(AND(C31=$Q$15,D31=$U$13),A31,"")&amp;" "&amp;IF(AND(C32=$Q$15,D32=$U$13),A32,"")&amp;" "&amp;IF(AND(C33=$Q$15,D33=$U$13),A33,"")</f>
        <v xml:space="preserve">      R7             </v>
      </c>
      <c r="M15" s="96" t="str">
        <f>+IF(AND(C14=$Q$15,D14=$V$13),A14,"")&amp;" "&amp;IF(AND(C15=$Q$15,D15=$V$13),A15,"")&amp;" "&amp;IF(AND(C16=$Q$15,D16=$V$13),A16,"")&amp;" "&amp;IF(AND(C17=$Q$15,D17=$V$13),A17,"")&amp;" "&amp;IF(AND(C18=$Q$15,D18=$V$13),A18,"")&amp;" "&amp;IF(AND(C19=$Q$15,D19=$V$13),A19,"")&amp;" "&amp;IF(AND(C20=$Q$15,D20=$V$13),A20,"")&amp;" "&amp;IF(AND(C21=$Q$15,D21=$V$13),A21,"")&amp;" "&amp;IF(AND(C22=$Q$15,D22=$V$13),A22,"")&amp;" "&amp;IF(AND(C23=$Q$15,D23=$V$13),A23,"")&amp;" "&amp;IF(AND(C24=$Q$15,D24=$V$13),A24,"")&amp;" "&amp;IF(AND(C25=$Q$15,D25=$V$13),A25,"")&amp;" "&amp;IF(AND(C26=$Q$15,D26=$V$13),A26,"")&amp;" "&amp;IF(AND(C27=$Q$15,D27=$V$13),A27,"")&amp;" "&amp;IF(AND(C28=$Q$15,D28=$V$13),A28,"")&amp;" "&amp;IF(AND(C29=$Q$15,D29=$V$13),A29,"")&amp;" "&amp;IF(AND(C30=$Q$15,D30=$V$13),A30,"")&amp;" "&amp;IF(AND(C31=$Q$15,D31=$V$13),A31,"")&amp;" "&amp;IF(AND(C32=$Q$15,D32=$V$13),A32,"")&amp;" "&amp;IF(AND(C33=$Q$15,D33=$V$13),A33,"")</f>
        <v xml:space="preserve">                   </v>
      </c>
      <c r="N15" s="94"/>
      <c r="O15" s="418"/>
      <c r="P15" s="97">
        <v>0.8</v>
      </c>
      <c r="Q15" s="86" t="s">
        <v>51</v>
      </c>
      <c r="R15" s="101" t="s">
        <v>5</v>
      </c>
      <c r="S15" s="101" t="s">
        <v>5</v>
      </c>
      <c r="T15" s="95" t="s">
        <v>74</v>
      </c>
      <c r="U15" s="95" t="s">
        <v>74</v>
      </c>
      <c r="V15" s="96" t="s">
        <v>73</v>
      </c>
      <c r="Y15" s="98"/>
      <c r="Z15" s="98"/>
      <c r="AA15" s="88"/>
      <c r="AB15" s="102"/>
      <c r="AC15" s="103"/>
      <c r="AD15" s="99"/>
      <c r="AE15" s="99"/>
      <c r="AF15" s="99"/>
      <c r="AG15" s="99"/>
      <c r="AH15" s="99"/>
      <c r="AI15" s="88"/>
      <c r="AJ15" s="100"/>
    </row>
    <row r="16" spans="1:36" ht="98" x14ac:dyDescent="0.15">
      <c r="A16" s="91" t="str">
        <f>'2 CONTEXTO E IDENTIFICACIÓN'!A13</f>
        <v>R3</v>
      </c>
      <c r="B16" s="92" t="str">
        <f>+'2 CONTEXTO E IDENTIFICACIÓN'!E13</f>
        <v>Posibilidad de pérdida Reputacional y Económica por errores en la liquidación de nómina y pago de seguridad social fuera del tiempo legal establecido debido al descuido o falta de competencia del responsable</v>
      </c>
      <c r="C16" s="93" t="str">
        <f>+'3 PROBABIL E IMPACTO INHERENTE'!F13</f>
        <v>Media</v>
      </c>
      <c r="D16" s="93" t="str">
        <f>+'3 PROBABIL E IMPACTO INHERENTE'!N13</f>
        <v>Catastrófico</v>
      </c>
      <c r="E16" s="318" t="str">
        <f>+IF(C16=$Q$14,IF(D16=$R$13,$R$14,IF(D16=$S$13,$S$14,IF(D16=$T$13,$T$14,IF(D16=$U$13,$U$14,IF(D16=$V$13,$V$14))))),IF(C16=$Q$15,IF(D16=$R$13,$R$15,IF(D16=$S$13,$S$15,IF(D16=$T$13,$T$15,IF(D16=$U$13,$U$15,IF(D16=$V$13,$V$15))))),IF(C16=$Q$16,IF(D16=$R$13,$R$16,IF(D16=$S$13,$S$16,IF(D16=$T$13,$T$16,IF(D16=$U$13,$U$16,IF(D16=$V$13,$V$16))))),IF(C16=$Q$17,IF(D16=$R$13,$R$17,IF(D16=$S$13,$S$17,IF(D16=$T$13,$T$17,IF(D16=$U$13,$U$17,IF(D16=$V$13,$V$17))))),IF(C16=$Q$18,IF(D16=$R$13,$R$18,IF(D16=$S$13,$S$18,IF(D16=$T$13,$T$18,IF(D16=$U$13,$U$18,IF(D16=$V$13,$V$18))))),"")))))</f>
        <v>Extremo</v>
      </c>
      <c r="F16" s="94"/>
      <c r="G16" s="420"/>
      <c r="H16" s="83" t="s">
        <v>49</v>
      </c>
      <c r="I16" s="101" t="str">
        <f>+IF(AND(C14=$Q$16,D14=$R$13),A14,"")&amp;" "&amp;IF(AND(C15=$Q$16,D15=$R$13),A15,"")&amp;" "&amp;IF(AND(C16=$Q$16,D16=$R$13),A16,"")&amp;" "&amp;IF(AND(C17=$Q$16,D17=$R$13),A17,"")&amp;" "&amp;IF(AND(C18=$Q$16,D18=$R$13),A18,"")&amp;" "&amp;IF(AND(C19=$Q$16,D19=$R$13),A19,"")&amp;" "&amp;IF(AND(C20=$Q$16,D20=$R$13),A20,"")&amp;" "&amp;IF(AND(C21=$Q$16,D21=$R$13),A21,"")&amp;" "&amp;IF(AND(C22=$Q$16,D22=$R$13),A22,"")&amp;" "&amp;IF(AND(C23=$Q$16,D23=$R$13),A23,"")&amp;" "&amp;IF(AND(C24=$Q$16,D24=$R$13),A24,"")&amp;" "&amp;IF(AND(C25=$Q$16,D25=$R$13),A25,"")&amp;" "&amp;IF(AND(C26=$Q$16,D26=$R$13),A26,"")&amp;" "&amp;IF(AND(C27=$Q$16,D27=$R$13),A27,"")&amp;" "&amp;IF(AND(C28=$Q$16,D28=$R$13),A28,"")&amp;" "&amp;IF(AND(C29=$Q$16,D29=$R$13),A29,"")&amp;" "&amp;IF(AND(C30=$Q$16,D30=$R$13),A30,"")&amp;" "&amp;IF(AND(C31=$Q$16,D31=$R$13),A31,"")&amp;" "&amp;IF(AND(C32=$Q$16,D32=$R$13),A32,"")&amp;" "&amp;IF(AND(C33=$Q$16,D33=$R$13),A33,"")</f>
        <v xml:space="preserve">                   </v>
      </c>
      <c r="J16" s="101" t="str">
        <f>+IF(AND(C14=$Q$16,D14=$S$13),A14,"")&amp;" "&amp;IF(AND(C15=$Q$16,D15=$S$13),A15,"")&amp;" "&amp;IF(AND(C16=$Q$16,D16=$S$13),A16,"")&amp;" "&amp;IF(AND(C17=$Q$16,D17=$S$13),A17,"")&amp;" "&amp;IF(AND(C18=$Q$16,D18=$S$13),A18,"")&amp;" "&amp;IF(AND(C19=$Q$16,D19=$S$13),A19,"")&amp;" "&amp;IF(AND(C20=$Q$16,D20=$S$13),A20,"")&amp;" "&amp;IF(AND(C21=$Q$16,D21=$S$13),A21,"")&amp;" "&amp;IF(AND(C22=$Q$16,D22=$S$13),A22,"")&amp;" "&amp;IF(AND(C23=$Q$16,D23=$S$13),A23,"")&amp;" "&amp;IF(AND(C24=$Q$16,D24=$S$13),A24,"")&amp;" "&amp;IF(AND(C25=$Q$16,D25=$S$13),A25,"")&amp;" "&amp;IF(AND(C26=$Q$16,D26=$S$13),A26,"")&amp;" "&amp;IF(AND(C27=$Q$16,D27=$S$13),A27,"")&amp;" "&amp;IF(AND(C28=$Q$16,D28=$S$13),A28,"")&amp;" "&amp;IF(AND(C29=$Q$16,D29=$S$13),A29,"")&amp;" "&amp;IF(AND(C30=$Q$16,D30=$S$13),A30,"")&amp;" "&amp;IF(AND(C31=$Q$16,D31=$S$13),A31,"")&amp;" "&amp;IF(AND(C32=$Q$16,D32=$S$13),A32,"")&amp;" "&amp;IF(AND(C33=$Q$16,D33=$S$13),A33,"")</f>
        <v xml:space="preserve">    R5 R6           R17   </v>
      </c>
      <c r="K16" s="101" t="str">
        <f>+IF(AND(C14=$Q$16,D14=$T$13),A14,"")&amp;" "&amp;IF(AND(C15=$Q$16,D15=$T$13),A15,"")&amp;" "&amp;IF(AND(C16=$Q$16,D16=$T$13),A16,"")&amp;" "&amp;IF(AND(C17=$Q$16,D17=$T$13),A17,"")&amp;" "&amp;IF(AND(C18=$Q$16,D18=$T$13),A18,"")&amp;" "&amp;IF(AND(C19=$Q$16,D19=$T$13),A19,"")&amp;" "&amp;IF(AND(C20=$Q$16,D20=$T$13),A20,"")&amp;" "&amp;IF(AND(C21=$Q$16,D21=$T$13),A21,"")&amp;" "&amp;IF(AND(C22=$Q$16,D22=$T$13),A22,"")&amp;" "&amp;IF(AND(C23=$Q$16,D23=$T$13),A23,"")&amp;" "&amp;IF(AND(C24=$Q$16,D24=$T$13),A24,"")&amp;" "&amp;IF(AND(C25=$Q$16,D25=$T$13),A25,"")&amp;" "&amp;IF(AND(C26=$Q$16,D26=$T$13),A26,"")&amp;" "&amp;IF(AND(C27=$Q$16,D27=$T$13),A27,"")&amp;" "&amp;IF(AND(C28=$Q$16,D28=$T$13),A28,"")&amp;" "&amp;IF(AND(C29=$Q$16,D29=$T$13),A29,"")&amp;" "&amp;IF(AND(C30=$Q$16,D30=$T$13),A30,"")&amp;" "&amp;IF(AND(C31=$Q$16,D31=$T$13),A31,"")&amp;" "&amp;IF(AND(C32=$Q$16,D32=$T$13),A32,"")&amp;" "&amp;IF(AND(C33=$Q$16,D33=$T$13),A33,"")</f>
        <v xml:space="preserve">R1   R4                </v>
      </c>
      <c r="L16" s="95" t="str">
        <f>+IF(AND(C14=$Q$16,D14=$U$13),A14,"")&amp;" "&amp;IF(AND(C15=$Q$16,D15=$U$13),A15,"")&amp;" "&amp;IF(AND(C16=$Q$16,D16=$U$13),A16,"")&amp;" "&amp;IF(AND(C17=$Q$16,D17=$U$13),A17,"")&amp;" "&amp;IF(AND(C18=$Q$16,D18=$U$13),A18,"")&amp;" "&amp;IF(AND(C19=$Q$16,D19=$U$13),A19,"")&amp;" "&amp;IF(AND(C20=$Q$16,D20=$U$13),A20,"")&amp;" "&amp;IF(AND(C21=$Q$16,D21=$U$13),A21,"")&amp;" "&amp;IF(AND(C22=$Q$16,D22=$U$13),A22,"")&amp;" "&amp;IF(AND(C23=$Q$16,D23=$U$13),A23,"")&amp;" "&amp;IF(AND(C24=$Q$16,D24=$U$13),A24,"")&amp;" "&amp;IF(AND(C25=$Q$16,D25=$U$13),A25,"")&amp;" "&amp;IF(AND(C26=$Q$16,D26=$U$13),A26,"")&amp;" "&amp;IF(AND(C27=$Q$16,D27=$U$13),A27,"")&amp;" "&amp;IF(AND(C28=$Q$16,D28=$U$13),A28,"")&amp;" "&amp;IF(AND(C29=$Q$16,D29=$U$13),A29,"")&amp;" "&amp;IF(AND(C30=$Q$16,D30=$U$13),A30,"")&amp;" "&amp;IF(AND(C31=$Q$16,D31=$U$13),A31,"")&amp;" "&amp;IF(AND(C32=$Q$16,D32=$U$13),A32,"")&amp;" "&amp;IF(AND(C33=$Q$16,D33=$U$13),A33,"")</f>
        <v xml:space="preserve"> R2      R8 R9   R12 R13  R15     </v>
      </c>
      <c r="M16" s="96" t="str">
        <f>+IF(AND(C14=$Q$16,D14=$V$13),A14,"")&amp;" "&amp;IF(AND(C15=$Q$16,D15=$V$13),A15,"")&amp;" "&amp;IF(AND(C16=$Q$16,D16=$V$13),A16,"")&amp;" "&amp;IF(AND(C17=$Q$16,D17=$V$13),A17,"")&amp;" "&amp;IF(AND(C18=$Q$16,D18=$V$13),A18,"")&amp;" "&amp;IF(AND(C19=$Q$16,D19=$V$13),A19,"")&amp;" "&amp;IF(AND(C20=$Q$16,D20=$V$13),A20,"")&amp;" "&amp;IF(AND(C21=$Q$16,D21=$V$13),A21,"")&amp;" "&amp;IF(AND(C22=$Q$16,D22=$V$13),A22,"")&amp;" "&amp;IF(AND(C23=$Q$16,D23=$V$13),A23,"")&amp;" "&amp;IF(AND(C24=$Q$16,D24=$V$13),A24,"")&amp;" "&amp;IF(AND(C25=$Q$16,D25=$V$13),A25,"")&amp;" "&amp;IF(AND(C26=$Q$16,D26=$V$13),A26,"")&amp;" "&amp;IF(AND(C27=$Q$16,D27=$V$13),A27,"")&amp;" "&amp;IF(AND(C28=$Q$16,D28=$V$13),A28,"")&amp;" "&amp;IF(AND(C29=$Q$16,D29=$V$13),A29,"")&amp;" "&amp;IF(AND(C30=$Q$16,D30=$V$13),A30,"")&amp;" "&amp;IF(AND(C31=$Q$16,D31=$V$13),A31,"")&amp;" "&amp;IF(AND(C32=$Q$16,D32=$V$13),A32,"")&amp;" "&amp;IF(AND(C33=$Q$16,D33=$V$13),A33,"")</f>
        <v xml:space="preserve">  R3                 </v>
      </c>
      <c r="N16" s="94"/>
      <c r="O16" s="418"/>
      <c r="P16" s="97">
        <v>0.6</v>
      </c>
      <c r="Q16" s="86" t="s">
        <v>49</v>
      </c>
      <c r="R16" s="101" t="s">
        <v>5</v>
      </c>
      <c r="S16" s="101" t="s">
        <v>5</v>
      </c>
      <c r="T16" s="101" t="s">
        <v>5</v>
      </c>
      <c r="U16" s="95" t="s">
        <v>74</v>
      </c>
      <c r="V16" s="96" t="s">
        <v>73</v>
      </c>
      <c r="Y16" s="98"/>
      <c r="Z16" s="98"/>
      <c r="AA16" s="88"/>
      <c r="AB16" s="102"/>
      <c r="AC16" s="103"/>
      <c r="AD16" s="99"/>
      <c r="AE16" s="99"/>
      <c r="AF16" s="99"/>
      <c r="AG16" s="99"/>
      <c r="AH16" s="104"/>
      <c r="AI16" s="88"/>
      <c r="AJ16" s="100"/>
    </row>
    <row r="17" spans="1:36" ht="70" x14ac:dyDescent="0.15">
      <c r="A17" s="91" t="str">
        <f>'2 CONTEXTO E IDENTIFICACIÓN'!A14</f>
        <v>R4</v>
      </c>
      <c r="B17" s="92" t="str">
        <f>+'2 CONTEXTO E IDENTIFICACIÓN'!E14</f>
        <v>Posibilidad de pérdida Reputacional y Económica por contratación de personal no idóneo debido inadecuada definición del perfil del cargo</v>
      </c>
      <c r="C17" s="93" t="str">
        <f>+'3 PROBABIL E IMPACTO INHERENTE'!F14</f>
        <v>Media</v>
      </c>
      <c r="D17" s="93" t="str">
        <f>+'3 PROBABIL E IMPACTO INHERENTE'!N14</f>
        <v>Moderado</v>
      </c>
      <c r="E17" s="318" t="str">
        <f t="shared" ref="E17:E18" si="0">+IF(C17=$Q$14,IF(D17=$R$13,$R$14,IF(D17=$S$13,$S$14,IF(D17=$T$13,$T$14,IF(D17=$U$13,$U$14,IF(D17=$V$13,$V$14))))),IF(C17=$Q$15,IF(D17=$R$13,$R$15,IF(D17=$S$13,$S$15,IF(D17=$T$13,$T$15,IF(D17=$U$13,$U$15,IF(D17=$V$13,$V$15))))),IF(C17=$Q$16,IF(D17=$R$13,$R$16,IF(D17=$S$13,$S$16,IF(D17=$T$13,$T$16,IF(D17=$U$13,$U$16,IF(D17=$V$13,$V$16))))),IF(C17=$Q$17,IF(D17=$R$13,$R$17,IF(D17=$S$13,$S$17,IF(D17=$T$13,$T$17,IF(D17=$U$13,$U$17,IF(D17=$V$13,$V$17))))),IF(C17=$Q$18,IF(D17=$R$13,$R$18,IF(D17=$S$13,$S$18,IF(D17=$T$13,$T$18,IF(D17=$U$13,$U$18,IF(D17=$V$13,$V$18))))),"")))))</f>
        <v>Moderado</v>
      </c>
      <c r="F17" s="94"/>
      <c r="G17" s="420"/>
      <c r="H17" s="83" t="s">
        <v>47</v>
      </c>
      <c r="I17" s="105" t="str">
        <f>+IF(AND(C14=$Q$17,D14=$R$13),A14,"")&amp;" "&amp;IF(AND(C15=$Q$17,D15=$R$13),A15,"")&amp;" "&amp;IF(AND(C16=$Q$17,D16=$R$13),A16,"")&amp;" "&amp;IF(AND(C17=$Q$17,D17=$R$13),A17,"")&amp;" "&amp;IF(AND(C18=$Q$17,D18=$R$13),A18,"")&amp;" "&amp;IF(AND(C19=$Q$17,D19=$R$13),A19,"")&amp;" "&amp;IF(AND(C20=$Q$17,D20=$R$13),A20,"")&amp;" "&amp;IF(AND(C21=$Q$17,D21=$R$13),A21,"")&amp;" "&amp;IF(AND(C22=$Q$17,D22=$R$13),A22,"")&amp;" "&amp;IF(AND(C23=$Q$17,D23=$R$13),A23,"")&amp;" "&amp;IF(AND(C24=$Q$17,D24=$R$13),A24,"")&amp;" "&amp;IF(AND(C25=$Q$17,D25=$R$13),A25,"")&amp;" "&amp;IF(AND(C26=$Q$17,D26=$R$13),A26,"")&amp;" "&amp;IF(AND(C27=$Q$17,D27=$R$13),A27,"")&amp;" "&amp;IF(AND(C28=$Q$17,D28=$R$13),A28,"")&amp;" "&amp;IF(AND(C29=$Q$17,D29=$R$13),A29,"")&amp;" "&amp;IF(AND(C30=$Q$17,D30=$R$13),A30,"")&amp;" "&amp;IF(AND(C31=$Q$17,D31=$R$13),A31,"")&amp;" "&amp;IF(AND(C32=$Q$17,D32=$R$13),A32,"")&amp;" "&amp;IF(AND(C33=$Q$17,D33=$R$13),A33,"")</f>
        <v xml:space="preserve">                   </v>
      </c>
      <c r="J17" s="101" t="str">
        <f>+IF(AND(C14=$Q$17,D14=$S$13),A14,"")&amp;" "&amp;IF(AND(C15=$Q$17,D15=$S$13),A15,"")&amp;" "&amp;IF(AND(C16=$Q$17,D16=$S$13),A16,"")&amp;" "&amp;IF(AND(C17=$Q$17,D17=$S$13),A17,"")&amp;" "&amp;IF(AND(C18=$Q$17,D18=$S$13),A18,"")&amp;" "&amp;IF(AND(C19=$Q$17,D19=$S$13),A19,"")&amp;" "&amp;IF(AND(C20=$Q$17,D20=$S$13),A20,"")&amp;" "&amp;IF(AND(C21=$Q$17,D21=$S$13),A21,"")&amp;" "&amp;IF(AND(C22=$Q$17,D22=$S$13),A22,"")&amp;" "&amp;IF(AND(C23=$Q$17,D23=$S$13),A23,"")&amp;" "&amp;IF(AND(C24=$Q$17,D24=$S$13),A24,"")&amp;" "&amp;IF(AND(C25=$Q$17,D25=$S$13),A25,"")&amp;" "&amp;IF(AND(C26=$Q$17,D26=$S$13),A26,"")&amp;" "&amp;IF(AND(C27=$Q$17,D27=$S$13),A27,"")&amp;" "&amp;IF(AND(C28=$Q$17,D28=$S$13),A28,"")&amp;" "&amp;IF(AND(C29=$Q$17,D29=$S$13),A29,"")&amp;" "&amp;IF(AND(C30=$Q$17,D30=$S$13),A30,"")&amp;" "&amp;IF(AND(C31=$Q$17,D31=$S$13),A31,"")&amp;" "&amp;IF(AND(C32=$Q$17,D32=$S$13),A32,"")&amp;" "&amp;IF(AND(C33=$Q$17,D33=$S$13),A33,"")</f>
        <v xml:space="preserve">               R16    </v>
      </c>
      <c r="K17" s="101" t="str">
        <f>+IF(AND(C14=$Q$17,D14=$T$13),A14,"")&amp;" "&amp;IF(AND(C15=$Q$17,D15=$T$13),A15,"")&amp;" "&amp;IF(AND(C16=$Q$17,D16=$T$13),A16,"")&amp;" "&amp;IF(AND(C17=$Q$17,D17=$T$13),A17,"")&amp;" "&amp;IF(AND(C18=$Q$17,D18=$T$13),A18,"")&amp;" "&amp;IF(AND(C19=$Q$17,D19=$T$13),A19,"")&amp;" "&amp;IF(AND(C20=$Q$17,D20=$T$13),A20,"")&amp;" "&amp;IF(AND(C21=$Q$17,D21=$T$13),A21,"")&amp;" "&amp;IF(AND(C22=$Q$17,D22=$T$13),A22,"")&amp;" "&amp;IF(AND(C23=$Q$17,D23=$T$13),A23,"")&amp;" "&amp;IF(AND(C24=$Q$17,D24=$T$13),A24,"")&amp;" "&amp;IF(AND(C25=$Q$17,D25=$T$13),A25,"")&amp;" "&amp;IF(AND(C26=$Q$17,D26=$T$13),A26,"")&amp;" "&amp;IF(AND(C27=$Q$17,D27=$T$13),A27,"")&amp;" "&amp;IF(AND(C28=$Q$17,D28=$T$13),A28,"")&amp;" "&amp;IF(AND(C29=$Q$17,D29=$T$13),A29,"")&amp;" "&amp;IF(AND(C30=$Q$17,D30=$T$13),A30,"")&amp;" "&amp;IF(AND(C31=$Q$17,D31=$T$13),A31,"")&amp;" "&amp;IF(AND(C32=$Q$17,D32=$T$13),A32,"")&amp;" "&amp;IF(AND(C33=$Q$17,D33=$T$13),A33,"")</f>
        <v xml:space="preserve">                   </v>
      </c>
      <c r="L17" s="95" t="str">
        <f>+IF(AND(C14=$Q$17,D14=$U$13),A14,"")&amp;" "&amp;IF(AND(C15=$Q$17,D15=$U$13),A15,"")&amp;" "&amp;IF(AND(C16=$Q$17,D16=$U$13),A16,"")&amp;" "&amp;IF(AND(C17=$Q$17,D17=$U$13),A17,"")&amp;" "&amp;IF(AND(C18=$Q$17,D18=$U$13),A18,"")&amp;" "&amp;IF(AND(C19=$Q$17,D19=$U$13),A19,"")&amp;" "&amp;IF(AND(C20=$Q$17,D20=$U$13),A20,"")&amp;" "&amp;IF(AND(C21=$Q$17,D21=$U$13),A21,"")&amp;" "&amp;IF(AND(C22=$Q$17,D22=$U$13),A22,"")&amp;" "&amp;IF(AND(C23=$Q$17,D23=$U$13),A23,"")&amp;" "&amp;IF(AND(C24=$Q$17,D24=$U$13),A24,"")&amp;" "&amp;IF(AND(C25=$Q$17,D25=$U$13),A25,"")&amp;" "&amp;IF(AND(C26=$Q$17,D26=$U$13),A26,"")&amp;" "&amp;IF(AND(C27=$Q$17,D27=$U$13),A27,"")&amp;" "&amp;IF(AND(C28=$Q$17,D28=$U$13),A28,"")&amp;" "&amp;IF(AND(C29=$Q$17,D29=$U$13),A29,"")&amp;" "&amp;IF(AND(C30=$Q$17,D30=$U$13),A30,"")&amp;" "&amp;IF(AND(C31=$Q$17,D31=$U$13),A31,"")&amp;" "&amp;IF(AND(C32=$Q$17,D32=$U$13),A32,"")&amp;" "&amp;IF(AND(C33=$Q$17,D33=$U$13),A33,"")</f>
        <v xml:space="preserve">             R14      </v>
      </c>
      <c r="M17" s="96" t="str">
        <f>+IF(AND(C14=$Q$17,D14=$V$13),A14,"")&amp;" "&amp;IF(AND(C15=$Q$17,D15=$V$13),A15,"")&amp;" "&amp;IF(AND(C16=$Q$17,D16=$V$13),A16,"")&amp;" "&amp;IF(AND(C17=$Q$17,D17=$V$13),A17,"")&amp;" "&amp;IF(AND(C18=$Q$17,D18=$V$13),A18,"")&amp;" "&amp;IF(AND(C19=$Q$17,D19=$V$13),A19,"")&amp;" "&amp;IF(AND(C20=$Q$17,D20=$V$13),A20,"")&amp;" "&amp;IF(AND(C21=$Q$17,D21=$V$13),A21,"")&amp;" "&amp;IF(AND(C22=$Q$17,D22=$V$13),A22,"")&amp;" "&amp;IF(AND(C23=$Q$17,D23=$V$13),A23,"")&amp;" "&amp;IF(AND(C24=$Q$17,D24=$V$13),A24,"")&amp;" "&amp;IF(AND(C25=$Q$17,D25=$V$13),A25,"")&amp;" "&amp;IF(AND(C26=$Q$17,D26=$V$13),A26,"")&amp;" "&amp;IF(AND(C27=$Q$17,D27=$V$13),A27,"")&amp;" "&amp;IF(AND(C28=$Q$17,D28=$V$13),A28,"")&amp;" "&amp;IF(AND(C29=$Q$17,D29=$V$13),A29,"")&amp;" "&amp;IF(AND(C30=$Q$17,D30=$V$13),A30,"")&amp;" "&amp;IF(AND(C31=$Q$17,D31=$V$13),A31,"")&amp;" "&amp;IF(AND(C32=$Q$17,D32=$V$13),A32,"")&amp;" "&amp;IF(AND(C33=$Q$17,D33=$V$13),A33,"")</f>
        <v xml:space="preserve">                   </v>
      </c>
      <c r="N17" s="94"/>
      <c r="O17" s="418"/>
      <c r="P17" s="97">
        <v>0.4</v>
      </c>
      <c r="Q17" s="86" t="s">
        <v>47</v>
      </c>
      <c r="R17" s="105" t="s">
        <v>75</v>
      </c>
      <c r="S17" s="101" t="s">
        <v>5</v>
      </c>
      <c r="T17" s="101" t="s">
        <v>5</v>
      </c>
      <c r="U17" s="95" t="s">
        <v>74</v>
      </c>
      <c r="V17" s="96" t="s">
        <v>73</v>
      </c>
      <c r="Y17" s="98"/>
      <c r="Z17" s="98"/>
      <c r="AA17" s="88"/>
      <c r="AB17" s="102"/>
      <c r="AC17" s="103"/>
      <c r="AD17" s="99"/>
      <c r="AE17" s="99"/>
      <c r="AF17" s="99"/>
      <c r="AG17" s="104"/>
      <c r="AH17" s="99"/>
      <c r="AI17" s="88"/>
      <c r="AJ17" s="100"/>
    </row>
    <row r="18" spans="1:36" ht="71" thickBot="1" x14ac:dyDescent="0.2">
      <c r="A18" s="91" t="str">
        <f>'2 CONTEXTO E IDENTIFICACIÓN'!A15</f>
        <v>R5</v>
      </c>
      <c r="B18" s="92" t="str">
        <f>+'2 CONTEXTO E IDENTIFICACIÓN'!E15</f>
        <v>Posibilidad de pérdida Reputacional por incumplimiento del plan institucional de capacitaciones debido a la no gestión de las mismas</v>
      </c>
      <c r="C18" s="93" t="str">
        <f>+'3 PROBABIL E IMPACTO INHERENTE'!F15</f>
        <v>Media</v>
      </c>
      <c r="D18" s="93" t="str">
        <f>+'3 PROBABIL E IMPACTO INHERENTE'!N15</f>
        <v>Menor</v>
      </c>
      <c r="E18" s="318" t="str">
        <f t="shared" si="0"/>
        <v>Moderado</v>
      </c>
      <c r="F18" s="94"/>
      <c r="G18" s="421"/>
      <c r="H18" s="106" t="s">
        <v>45</v>
      </c>
      <c r="I18" s="107" t="str">
        <f>+IF(AND(C14=$Q$18,D14=$R$13),A14,"")&amp;" "&amp;IF(AND(C15=$Q$18,D15=$R$13),A15,"")&amp;" "&amp;IF(AND(C16=$Q$18,D16=$R$13),A16,"")&amp;" "&amp;IF(AND(C17=$Q$18,D17=$R$13),A17,"")&amp;" "&amp;IF(AND(C18=$Q$18,D18=$R$13),A18,"")&amp;" "&amp;IF(AND(C19=$Q$18,D19=$R$13),A19,"")&amp;" "&amp;IF(AND(C20=$Q$18,D20=$R$13),A20,"")&amp;" "&amp;IF(AND(C21=$Q$18,D21=$R$13),A21,"")&amp;" "&amp;IF(AND(C22=$Q$18,D22=$R$13),A22,"")&amp;" "&amp;IF(AND(C23=$Q$18,D23=$R$13),A23,"")&amp;" "&amp;IF(AND(C24=$Q$18,D24=$R$13),A24,"")&amp;" "&amp;IF(AND(C25=$Q$18,D25=$R$13),A25,"")&amp;" "&amp;IF(AND(C26=$Q$18,D26=$R$13),A26,"")&amp;" "&amp;IF(AND(C27=$Q$18,D27=$R$13),A27,"")&amp;" "&amp;IF(AND(C28=$Q$18,D28=$R$13),A28,"")&amp;" "&amp;IF(AND(C29=$Q$18,D29=$R$13),A29,"")&amp;" "&amp;IF(AND(C30=$Q$18,D30=$R$13),A30,"")&amp;" "&amp;IF(AND(C31=$Q$18,D31=$R$13),A31,"")&amp;" "&amp;IF(AND(C32=$Q$18,D32=$R$13),A32,"")&amp;" "&amp;IF(AND(C33=$Q$18,D33=$R$13),A33,"")</f>
        <v xml:space="preserve">                   </v>
      </c>
      <c r="J18" s="107" t="str">
        <f>+IF(AND(C14=$Q$18,D14=$S$13),A14,"")&amp;" "&amp;IF(AND(C15=$Q$18,D15=$S$13),A15,"")&amp;" "&amp;IF(AND(C16=$Q$18,D16=$S$13),A16,"")&amp;" "&amp;IF(AND(C17=$Q$18,D17=$S$13),A17,"")&amp;" "&amp;IF(AND(C18=$Q$18,D18=$S$13),A18,"")&amp;" "&amp;IF(AND(C19=$Q$18,D19=$S$13),A19,"")&amp;" "&amp;IF(AND(C20=$Q$18,D20=$S$13),A20,"")&amp;" "&amp;IF(AND(C21=$Q$18,D21=$S$13),A21,"")&amp;" "&amp;IF(AND(C22=$Q$18,D22=$S$13),A22,"")&amp;" "&amp;IF(AND(C23=$Q$18,D23=$S$13),A23,"")&amp;" "&amp;IF(AND(C24=$Q$18,D24=$S$13),A24,"")&amp;" "&amp;IF(AND(C25=$Q$18,D25=$S$13),A25,"")&amp;" "&amp;IF(AND(C26=$Q$18,D26=$S$13),A26,"")&amp;" "&amp;IF(AND(C27=$Q$18,D27=$S$13),A27,"")&amp;" "&amp;IF(AND(C28=$Q$18,D28=$S$13),A28,"")&amp;" "&amp;IF(AND(C29=$Q$18,D29=$S$13),A29,"")&amp;" "&amp;IF(AND(C30=$Q$18,D30=$S$13),A30,"")&amp;" "&amp;IF(AND(C31=$Q$18,D31=$S$13),A31,"")&amp;" "&amp;IF(AND(C32=$Q$18,D32=$S$13),A32,"")&amp;" "&amp;IF(AND(C33=$Q$18,D33=$S$13),A33,"")</f>
        <v xml:space="preserve">         R10 R11         </v>
      </c>
      <c r="K18" s="108" t="str">
        <f>+IF(AND(C14=$Q$18,D14=$T$13),A14,"")&amp;" "&amp;IF(AND(C15=$Q$18,D15=$T$13),A15,"")&amp;" "&amp;IF(AND(C16=$Q$18,D16=$T$13),A16,"")&amp;" "&amp;IF(AND(C17=$Q$18,D17=$T$13),A17,"")&amp;" "&amp;IF(AND(C18=$Q$18,D18=$T$13),A18,"")&amp;" "&amp;IF(AND(C19=$Q$18,D19=$T$13),A19,"")&amp;" "&amp;IF(AND(C20=$Q$18,D20=$T$13),A20,"")&amp;" "&amp;IF(AND(C21=$Q$18,D21=$T$13),A21,"")&amp;" "&amp;IF(AND(C22=$Q$18,D22=$T$13),A22,"")&amp;" "&amp;IF(AND(C23=$Q$18,D23=$T$13),A23,"")&amp;" "&amp;IF(AND(C24=$Q$18,D24=$T$13),A24,"")&amp;" "&amp;IF(AND(C25=$Q$18,D25=$T$13),A25,"")&amp;" "&amp;IF(AND(C26=$Q$18,D26=$T$13),A26,"")&amp;" "&amp;IF(AND(C27=$Q$18,D27=$T$13),A27,"")&amp;" "&amp;IF(AND(C28=$Q$18,D28=$T$13),A28,"")&amp;" "&amp;IF(AND(C29=$Q$18,D29=$T$13),A29,"")&amp;" "&amp;IF(AND(C30=$Q$18,D30=$T$13),A30,"")&amp;" "&amp;IF(AND(C31=$Q$18,D31=$T$13),A31,"")&amp;" "&amp;IF(AND(C32=$Q$18,D32=$T$13),A32,"")&amp;" "&amp;IF(AND(C33=$Q$18,D33=$T$13),A33,"")</f>
        <v xml:space="preserve">                   </v>
      </c>
      <c r="L18" s="109" t="str">
        <f>+IF(AND(C14=$Q$18,D14=$U$13),A14,"")&amp;" "&amp;IF(AND(C15=$Q$18,D15=$U$13),A15,"")&amp;" "&amp;IF(AND(C16=$Q$18,D16=$U$13),A16,"")&amp;" "&amp;IF(AND(C17=$Q$18,D17=$U$13),A17,"")&amp;" "&amp;IF(AND(C18=$Q$18,D18=$U$13),A18,"")&amp;" "&amp;IF(AND(C19=$Q$18,D19=$U$13),A19,"")&amp;" "&amp;IF(AND(C20=$Q$18,D20=$U$13),A20,"")&amp;" "&amp;IF(AND(C21=$Q$18,D21=$U$13),A21,"")&amp;" "&amp;IF(AND(C22=$Q$18,D22=$U$13),A22,"")&amp;" "&amp;IF(AND(C23=$Q$18,D23=$U$13),A23,"")&amp;" "&amp;IF(AND(C24=$Q$18,D24=$U$13),A24,"")&amp;" "&amp;IF(AND(C25=$Q$18,D25=$U$13),A25,"")&amp;" "&amp;IF(AND(C26=$Q$18,D26=$U$13),A26,"")&amp;" "&amp;IF(AND(C27=$Q$18,D27=$U$13),A27,"")&amp;" "&amp;IF(AND(C28=$Q$18,D28=$U$13),A28,"")&amp;" "&amp;IF(AND(C29=$Q$18,D29=$U$13),A29,"")&amp;" "&amp;IF(AND(C30=$Q$18,D30=$U$13),A30,"")&amp;" "&amp;IF(AND(C31=$Q$18,D31=$U$13),A31,"")&amp;" "&amp;IF(AND(C32=$Q$18,D32=$U$13),A32,"")&amp;" "&amp;IF(AND(C33=$Q$18,D33=$U$13),A33,"")</f>
        <v xml:space="preserve">                   </v>
      </c>
      <c r="M18" s="110" t="str">
        <f>+IF(AND(C14=$Q$18,D14=$V$13),A14,"")&amp;" "&amp;IF(AND(C15=$Q$18,D15=$V$13),A15,"")&amp;" "&amp;IF(AND(C16=$Q$18,D16=$V$13),A16,"")&amp;" "&amp;IF(AND(C17=$Q$18,D17=$V$13),A17,"")&amp;" "&amp;IF(AND(C18=$Q$18,D18=$V$13),A18,"")&amp;" "&amp;IF(AND(C19=$Q$18,D19=$V$13),A19,"")&amp;" "&amp;IF(AND(C20=$Q$18,D20=$V$13),A20,"")&amp;" "&amp;IF(AND(C21=$Q$18,D21=$V$13),A21,"")&amp;" "&amp;IF(AND(C22=$Q$18,D22=$V$13),A22,"")&amp;" "&amp;IF(AND(C23=$Q$18,D23=$V$13),A23,"")&amp;" "&amp;IF(AND(C24=$Q$18,D24=$V$13),A24,"")&amp;" "&amp;IF(AND(C25=$Q$18,D25=$V$13),A25,"")&amp;" "&amp;IF(AND(C26=$Q$18,D26=$V$13),A26,"")&amp;" "&amp;IF(AND(C27=$Q$18,D27=$V$13),A27,"")&amp;" "&amp;IF(AND(C28=$Q$18,D28=$V$13),A28,"")&amp;" "&amp;IF(AND(C29=$Q$18,D29=$V$13),A29,"")&amp;" "&amp;IF(AND(C30=$Q$18,D30=$V$13),A30,"")&amp;" "&amp;IF(AND(C31=$Q$18,D31=$V$13),A31,"")&amp;" "&amp;IF(AND(C32=$Q$18,D32=$V$13),A32,"")&amp;" "&amp;IF(AND(C33=$Q$18,D33=$V$13),A33,"")</f>
        <v xml:space="preserve">                   </v>
      </c>
      <c r="N18" s="94"/>
      <c r="O18" s="419"/>
      <c r="P18" s="111">
        <v>0.2</v>
      </c>
      <c r="Q18" s="112" t="s">
        <v>45</v>
      </c>
      <c r="R18" s="107" t="s">
        <v>75</v>
      </c>
      <c r="S18" s="107" t="s">
        <v>75</v>
      </c>
      <c r="T18" s="108" t="s">
        <v>5</v>
      </c>
      <c r="U18" s="109" t="s">
        <v>74</v>
      </c>
      <c r="V18" s="110" t="s">
        <v>73</v>
      </c>
      <c r="Y18" s="98"/>
      <c r="Z18" s="98"/>
      <c r="AA18" s="88"/>
      <c r="AB18" s="102"/>
      <c r="AC18" s="103"/>
      <c r="AD18" s="99"/>
      <c r="AE18" s="99"/>
      <c r="AF18" s="99"/>
      <c r="AG18" s="113"/>
      <c r="AH18" s="99"/>
      <c r="AI18" s="88"/>
      <c r="AJ18" s="100"/>
    </row>
    <row r="19" spans="1:36" ht="70" x14ac:dyDescent="0.15">
      <c r="A19" s="91" t="str">
        <f>'2 CONTEXTO E IDENTIFICACIÓN'!A16</f>
        <v>R6</v>
      </c>
      <c r="B19" s="92" t="str">
        <f>+'2 CONTEXTO E IDENTIFICACIÓN'!E16</f>
        <v>Posibilidad de pérdida Reputacional por no proveer el talento humano requerido por la entidad debido a fallas en la metodología de captación de hojas de vida</v>
      </c>
      <c r="C19" s="93" t="str">
        <f>+'3 PROBABIL E IMPACTO INHERENTE'!F16</f>
        <v>Media</v>
      </c>
      <c r="D19" s="93" t="str">
        <f>+'3 PROBABIL E IMPACTO INHERENTE'!N16</f>
        <v>Menor</v>
      </c>
      <c r="E19" s="318" t="str">
        <f t="shared" ref="E19:E20" si="1">+IF(C19=$Q$14,IF(D19=$R$13,$R$14,IF(D19=$S$13,$S$14,IF(D19=$T$13,$T$14,IF(D19=$U$13,$U$14,IF(D19=$V$13,$V$14))))),IF(C19=$Q$15,IF(D19=$R$13,$R$15,IF(D19=$S$13,$S$15,IF(D19=$T$13,$T$15,IF(D19=$U$13,$U$15,IF(D19=$V$13,$V$15))))),IF(C19=$Q$16,IF(D19=$R$13,$R$16,IF(D19=$S$13,$S$16,IF(D19=$T$13,$T$16,IF(D19=$U$13,$U$16,IF(D19=$V$13,$V$16))))),IF(C19=$Q$17,IF(D19=$R$13,$R$17,IF(D19=$S$13,$S$17,IF(D19=$T$13,$T$17,IF(D19=$U$13,$U$17,IF(D19=$V$13,$V$17))))),IF(C19=$Q$18,IF(D19=$R$13,$R$18,IF(D19=$S$13,$S$18,IF(D19=$T$13,$T$18,IF(D19=$U$13,$U$18,IF(D19=$V$13,$V$18))))),"")))))</f>
        <v>Moderado</v>
      </c>
      <c r="F19" s="94"/>
      <c r="G19" s="94"/>
      <c r="H19" s="94"/>
      <c r="I19" s="94"/>
      <c r="J19" s="94"/>
      <c r="K19" s="94"/>
      <c r="L19" s="94"/>
      <c r="M19" s="94"/>
      <c r="N19" s="94"/>
      <c r="O19" s="114"/>
      <c r="P19" s="114"/>
      <c r="Q19" s="114"/>
      <c r="Y19" s="98"/>
      <c r="Z19" s="98"/>
      <c r="AA19" s="88"/>
      <c r="AB19" s="102"/>
      <c r="AC19" s="103"/>
      <c r="AD19" s="99"/>
      <c r="AE19" s="99"/>
      <c r="AF19" s="99"/>
      <c r="AG19" s="99"/>
      <c r="AH19" s="99"/>
      <c r="AI19" s="88"/>
      <c r="AJ19" s="100"/>
    </row>
    <row r="20" spans="1:36" ht="70" x14ac:dyDescent="0.15">
      <c r="A20" s="91" t="str">
        <f>'2 CONTEXTO E IDENTIFICACIÓN'!A17</f>
        <v>R7</v>
      </c>
      <c r="B20" s="92" t="str">
        <f>+'2 CONTEXTO E IDENTIFICACIÓN'!E17</f>
        <v>Posibilidad de pérdida Reputacional y Económica por información desactualizada en las historias laborales debido a la falta de procedimiento de archivo</v>
      </c>
      <c r="C20" s="93" t="str">
        <f>+'3 PROBABIL E IMPACTO INHERENTE'!F17</f>
        <v>Alta</v>
      </c>
      <c r="D20" s="93" t="str">
        <f>+'3 PROBABIL E IMPACTO INHERENTE'!N17</f>
        <v>Mayor</v>
      </c>
      <c r="E20" s="318" t="str">
        <f t="shared" si="1"/>
        <v>Alto</v>
      </c>
      <c r="F20" s="94"/>
      <c r="G20" s="94"/>
      <c r="H20" s="94"/>
      <c r="I20" s="94"/>
      <c r="J20" s="94"/>
      <c r="K20" s="94"/>
      <c r="L20" s="94"/>
      <c r="M20" s="94"/>
      <c r="N20" s="94"/>
      <c r="O20" s="114"/>
      <c r="P20" s="114"/>
      <c r="Q20" s="114"/>
      <c r="R20" s="115" t="s">
        <v>77</v>
      </c>
      <c r="S20" s="74"/>
      <c r="T20" s="98"/>
      <c r="U20" s="98"/>
      <c r="V20" s="98"/>
      <c r="W20" s="98"/>
      <c r="X20" s="98"/>
      <c r="Y20" s="98"/>
      <c r="Z20" s="98"/>
      <c r="AA20" s="88"/>
      <c r="AB20" s="102"/>
      <c r="AC20" s="88"/>
      <c r="AD20" s="103"/>
      <c r="AE20" s="103"/>
      <c r="AF20" s="103"/>
      <c r="AG20" s="103"/>
      <c r="AH20" s="103"/>
      <c r="AI20" s="88"/>
      <c r="AJ20" s="100"/>
    </row>
    <row r="21" spans="1:36" ht="70" x14ac:dyDescent="0.15">
      <c r="A21" s="91" t="str">
        <f>'2 CONTEXTO E IDENTIFICACIÓN'!A18</f>
        <v>R8</v>
      </c>
      <c r="B21" s="92" t="str">
        <f>+'2 CONTEXTO E IDENTIFICACIÓN'!E18</f>
        <v>Posibilidad de pérdida Económica y Reputacional por afiliación y reporte de seguridad social de forma inoportuna debido a falla del responsable</v>
      </c>
      <c r="C21" s="93" t="str">
        <f>+'3 PROBABIL E IMPACTO INHERENTE'!F18</f>
        <v>Media</v>
      </c>
      <c r="D21" s="93" t="str">
        <f>+'3 PROBABIL E IMPACTO INHERENTE'!N18</f>
        <v>Mayor</v>
      </c>
      <c r="E21" s="318" t="str">
        <f t="shared" ref="E21:E28" si="2">+IF(C21=$Q$14,IF(D21=$R$13,$R$14,IF(D21=$S$13,$S$14,IF(D21=$T$13,$T$14,IF(D21=$U$13,$U$14,IF(D21=$V$13,$V$14))))),IF(C21=$Q$15,IF(D21=$R$13,$R$15,IF(D21=$S$13,$S$15,IF(D21=$T$13,$T$15,IF(D21=$U$13,$U$15,IF(D21=$V$13,$V$15))))),IF(C21=$Q$16,IF(D21=$R$13,$R$16,IF(D21=$S$13,$S$16,IF(D21=$T$13,$T$16,IF(D21=$U$13,$U$16,IF(D21=$V$13,$V$16))))),IF(C21=$Q$17,IF(D21=$R$13,$R$17,IF(D21=$S$13,$S$17,IF(D21=$T$13,$T$17,IF(D21=$U$13,$U$17,IF(D21=$V$13,$V$17))))),IF(C21=$Q$18,IF(D21=$R$13,$R$18,IF(D21=$S$13,$S$18,IF(D21=$T$13,$T$18,IF(D21=$U$13,$U$18,IF(D21=$V$13,$V$18))))),"")))))</f>
        <v>Alto</v>
      </c>
      <c r="F21" s="94"/>
      <c r="G21" s="94"/>
      <c r="H21" s="94"/>
      <c r="I21" s="94"/>
      <c r="J21" s="94"/>
      <c r="K21" s="94"/>
      <c r="L21" s="94"/>
      <c r="M21" s="94"/>
      <c r="N21" s="94"/>
      <c r="O21" s="114"/>
      <c r="P21" s="114"/>
      <c r="Q21" s="114"/>
      <c r="R21" s="116" t="s">
        <v>73</v>
      </c>
      <c r="S21" s="74"/>
      <c r="T21" s="98"/>
      <c r="U21" s="98"/>
      <c r="V21" s="98"/>
      <c r="W21" s="98"/>
      <c r="X21" s="98"/>
      <c r="Y21" s="98"/>
      <c r="Z21" s="98"/>
      <c r="AA21" s="88"/>
      <c r="AB21" s="88"/>
      <c r="AC21" s="88"/>
      <c r="AD21" s="99"/>
      <c r="AE21" s="99"/>
      <c r="AF21" s="99"/>
      <c r="AG21" s="99"/>
      <c r="AH21" s="99"/>
      <c r="AI21" s="88"/>
      <c r="AJ21" s="100"/>
    </row>
    <row r="22" spans="1:36" ht="70" x14ac:dyDescent="0.15">
      <c r="A22" s="91" t="str">
        <f>'2 CONTEXTO E IDENTIFICACIÓN'!A19</f>
        <v>R9</v>
      </c>
      <c r="B22" s="92" t="str">
        <f>+'2 CONTEXTO E IDENTIFICACIÓN'!E19</f>
        <v xml:space="preserve">Posibilidad de pérdida Económica y Reputacional por accidente de trabajo grave o mortal debido a la deficiencia de la gestión de seguridad y salud en el trabajo </v>
      </c>
      <c r="C22" s="93" t="str">
        <f>+'3 PROBABIL E IMPACTO INHERENTE'!F19</f>
        <v>Media</v>
      </c>
      <c r="D22" s="93" t="str">
        <f>+'3 PROBABIL E IMPACTO INHERENTE'!N19</f>
        <v>Mayor</v>
      </c>
      <c r="E22" s="318" t="str">
        <f t="shared" si="2"/>
        <v>Alto</v>
      </c>
      <c r="F22" s="94"/>
      <c r="G22" s="94"/>
      <c r="H22" s="94"/>
      <c r="I22" s="94"/>
      <c r="J22" s="94"/>
      <c r="K22" s="94"/>
      <c r="L22" s="94"/>
      <c r="M22" s="94"/>
      <c r="N22" s="94"/>
      <c r="O22" s="114"/>
      <c r="P22" s="114"/>
      <c r="Q22" s="114"/>
      <c r="R22" s="95" t="s">
        <v>74</v>
      </c>
      <c r="S22" s="98"/>
      <c r="T22" s="98"/>
      <c r="U22" s="98"/>
      <c r="V22" s="98"/>
      <c r="W22" s="98"/>
      <c r="X22" s="98"/>
      <c r="Y22" s="98"/>
      <c r="Z22" s="98"/>
      <c r="AA22" s="88"/>
      <c r="AB22" s="88"/>
      <c r="AC22" s="88"/>
      <c r="AD22" s="99"/>
      <c r="AE22" s="99"/>
      <c r="AF22" s="99"/>
      <c r="AG22" s="99"/>
      <c r="AH22" s="99"/>
      <c r="AI22" s="88"/>
      <c r="AJ22" s="100"/>
    </row>
    <row r="23" spans="1:36" ht="70" x14ac:dyDescent="0.15">
      <c r="A23" s="91" t="str">
        <f>'2 CONTEXTO E IDENTIFICACIÓN'!A20</f>
        <v>R10</v>
      </c>
      <c r="B23" s="92" t="str">
        <f>+'2 CONTEXTO E IDENTIFICACIÓN'!E20</f>
        <v xml:space="preserve">Posibilidad de pérdida Reputacional por incumplimiento de realizar la evaluación del desempeño laboral debido a la falta de compromiso de los líderes </v>
      </c>
      <c r="C23" s="93" t="str">
        <f>+'3 PROBABIL E IMPACTO INHERENTE'!F20</f>
        <v>Muy Baja</v>
      </c>
      <c r="D23" s="93" t="str">
        <f>+'3 PROBABIL E IMPACTO INHERENTE'!N20</f>
        <v>Menor</v>
      </c>
      <c r="E23" s="318" t="str">
        <f t="shared" si="2"/>
        <v>Bajo</v>
      </c>
      <c r="F23" s="94"/>
      <c r="G23" s="94"/>
      <c r="H23" s="94"/>
      <c r="I23" s="94"/>
      <c r="J23" s="94"/>
      <c r="K23" s="94"/>
      <c r="L23" s="94"/>
      <c r="M23" s="94"/>
      <c r="N23" s="94"/>
      <c r="O23" s="79"/>
      <c r="P23" s="79"/>
      <c r="Q23" s="117"/>
      <c r="R23" s="101" t="s">
        <v>5</v>
      </c>
      <c r="S23" s="118"/>
      <c r="T23" s="118"/>
      <c r="U23" s="118"/>
      <c r="V23" s="118"/>
      <c r="W23" s="118"/>
      <c r="X23" s="118"/>
      <c r="Y23" s="118"/>
      <c r="Z23" s="118"/>
      <c r="AA23" s="88"/>
      <c r="AB23" s="88"/>
      <c r="AC23" s="119"/>
      <c r="AD23" s="119"/>
      <c r="AE23" s="119"/>
      <c r="AF23" s="119"/>
      <c r="AG23" s="119"/>
      <c r="AH23" s="119"/>
      <c r="AI23" s="88"/>
      <c r="AJ23" s="100"/>
    </row>
    <row r="24" spans="1:36" ht="76" customHeight="1" x14ac:dyDescent="0.15">
      <c r="A24" s="91" t="str">
        <f>'2 CONTEXTO E IDENTIFICACIÓN'!A21</f>
        <v>R11</v>
      </c>
      <c r="B24" s="92" t="str">
        <f>+'2 CONTEXTO E IDENTIFICACIÓN'!E21</f>
        <v>Posibilidad de pérdida Reputacional por no hacer el acceso a la plataforma de la evaluación del desempeño laboral debido a falla del responsable</v>
      </c>
      <c r="C24" s="93" t="str">
        <f>+'3 PROBABIL E IMPACTO INHERENTE'!F21</f>
        <v>Muy Baja</v>
      </c>
      <c r="D24" s="93" t="str">
        <f>+'3 PROBABIL E IMPACTO INHERENTE'!N21</f>
        <v>Menor</v>
      </c>
      <c r="E24" s="318" t="str">
        <f t="shared" si="2"/>
        <v>Bajo</v>
      </c>
      <c r="F24" s="94"/>
      <c r="G24" s="94"/>
      <c r="H24" s="94"/>
      <c r="I24" s="94"/>
      <c r="J24" s="94"/>
      <c r="K24" s="94"/>
      <c r="L24" s="94"/>
      <c r="M24" s="94"/>
      <c r="N24" s="94"/>
      <c r="O24" s="79"/>
      <c r="P24" s="79"/>
      <c r="Q24" s="117"/>
      <c r="R24" s="105" t="s">
        <v>75</v>
      </c>
      <c r="Y24" s="118"/>
      <c r="Z24" s="118"/>
      <c r="AA24" s="88"/>
      <c r="AB24" s="88"/>
      <c r="AC24" s="88"/>
      <c r="AD24" s="99"/>
      <c r="AE24" s="99"/>
      <c r="AF24" s="99"/>
      <c r="AG24" s="99"/>
      <c r="AH24" s="99"/>
      <c r="AI24" s="88"/>
      <c r="AJ24" s="100"/>
    </row>
    <row r="25" spans="1:36" ht="75" customHeight="1" x14ac:dyDescent="0.15">
      <c r="A25" s="91" t="str">
        <f>'2 CONTEXTO E IDENTIFICACIÓN'!A22</f>
        <v>R12</v>
      </c>
      <c r="B25" s="92" t="str">
        <f>+'2 CONTEXTO E IDENTIFICACIÓN'!E22</f>
        <v>Posibilidad de pérdida Reputacional por incumplimiento de las actividades planeadas dentro del PETH debido a la no asignación de recursos a tiempo</v>
      </c>
      <c r="C25" s="93" t="str">
        <f>+'3 PROBABIL E IMPACTO INHERENTE'!F22</f>
        <v>Media</v>
      </c>
      <c r="D25" s="93" t="str">
        <f>+'3 PROBABIL E IMPACTO INHERENTE'!N22</f>
        <v>Mayor</v>
      </c>
      <c r="E25" s="318" t="str">
        <f t="shared" si="2"/>
        <v>Alto</v>
      </c>
      <c r="F25" s="94"/>
      <c r="G25" s="94"/>
      <c r="H25" s="94"/>
      <c r="I25" s="94"/>
      <c r="J25" s="94"/>
      <c r="K25" s="94"/>
      <c r="L25" s="94"/>
      <c r="M25" s="94"/>
      <c r="N25" s="94"/>
      <c r="O25" s="120"/>
      <c r="P25" s="120"/>
      <c r="Q25" s="117"/>
      <c r="Y25" s="118"/>
      <c r="Z25" s="118"/>
      <c r="AA25" s="88"/>
      <c r="AB25" s="88"/>
      <c r="AC25" s="88"/>
      <c r="AD25" s="99"/>
      <c r="AE25" s="99"/>
      <c r="AF25" s="99"/>
      <c r="AG25" s="99"/>
      <c r="AH25" s="99"/>
      <c r="AI25" s="88"/>
      <c r="AJ25" s="100"/>
    </row>
    <row r="26" spans="1:36" ht="79" customHeight="1" x14ac:dyDescent="0.15">
      <c r="A26" s="91" t="str">
        <f>'2 CONTEXTO E IDENTIFICACIÓN'!A23</f>
        <v>R13</v>
      </c>
      <c r="B26" s="92" t="str">
        <f>+'2 CONTEXTO E IDENTIFICACIÓN'!E23</f>
        <v>Posibilidad de pérdida Reputacional por incumplimiento de las actividades planeadas dentro del PETH debido a las competencias diferentes a las referidas del responsable</v>
      </c>
      <c r="C26" s="93" t="str">
        <f>+'3 PROBABIL E IMPACTO INHERENTE'!F23</f>
        <v>Media</v>
      </c>
      <c r="D26" s="93" t="str">
        <f>+'3 PROBABIL E IMPACTO INHERENTE'!N23</f>
        <v>Mayor</v>
      </c>
      <c r="E26" s="318" t="str">
        <f t="shared" si="2"/>
        <v>Alto</v>
      </c>
      <c r="F26" s="94"/>
      <c r="G26" s="94"/>
      <c r="H26" s="94"/>
      <c r="I26" s="94"/>
      <c r="J26" s="94"/>
      <c r="K26" s="94"/>
      <c r="L26" s="94"/>
      <c r="M26" s="94"/>
      <c r="N26" s="94"/>
      <c r="O26" s="120"/>
      <c r="P26" s="120"/>
      <c r="Q26" s="121"/>
      <c r="Y26" s="118"/>
      <c r="Z26" s="118"/>
      <c r="AA26" s="88"/>
      <c r="AB26" s="113"/>
      <c r="AC26" s="113"/>
      <c r="AD26" s="113"/>
      <c r="AE26" s="113"/>
      <c r="AF26" s="113"/>
      <c r="AG26" s="113"/>
      <c r="AH26" s="99"/>
      <c r="AI26" s="88"/>
      <c r="AJ26" s="100"/>
    </row>
    <row r="27" spans="1:36" ht="70" x14ac:dyDescent="0.15">
      <c r="A27" s="91" t="str">
        <f>'2 CONTEXTO E IDENTIFICACIÓN'!A24</f>
        <v>R14</v>
      </c>
      <c r="B27" s="92" t="str">
        <f>+'2 CONTEXTO E IDENTIFICACIÓN'!E24</f>
        <v>Posibilidad de pérdida Reputacional y Económica por incumplimiento de los tiempos establecidos en la normatividad vigente por demora en la entrega de la información</v>
      </c>
      <c r="C27" s="93" t="str">
        <f>+'3 PROBABIL E IMPACTO INHERENTE'!F24</f>
        <v>Baja</v>
      </c>
      <c r="D27" s="93" t="str">
        <f>+'3 PROBABIL E IMPACTO INHERENTE'!N24</f>
        <v>Mayor</v>
      </c>
      <c r="E27" s="318" t="str">
        <f t="shared" si="2"/>
        <v>Alto</v>
      </c>
      <c r="F27" s="94"/>
      <c r="G27" s="94"/>
      <c r="H27" s="94"/>
      <c r="I27" s="94"/>
      <c r="J27" s="94"/>
      <c r="K27" s="94"/>
      <c r="L27" s="94"/>
      <c r="M27" s="94"/>
      <c r="N27" s="94"/>
      <c r="O27" s="120"/>
      <c r="P27" s="120"/>
      <c r="Q27" s="79"/>
      <c r="AA27" s="88"/>
      <c r="AB27" s="122"/>
      <c r="AC27" s="122"/>
      <c r="AD27" s="122"/>
      <c r="AE27" s="122"/>
      <c r="AF27" s="122"/>
      <c r="AG27" s="122"/>
      <c r="AH27" s="99"/>
      <c r="AI27" s="88"/>
      <c r="AJ27" s="100"/>
    </row>
    <row r="28" spans="1:36" ht="70" x14ac:dyDescent="0.15">
      <c r="A28" s="91" t="str">
        <f>'2 CONTEXTO E IDENTIFICACIÓN'!A25</f>
        <v>R15</v>
      </c>
      <c r="B28" s="92" t="str">
        <f>+'2 CONTEXTO E IDENTIFICACIÓN'!E25</f>
        <v>Posibilidad de pérdida Económica y Reputacional por fallas en los sistemas de información ZEUS y SIGOB debido a fallas propias de los SOFTWARE</v>
      </c>
      <c r="C28" s="93" t="str">
        <f>+'3 PROBABIL E IMPACTO INHERENTE'!F25</f>
        <v>Media</v>
      </c>
      <c r="D28" s="93" t="str">
        <f>+'3 PROBABIL E IMPACTO INHERENTE'!N25</f>
        <v>Mayor</v>
      </c>
      <c r="E28" s="318" t="str">
        <f t="shared" si="2"/>
        <v>Alto</v>
      </c>
      <c r="F28" s="94"/>
      <c r="G28" s="94"/>
      <c r="H28" s="94"/>
      <c r="I28" s="94"/>
      <c r="J28" s="94"/>
      <c r="K28" s="94"/>
      <c r="L28" s="94"/>
      <c r="M28" s="94"/>
      <c r="N28" s="94"/>
      <c r="O28" s="120"/>
      <c r="P28" s="120"/>
      <c r="Q28" s="79"/>
      <c r="AA28" s="88"/>
      <c r="AB28" s="113"/>
      <c r="AC28" s="113"/>
      <c r="AD28" s="113"/>
      <c r="AE28" s="113"/>
      <c r="AF28" s="113"/>
      <c r="AG28" s="113"/>
      <c r="AH28" s="99"/>
      <c r="AI28" s="88"/>
      <c r="AJ28" s="100"/>
    </row>
    <row r="29" spans="1:36" ht="56" x14ac:dyDescent="0.15">
      <c r="A29" s="91" t="str">
        <f>'2 CONTEXTO E IDENTIFICACIÓN'!A26</f>
        <v>R16</v>
      </c>
      <c r="B29" s="92" t="str">
        <f>+'2 CONTEXTO E IDENTIFICACIÓN'!E26</f>
        <v>Posibilidad de pérdida Reputacional por inadecuada disposición de los archivos  debido a la falta de espacio adecuado para el mismo</v>
      </c>
      <c r="C29" s="93" t="str">
        <f>+'3 PROBABIL E IMPACTO INHERENTE'!F26</f>
        <v>Baja</v>
      </c>
      <c r="D29" s="93" t="str">
        <f>+'3 PROBABIL E IMPACTO INHERENTE'!N26</f>
        <v>Menor</v>
      </c>
      <c r="E29" s="318" t="str">
        <f t="shared" ref="E29:E33" si="3">+IF(C29=$Q$14,IF(D29=$R$13,$R$14,IF(D29=$S$13,$S$14,IF(D29=$T$13,$T$14,IF(D29=$U$13,$U$14,IF(D29=$V$13,$V$14))))),IF(C29=$Q$15,IF(D29=$R$13,$R$15,IF(D29=$S$13,$S$15,IF(D29=$T$13,$T$15,IF(D29=$U$13,$U$15,IF(D29=$V$13,$V$15))))),IF(C29=$Q$16,IF(D29=$R$13,$R$16,IF(D29=$S$13,$S$16,IF(D29=$T$13,$T$16,IF(D29=$U$13,$U$16,IF(D29=$V$13,$V$16))))),IF(C29=$Q$17,IF(D29=$R$13,$R$17,IF(D29=$S$13,$S$17,IF(D29=$T$13,$T$17,IF(D29=$U$13,$U$17,IF(D29=$V$13,$V$17))))),IF(C29=$Q$18,IF(D29=$R$13,$R$18,IF(D29=$S$13,$S$18,IF(D29=$T$13,$T$18,IF(D29=$U$13,$U$18,IF(D29=$V$13,$V$18))))),"")))))</f>
        <v>Moderado</v>
      </c>
      <c r="F29" s="94"/>
      <c r="G29" s="94"/>
      <c r="H29" s="94"/>
      <c r="I29" s="94"/>
      <c r="J29" s="94"/>
      <c r="K29" s="94"/>
      <c r="L29" s="94"/>
      <c r="M29" s="94"/>
      <c r="N29" s="94"/>
      <c r="O29" s="79"/>
      <c r="P29" s="79"/>
      <c r="Q29" s="79"/>
      <c r="AA29" s="88"/>
      <c r="AB29" s="113"/>
      <c r="AC29" s="113"/>
      <c r="AD29" s="113"/>
      <c r="AE29" s="113"/>
      <c r="AF29" s="113"/>
      <c r="AG29" s="113"/>
      <c r="AH29" s="99"/>
      <c r="AI29" s="88"/>
      <c r="AJ29" s="100"/>
    </row>
    <row r="30" spans="1:36" ht="70" x14ac:dyDescent="0.2">
      <c r="A30" s="91" t="str">
        <f>'2 CONTEXTO E IDENTIFICACIÓN'!A27</f>
        <v>R17</v>
      </c>
      <c r="B30" s="92" t="str">
        <f>+'2 CONTEXTO E IDENTIFICACIÓN'!E27</f>
        <v>Posibilidad de pérdida Reputacional por incumplimiento del plan de bienestar social e incentivos por fallas en la gestión de las actividades planeadas</v>
      </c>
      <c r="C30" s="93" t="str">
        <f>+'3 PROBABIL E IMPACTO INHERENTE'!F27</f>
        <v>Media</v>
      </c>
      <c r="D30" s="93" t="str">
        <f>+'3 PROBABIL E IMPACTO INHERENTE'!N27</f>
        <v>Menor</v>
      </c>
      <c r="E30" s="318" t="str">
        <f t="shared" si="3"/>
        <v>Moderado</v>
      </c>
      <c r="F30" s="94"/>
      <c r="G30" s="94"/>
      <c r="H30" s="94"/>
      <c r="I30" s="94"/>
      <c r="J30" s="94"/>
      <c r="K30" s="94"/>
      <c r="L30" s="94"/>
      <c r="M30" s="94"/>
      <c r="N30" s="94"/>
      <c r="O30" s="79"/>
      <c r="P30" s="79"/>
      <c r="Q30" s="79"/>
    </row>
    <row r="31" spans="1:36" ht="30.5" customHeight="1" x14ac:dyDescent="0.2">
      <c r="A31" s="91">
        <f>'2 CONTEXTO E IDENTIFICACIÓN'!A28</f>
        <v>0</v>
      </c>
      <c r="B31" s="92">
        <f>+'2 CONTEXTO E IDENTIFICACIÓN'!E28</f>
        <v>0</v>
      </c>
      <c r="C31" s="93">
        <f>+'3 PROBABIL E IMPACTO INHERENTE'!F28</f>
        <v>0</v>
      </c>
      <c r="D31" s="93">
        <f>+'3 PROBABIL E IMPACTO INHERENTE'!N28</f>
        <v>0</v>
      </c>
      <c r="E31" s="318" t="str">
        <f t="shared" si="3"/>
        <v/>
      </c>
      <c r="F31" s="94"/>
      <c r="G31" s="94"/>
      <c r="H31" s="94"/>
      <c r="I31" s="94"/>
      <c r="J31" s="94"/>
      <c r="K31" s="94"/>
      <c r="L31" s="94"/>
      <c r="M31" s="94"/>
      <c r="N31" s="94"/>
      <c r="O31" s="79"/>
      <c r="P31" s="79"/>
      <c r="Q31" s="79"/>
    </row>
    <row r="32" spans="1:36" ht="30.5" customHeight="1" x14ac:dyDescent="0.2">
      <c r="A32" s="91">
        <f>'2 CONTEXTO E IDENTIFICACIÓN'!A29</f>
        <v>0</v>
      </c>
      <c r="B32" s="92">
        <f>+'2 CONTEXTO E IDENTIFICACIÓN'!E29</f>
        <v>0</v>
      </c>
      <c r="C32" s="93">
        <f>+'3 PROBABIL E IMPACTO INHERENTE'!F29</f>
        <v>0</v>
      </c>
      <c r="D32" s="93">
        <f>+'3 PROBABIL E IMPACTO INHERENTE'!N29</f>
        <v>0</v>
      </c>
      <c r="E32" s="318" t="str">
        <f t="shared" si="3"/>
        <v/>
      </c>
      <c r="F32" s="94"/>
      <c r="G32" s="94"/>
      <c r="H32" s="94"/>
      <c r="I32" s="94"/>
      <c r="J32" s="94"/>
      <c r="K32" s="94"/>
      <c r="L32" s="94"/>
      <c r="M32" s="94"/>
      <c r="N32" s="94"/>
      <c r="O32" s="79"/>
      <c r="P32" s="79"/>
      <c r="Q32" s="79"/>
    </row>
    <row r="33" spans="1:34" ht="42.5" customHeight="1" x14ac:dyDescent="0.2">
      <c r="A33" s="91">
        <f>'2 CONTEXTO E IDENTIFICACIÓN'!A30</f>
        <v>0</v>
      </c>
      <c r="B33" s="92">
        <f>+'2 CONTEXTO E IDENTIFICACIÓN'!E30</f>
        <v>0</v>
      </c>
      <c r="C33" s="93">
        <f>+'3 PROBABIL E IMPACTO INHERENTE'!F30</f>
        <v>0</v>
      </c>
      <c r="D33" s="93">
        <f>+'3 PROBABIL E IMPACTO INHERENTE'!N30</f>
        <v>0</v>
      </c>
      <c r="E33" s="318" t="str">
        <f t="shared" si="3"/>
        <v/>
      </c>
      <c r="F33" s="94"/>
      <c r="G33" s="94"/>
      <c r="H33" s="94"/>
      <c r="I33" s="94"/>
      <c r="J33" s="94"/>
      <c r="K33" s="94"/>
      <c r="L33" s="94"/>
      <c r="M33" s="94"/>
      <c r="N33" s="94"/>
      <c r="O33" s="79"/>
      <c r="P33" s="79"/>
      <c r="Q33" s="79"/>
    </row>
    <row r="34" spans="1:34" ht="14.5" customHeight="1" x14ac:dyDescent="0.2">
      <c r="B34" s="72"/>
      <c r="D34" s="72"/>
      <c r="E34" s="72"/>
      <c r="F34" s="74"/>
      <c r="G34" s="74"/>
      <c r="H34" s="74"/>
      <c r="I34" s="74"/>
      <c r="J34" s="74"/>
      <c r="K34" s="74"/>
      <c r="L34" s="74"/>
      <c r="M34" s="74"/>
      <c r="N34" s="74"/>
      <c r="Y34" s="123"/>
      <c r="Z34" s="123"/>
      <c r="AA34" s="123"/>
      <c r="AB34" s="123"/>
      <c r="AC34" s="123"/>
      <c r="AD34" s="72"/>
      <c r="AE34" s="72"/>
      <c r="AF34" s="72"/>
      <c r="AG34" s="72"/>
      <c r="AH34" s="72"/>
    </row>
    <row r="35" spans="1:34" ht="39" customHeight="1" x14ac:dyDescent="0.2">
      <c r="B35" s="72"/>
      <c r="D35" s="72"/>
      <c r="E35" s="72"/>
      <c r="F35" s="74"/>
      <c r="G35" s="74"/>
      <c r="H35" s="74"/>
      <c r="I35" s="74"/>
      <c r="J35" s="74"/>
      <c r="K35" s="74"/>
      <c r="L35" s="74"/>
      <c r="M35" s="74"/>
      <c r="N35" s="74"/>
      <c r="Y35" s="123"/>
      <c r="Z35" s="123"/>
      <c r="AA35" s="123"/>
      <c r="AB35" s="123"/>
      <c r="AC35" s="123"/>
      <c r="AD35" s="72"/>
      <c r="AE35" s="72"/>
      <c r="AF35" s="72"/>
      <c r="AG35" s="72"/>
      <c r="AH35" s="72"/>
    </row>
    <row r="36" spans="1:34" ht="19.5" customHeight="1" x14ac:dyDescent="0.2">
      <c r="B36" s="72"/>
      <c r="D36" s="72"/>
      <c r="E36" s="72"/>
      <c r="F36" s="74"/>
      <c r="G36" s="74"/>
      <c r="H36" s="74"/>
      <c r="I36" s="74"/>
      <c r="J36" s="74"/>
      <c r="K36" s="74"/>
      <c r="L36" s="74"/>
      <c r="M36" s="74"/>
      <c r="N36" s="74"/>
      <c r="Y36" s="123"/>
      <c r="Z36" s="123"/>
      <c r="AA36" s="123"/>
      <c r="AB36" s="123"/>
      <c r="AC36" s="123"/>
      <c r="AD36" s="72"/>
      <c r="AE36" s="72"/>
      <c r="AF36" s="72"/>
      <c r="AG36" s="72"/>
      <c r="AH36" s="72"/>
    </row>
    <row r="37" spans="1:34" ht="19.5" customHeight="1" x14ac:dyDescent="0.2">
      <c r="B37" s="72"/>
      <c r="D37" s="72"/>
      <c r="E37" s="72"/>
      <c r="F37" s="74"/>
      <c r="G37" s="74"/>
      <c r="H37" s="74"/>
      <c r="I37" s="74"/>
      <c r="J37" s="74"/>
      <c r="K37" s="74"/>
      <c r="L37" s="74"/>
      <c r="M37" s="74"/>
      <c r="N37" s="74"/>
      <c r="Y37" s="123"/>
      <c r="Z37" s="123"/>
      <c r="AA37" s="123"/>
      <c r="AB37" s="123"/>
      <c r="AC37" s="123"/>
      <c r="AD37" s="72"/>
      <c r="AE37" s="72"/>
      <c r="AF37" s="72"/>
      <c r="AG37" s="72"/>
      <c r="AH37" s="72"/>
    </row>
    <row r="38" spans="1:34" ht="19.5" customHeight="1" x14ac:dyDescent="0.2">
      <c r="B38" s="72"/>
      <c r="D38" s="72"/>
      <c r="E38" s="72"/>
      <c r="F38" s="74"/>
      <c r="G38" s="74"/>
      <c r="H38" s="74"/>
      <c r="I38" s="74"/>
      <c r="J38" s="74"/>
      <c r="K38" s="74"/>
      <c r="L38" s="74"/>
      <c r="M38" s="74"/>
      <c r="N38" s="74"/>
      <c r="Y38" s="123"/>
      <c r="Z38" s="123"/>
      <c r="AA38" s="123"/>
      <c r="AB38" s="123"/>
      <c r="AC38" s="123"/>
      <c r="AD38" s="72"/>
      <c r="AE38" s="72"/>
      <c r="AF38" s="72"/>
      <c r="AG38" s="72"/>
      <c r="AH38" s="72"/>
    </row>
    <row r="39" spans="1:34" ht="19.5" customHeight="1" x14ac:dyDescent="0.2">
      <c r="B39" s="72"/>
      <c r="D39" s="72"/>
      <c r="E39" s="72"/>
      <c r="F39" s="74"/>
      <c r="G39" s="74"/>
      <c r="H39" s="74"/>
      <c r="I39" s="74"/>
      <c r="J39" s="74"/>
      <c r="K39" s="74"/>
      <c r="L39" s="74"/>
      <c r="M39" s="74"/>
      <c r="N39" s="74"/>
      <c r="Y39" s="123"/>
      <c r="Z39" s="123"/>
      <c r="AA39" s="123"/>
      <c r="AB39" s="123"/>
      <c r="AC39" s="123"/>
      <c r="AD39" s="72"/>
      <c r="AE39" s="72"/>
      <c r="AF39" s="72"/>
      <c r="AG39" s="72"/>
      <c r="AH39" s="72"/>
    </row>
    <row r="40" spans="1:34" ht="19.5" customHeight="1" x14ac:dyDescent="0.2">
      <c r="B40" s="72"/>
      <c r="D40" s="72"/>
      <c r="E40" s="72"/>
      <c r="F40" s="74"/>
      <c r="G40" s="74"/>
      <c r="H40" s="74"/>
      <c r="I40" s="74"/>
      <c r="J40" s="74"/>
      <c r="K40" s="74"/>
      <c r="L40" s="74"/>
      <c r="M40" s="74"/>
      <c r="N40" s="74"/>
      <c r="Y40" s="123"/>
      <c r="Z40" s="123"/>
      <c r="AA40" s="123"/>
      <c r="AB40" s="123"/>
      <c r="AC40" s="123"/>
      <c r="AD40" s="72"/>
      <c r="AE40" s="72"/>
      <c r="AF40" s="72"/>
      <c r="AG40" s="72"/>
      <c r="AH40" s="72"/>
    </row>
  </sheetData>
  <sheetProtection formatCells="0" formatColumns="0" formatRows="0" sort="0" autoFilter="0" pivotTables="0"/>
  <autoFilter ref="A13:AJ13" xr:uid="{00000000-0009-0000-0000-000003000000}">
    <filterColumn colId="27" showButton="0"/>
    <filterColumn colId="28" showButton="0"/>
    <filterColumn colId="29" showButton="0"/>
    <filterColumn colId="30" showButton="0"/>
    <filterColumn colId="31" showButton="0"/>
    <filterColumn colId="32" showButton="0"/>
  </autoFilter>
  <dataConsolidate/>
  <mergeCells count="19">
    <mergeCell ref="F6:P6"/>
    <mergeCell ref="Q6:S6"/>
    <mergeCell ref="T6:V6"/>
    <mergeCell ref="B6:D6"/>
    <mergeCell ref="B7:D7"/>
    <mergeCell ref="F7:V7"/>
    <mergeCell ref="A1:A4"/>
    <mergeCell ref="B1:U1"/>
    <mergeCell ref="B2:U2"/>
    <mergeCell ref="B3:U3"/>
    <mergeCell ref="B4:U4"/>
    <mergeCell ref="A12:A13"/>
    <mergeCell ref="B12:B13"/>
    <mergeCell ref="R11:V11"/>
    <mergeCell ref="C12:E12"/>
    <mergeCell ref="O14:O18"/>
    <mergeCell ref="I12:M12"/>
    <mergeCell ref="G14:G18"/>
    <mergeCell ref="G11:M11"/>
  </mergeCells>
  <conditionalFormatting sqref="C14:C33">
    <cfRule type="cellIs" dxfId="178" priority="11" operator="equal">
      <formula>$Q$18</formula>
    </cfRule>
    <cfRule type="cellIs" dxfId="177" priority="12" operator="equal">
      <formula>$Q$17</formula>
    </cfRule>
    <cfRule type="cellIs" dxfId="176" priority="13" operator="equal">
      <formula>$Q$16</formula>
    </cfRule>
    <cfRule type="cellIs" dxfId="175" priority="14" operator="equal">
      <formula>$Q$15</formula>
    </cfRule>
    <cfRule type="cellIs" dxfId="174" priority="15" operator="equal">
      <formula>$Q$14</formula>
    </cfRule>
  </conditionalFormatting>
  <conditionalFormatting sqref="D14:D33">
    <cfRule type="cellIs" dxfId="173" priority="6" operator="equal">
      <formula>$R$13</formula>
    </cfRule>
    <cfRule type="cellIs" dxfId="172" priority="7" operator="equal">
      <formula>$S$13</formula>
    </cfRule>
    <cfRule type="cellIs" dxfId="171" priority="8" operator="equal">
      <formula>$T$13</formula>
    </cfRule>
    <cfRule type="cellIs" dxfId="170" priority="9" operator="equal">
      <formula>$U$13</formula>
    </cfRule>
    <cfRule type="cellIs" dxfId="169" priority="10" operator="equal">
      <formula>$V$13</formula>
    </cfRule>
  </conditionalFormatting>
  <conditionalFormatting sqref="E14:E33">
    <cfRule type="cellIs" dxfId="168" priority="107" operator="equal">
      <formula>$R$21</formula>
    </cfRule>
    <cfRule type="cellIs" dxfId="167" priority="108" operator="equal">
      <formula>$R$22</formula>
    </cfRule>
    <cfRule type="cellIs" dxfId="166" priority="109" operator="equal">
      <formula>$R$23</formula>
    </cfRule>
    <cfRule type="cellIs" dxfId="165" priority="110" operator="equal">
      <formula>$R$24</formula>
    </cfRule>
  </conditionalFormatting>
  <conditionalFormatting sqref="I14">
    <cfRule type="cellIs" dxfId="164" priority="1" operator="equal">
      <formula>$T$11</formula>
    </cfRule>
    <cfRule type="cellIs" dxfId="163" priority="2" operator="equal">
      <formula>$T$12</formula>
    </cfRule>
    <cfRule type="cellIs" dxfId="162" priority="3" operator="equal">
      <formula>$T$13</formula>
    </cfRule>
    <cfRule type="cellIs" dxfId="161" priority="4" operator="equal">
      <formula>$T$14</formula>
    </cfRule>
    <cfRule type="cellIs" dxfId="160" priority="5" operator="equal">
      <formula>$T$15</formula>
    </cfRule>
  </conditionalFormatting>
  <dataValidations count="4">
    <dataValidation type="list" allowBlank="1" showInputMessage="1" showErrorMessage="1" sqref="JB14:JH21" xr:uid="{00000000-0002-0000-0300-000000000000}">
      <formula1>#REF!</formula1>
    </dataValidation>
    <dataValidation allowBlank="1" showInputMessage="1" showErrorMessage="1" prompt="La probabilidad se encuentra determinada por una escala de 1 a 3, siendo 1 la menor probabilidad de ocurrencia del riesgo y 3 la mayor probabilidad de  ocurrencia." sqref="JA13" xr:uid="{00000000-0002-0000-0300-000001000000}"/>
    <dataValidation allowBlank="1" showInputMessage="1" showErrorMessage="1" prompt="Es la materialización del riesgo y las consecuencias de su aparición. Su escala es: 5 bajo impacto, 10 medio, 20 alto impacto._x000a_" sqref="JB13:JH13" xr:uid="{00000000-0002-0000-0300-000002000000}"/>
    <dataValidation type="list" allowBlank="1" showInputMessage="1" showErrorMessage="1" sqref="I14" xr:uid="{4676F8E1-E710-9D4F-B2B8-D03D1A02EB8E}">
      <formula1>Afectación_Económica</formula1>
    </dataValidation>
  </dataValidations>
  <printOptions horizontalCentered="1" verticalCentered="1"/>
  <pageMargins left="0.31496062992125984" right="0.27559055118110237" top="0.23622047244094491" bottom="0.15748031496062992" header="0" footer="0"/>
  <pageSetup paperSize="5" scale="65"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Z80"/>
  <sheetViews>
    <sheetView showGridLines="0" view="pageBreakPreview" zoomScale="80" zoomScaleNormal="10" zoomScaleSheetLayoutView="80" workbookViewId="0">
      <pane xSplit="1" ySplit="12" topLeftCell="B13" activePane="bottomRight" state="frozen"/>
      <selection pane="topRight" activeCell="B1" sqref="B1"/>
      <selection pane="bottomLeft" activeCell="A7" sqref="A7"/>
      <selection pane="bottomRight" activeCell="Q78" sqref="Q78"/>
    </sheetView>
  </sheetViews>
  <sheetFormatPr baseColWidth="10" defaultColWidth="11.5" defaultRowHeight="14" x14ac:dyDescent="0.2"/>
  <cols>
    <col min="1" max="1" width="28.83203125" style="45" customWidth="1"/>
    <col min="2" max="2" width="24.6640625" style="45" customWidth="1"/>
    <col min="3" max="3" width="15.5" style="45" customWidth="1"/>
    <col min="4" max="4" width="16.33203125" style="45" customWidth="1"/>
    <col min="5" max="5" width="18.5" style="45" customWidth="1"/>
    <col min="6" max="6" width="17.5" style="45" customWidth="1"/>
    <col min="7" max="7" width="25.6640625" style="45" customWidth="1"/>
    <col min="8" max="8" width="21.83203125" style="45" customWidth="1"/>
    <col min="9" max="9" width="25.83203125" style="45" customWidth="1"/>
    <col min="10" max="10" width="15.5" style="45" customWidth="1"/>
    <col min="11" max="12" width="12.1640625" style="55" customWidth="1"/>
    <col min="13" max="13" width="17.5" style="45" customWidth="1"/>
    <col min="14" max="14" width="12.1640625" style="55" customWidth="1"/>
    <col min="15" max="15" width="14.1640625" style="55" customWidth="1"/>
    <col min="16" max="16" width="12.1640625" style="55" customWidth="1"/>
    <col min="17" max="17" width="13" style="55" customWidth="1"/>
    <col min="18" max="19" width="13.5" style="297" customWidth="1"/>
    <col min="20" max="20" width="12.6640625" style="297" customWidth="1"/>
    <col min="21" max="21" width="14.5" style="189" customWidth="1"/>
    <col min="22" max="22" width="35.5" style="189" customWidth="1"/>
    <col min="23" max="23" width="11.5" style="45"/>
    <col min="24" max="24" width="21.6640625" style="10" customWidth="1"/>
    <col min="25" max="25" width="7.5" style="10" bestFit="1" customWidth="1"/>
    <col min="26" max="26" width="8.5" style="10" bestFit="1" customWidth="1"/>
    <col min="27" max="16384" width="11.5" style="45"/>
  </cols>
  <sheetData>
    <row r="1" spans="1:26" ht="39" customHeight="1" x14ac:dyDescent="0.2">
      <c r="A1" s="383"/>
      <c r="B1" s="384" t="s">
        <v>271</v>
      </c>
      <c r="C1" s="384"/>
      <c r="D1" s="384"/>
      <c r="E1" s="384"/>
      <c r="F1" s="384"/>
      <c r="G1" s="384"/>
      <c r="H1" s="384"/>
      <c r="I1" s="384"/>
      <c r="J1" s="384"/>
      <c r="K1" s="384"/>
      <c r="L1" s="384"/>
      <c r="M1" s="384"/>
      <c r="N1" s="384"/>
      <c r="O1" s="384"/>
      <c r="P1" s="384"/>
      <c r="Q1" s="384"/>
      <c r="R1" s="384"/>
      <c r="S1" s="384"/>
      <c r="T1" s="384"/>
      <c r="U1" s="384"/>
      <c r="V1" s="311" t="s">
        <v>273</v>
      </c>
    </row>
    <row r="2" spans="1:26" ht="39" customHeight="1" x14ac:dyDescent="0.2">
      <c r="A2" s="383"/>
      <c r="B2" s="384" t="s">
        <v>272</v>
      </c>
      <c r="C2" s="384"/>
      <c r="D2" s="384"/>
      <c r="E2" s="384"/>
      <c r="F2" s="384"/>
      <c r="G2" s="384"/>
      <c r="H2" s="384"/>
      <c r="I2" s="384"/>
      <c r="J2" s="384"/>
      <c r="K2" s="384"/>
      <c r="L2" s="384"/>
      <c r="M2" s="384"/>
      <c r="N2" s="384"/>
      <c r="O2" s="384"/>
      <c r="P2" s="384"/>
      <c r="Q2" s="384"/>
      <c r="R2" s="384"/>
      <c r="S2" s="384"/>
      <c r="T2" s="384"/>
      <c r="U2" s="384"/>
      <c r="V2" s="311" t="s">
        <v>274</v>
      </c>
    </row>
    <row r="3" spans="1:26" ht="54" customHeight="1" x14ac:dyDescent="0.2">
      <c r="A3" s="383"/>
      <c r="B3" s="384" t="s">
        <v>277</v>
      </c>
      <c r="C3" s="384"/>
      <c r="D3" s="384"/>
      <c r="E3" s="384"/>
      <c r="F3" s="384"/>
      <c r="G3" s="384"/>
      <c r="H3" s="384"/>
      <c r="I3" s="384"/>
      <c r="J3" s="384"/>
      <c r="K3" s="384"/>
      <c r="L3" s="384"/>
      <c r="M3" s="384"/>
      <c r="N3" s="384"/>
      <c r="O3" s="384"/>
      <c r="P3" s="384"/>
      <c r="Q3" s="384"/>
      <c r="R3" s="384"/>
      <c r="S3" s="384"/>
      <c r="T3" s="384"/>
      <c r="U3" s="384"/>
      <c r="V3" s="311" t="s">
        <v>278</v>
      </c>
    </row>
    <row r="4" spans="1:26" ht="30" customHeight="1" x14ac:dyDescent="0.2">
      <c r="A4" s="383"/>
      <c r="B4" s="384" t="s">
        <v>293</v>
      </c>
      <c r="C4" s="384"/>
      <c r="D4" s="384"/>
      <c r="E4" s="384"/>
      <c r="F4" s="384"/>
      <c r="G4" s="384"/>
      <c r="H4" s="384"/>
      <c r="I4" s="384"/>
      <c r="J4" s="384"/>
      <c r="K4" s="384"/>
      <c r="L4" s="384"/>
      <c r="M4" s="384"/>
      <c r="N4" s="384"/>
      <c r="O4" s="384"/>
      <c r="P4" s="384"/>
      <c r="Q4" s="384"/>
      <c r="R4" s="384"/>
      <c r="S4" s="384"/>
      <c r="T4" s="384"/>
      <c r="U4" s="384"/>
      <c r="V4" s="311" t="s">
        <v>283</v>
      </c>
    </row>
    <row r="5" spans="1:26" x14ac:dyDescent="0.15">
      <c r="A5" s="231"/>
      <c r="B5" s="231"/>
      <c r="C5" s="232"/>
      <c r="D5" s="233"/>
      <c r="E5" s="9"/>
      <c r="F5" s="9"/>
      <c r="G5" s="171"/>
      <c r="H5" s="171"/>
      <c r="I5" s="171"/>
      <c r="J5" s="10"/>
      <c r="K5" s="10"/>
      <c r="L5" s="10"/>
      <c r="M5" s="10"/>
      <c r="N5" s="10"/>
      <c r="O5" s="72"/>
      <c r="P5" s="72"/>
      <c r="Q5" s="72"/>
      <c r="R5" s="72"/>
      <c r="S5" s="72"/>
      <c r="T5" s="72"/>
      <c r="U5" s="72"/>
      <c r="V5" s="72"/>
    </row>
    <row r="6" spans="1:26" ht="39.75" customHeight="1" x14ac:dyDescent="0.2">
      <c r="A6" s="321" t="s">
        <v>142</v>
      </c>
      <c r="B6" s="409" t="s">
        <v>328</v>
      </c>
      <c r="C6" s="409"/>
      <c r="D6" s="409"/>
      <c r="E6" s="409"/>
      <c r="F6" s="409"/>
      <c r="G6" s="321" t="s">
        <v>140</v>
      </c>
      <c r="H6" s="425" t="s">
        <v>325</v>
      </c>
      <c r="I6" s="426"/>
      <c r="J6" s="426"/>
      <c r="K6" s="426"/>
      <c r="L6" s="426"/>
      <c r="M6" s="426"/>
      <c r="N6" s="426"/>
      <c r="O6" s="426"/>
      <c r="P6" s="427"/>
      <c r="Q6" s="465" t="s">
        <v>289</v>
      </c>
      <c r="R6" s="465"/>
      <c r="S6" s="465"/>
      <c r="T6" s="465"/>
      <c r="U6" s="466">
        <v>44835</v>
      </c>
      <c r="V6" s="467"/>
    </row>
    <row r="7" spans="1:26" ht="34" customHeight="1" x14ac:dyDescent="0.2">
      <c r="A7" s="321" t="s">
        <v>141</v>
      </c>
      <c r="B7" s="408" t="s">
        <v>329</v>
      </c>
      <c r="C7" s="408"/>
      <c r="D7" s="408"/>
      <c r="E7" s="408"/>
      <c r="F7" s="408"/>
      <c r="G7" s="321" t="s">
        <v>288</v>
      </c>
      <c r="H7" s="429">
        <v>2023</v>
      </c>
      <c r="I7" s="430"/>
      <c r="J7" s="430"/>
      <c r="K7" s="430"/>
      <c r="L7" s="430"/>
      <c r="M7" s="430"/>
      <c r="N7" s="430"/>
      <c r="O7" s="430"/>
      <c r="P7" s="430"/>
      <c r="Q7" s="430"/>
      <c r="R7" s="430"/>
      <c r="S7" s="430"/>
      <c r="T7" s="430"/>
      <c r="U7" s="430"/>
      <c r="V7" s="431"/>
    </row>
    <row r="8" spans="1:26" ht="15" thickBot="1" x14ac:dyDescent="0.25">
      <c r="A8" s="320"/>
      <c r="B8" s="320"/>
      <c r="C8" s="320"/>
      <c r="D8" s="320"/>
    </row>
    <row r="9" spans="1:26" s="49" customFormat="1" ht="16.5" customHeight="1" x14ac:dyDescent="0.2">
      <c r="A9" s="226"/>
      <c r="B9" s="464"/>
      <c r="C9" s="464"/>
      <c r="D9" s="464"/>
      <c r="E9" s="47" t="s">
        <v>35</v>
      </c>
      <c r="F9" s="46" t="s">
        <v>36</v>
      </c>
      <c r="G9" s="47"/>
      <c r="H9" s="47"/>
      <c r="I9" s="47"/>
      <c r="R9" s="452" t="s">
        <v>184</v>
      </c>
      <c r="S9" s="452" t="s">
        <v>185</v>
      </c>
      <c r="T9" s="452" t="s">
        <v>186</v>
      </c>
      <c r="U9" s="155"/>
      <c r="V9" s="155"/>
      <c r="W9" s="48"/>
      <c r="X9" s="391" t="s">
        <v>251</v>
      </c>
      <c r="Y9" s="392"/>
      <c r="Z9" s="393"/>
    </row>
    <row r="10" spans="1:26" s="49" customFormat="1" ht="16.5" customHeight="1" x14ac:dyDescent="0.2">
      <c r="A10" s="226"/>
      <c r="B10" s="225"/>
      <c r="C10" s="225"/>
      <c r="D10" s="155"/>
      <c r="E10" s="47"/>
      <c r="F10" s="47"/>
      <c r="G10" s="47"/>
      <c r="H10" s="47"/>
      <c r="I10" s="47"/>
      <c r="J10" s="456" t="s">
        <v>99</v>
      </c>
      <c r="K10" s="456"/>
      <c r="L10" s="456"/>
      <c r="M10" s="456"/>
      <c r="N10" s="456"/>
      <c r="O10" s="456"/>
      <c r="P10" s="456"/>
      <c r="Q10" s="456"/>
      <c r="R10" s="453"/>
      <c r="S10" s="453"/>
      <c r="T10" s="453"/>
      <c r="U10" s="155"/>
      <c r="V10" s="155"/>
      <c r="W10" s="48"/>
      <c r="X10" s="22" t="s">
        <v>42</v>
      </c>
      <c r="Y10" s="23" t="s">
        <v>252</v>
      </c>
      <c r="Z10" s="24" t="s">
        <v>253</v>
      </c>
    </row>
    <row r="11" spans="1:26" ht="29.25" customHeight="1" x14ac:dyDescent="0.2">
      <c r="A11" s="450" t="s">
        <v>180</v>
      </c>
      <c r="B11" s="450" t="s">
        <v>179</v>
      </c>
      <c r="C11" s="450" t="s">
        <v>103</v>
      </c>
      <c r="D11" s="450" t="s">
        <v>104</v>
      </c>
      <c r="E11" s="457" t="s">
        <v>100</v>
      </c>
      <c r="F11" s="462" t="s">
        <v>158</v>
      </c>
      <c r="G11" s="463"/>
      <c r="H11" s="457"/>
      <c r="I11" s="192"/>
      <c r="J11" s="459" t="s">
        <v>94</v>
      </c>
      <c r="K11" s="460"/>
      <c r="L11" s="460"/>
      <c r="M11" s="460"/>
      <c r="N11" s="461"/>
      <c r="O11" s="459" t="s">
        <v>98</v>
      </c>
      <c r="P11" s="460"/>
      <c r="Q11" s="461"/>
      <c r="R11" s="454"/>
      <c r="S11" s="454"/>
      <c r="T11" s="454"/>
      <c r="X11" s="27" t="s">
        <v>45</v>
      </c>
      <c r="Y11" s="30">
        <v>0.01</v>
      </c>
      <c r="Z11" s="29">
        <v>0.2</v>
      </c>
    </row>
    <row r="12" spans="1:26" s="43" customFormat="1" ht="76" thickBot="1" x14ac:dyDescent="0.25">
      <c r="A12" s="455"/>
      <c r="B12" s="455"/>
      <c r="C12" s="451"/>
      <c r="D12" s="451"/>
      <c r="E12" s="458"/>
      <c r="F12" s="317" t="s">
        <v>254</v>
      </c>
      <c r="G12" s="154" t="s">
        <v>159</v>
      </c>
      <c r="H12" s="154" t="s">
        <v>160</v>
      </c>
      <c r="I12" s="191" t="s">
        <v>248</v>
      </c>
      <c r="J12" s="50" t="s">
        <v>79</v>
      </c>
      <c r="K12" s="51" t="s">
        <v>80</v>
      </c>
      <c r="L12" s="51" t="s">
        <v>102</v>
      </c>
      <c r="M12" s="50" t="s">
        <v>81</v>
      </c>
      <c r="N12" s="51" t="s">
        <v>82</v>
      </c>
      <c r="O12" s="51" t="s">
        <v>86</v>
      </c>
      <c r="P12" s="51" t="s">
        <v>3</v>
      </c>
      <c r="Q12" s="51" t="s">
        <v>91</v>
      </c>
      <c r="R12" s="51" t="s">
        <v>101</v>
      </c>
      <c r="S12" s="51" t="s">
        <v>105</v>
      </c>
      <c r="T12" s="285" t="s">
        <v>10</v>
      </c>
      <c r="U12" s="51" t="s">
        <v>249</v>
      </c>
      <c r="V12" s="51" t="s">
        <v>250</v>
      </c>
      <c r="X12" s="32" t="s">
        <v>47</v>
      </c>
      <c r="Y12" s="30">
        <v>0.21</v>
      </c>
      <c r="Z12" s="29">
        <v>0.4</v>
      </c>
    </row>
    <row r="13" spans="1:26" ht="73" customHeight="1" x14ac:dyDescent="0.2">
      <c r="A13" s="438" t="str">
        <f>'2 CONTEXTO E IDENTIFICACIÓN'!A11</f>
        <v>R1</v>
      </c>
      <c r="B13" s="441" t="str">
        <f>+'2 CONTEXTO E IDENTIFICACIÓN'!E11</f>
        <v>Posibilidad de pérdida Reputacional por vinculación de personal que no cumpla con los requisitos legales debido a un error del responsable</v>
      </c>
      <c r="C13" s="444">
        <f>+'3 PROBABIL E IMPACTO INHERENTE'!E11</f>
        <v>0.6</v>
      </c>
      <c r="D13" s="447">
        <f>+'3 PROBABIL E IMPACTO INHERENTE'!M11</f>
        <v>0.6</v>
      </c>
      <c r="E13" s="56">
        <v>1</v>
      </c>
      <c r="F13" s="59" t="s">
        <v>354</v>
      </c>
      <c r="G13" s="59" t="s">
        <v>352</v>
      </c>
      <c r="H13" s="59" t="s">
        <v>353</v>
      </c>
      <c r="I13" s="282" t="str">
        <f t="shared" ref="I13:I40" si="0">+CONCATENATE(F13," ",G13," ",H13)</f>
        <v>El profesional de gestión de personal realiza verificación de los requisitos del cargo con el formato de verificación de requisitos del cargo</v>
      </c>
      <c r="J13" s="5" t="s">
        <v>95</v>
      </c>
      <c r="K13" s="52">
        <f>+IF(J13='11 FORMULAS'!$E$4,'11 FORMULAS'!$F$4,IF(J13='11 FORMULAS'!$E$5,'11 FORMULAS'!$F$5,IF(J13='11 FORMULAS'!$E$6,'11 FORMULAS'!$F$6,"")))</f>
        <v>0.25</v>
      </c>
      <c r="L13" s="52" t="str">
        <f>+IF(OR(J13='11 FORMULAS'!$O$4,J13='11 FORMULAS'!$O$5),'11 FORMULAS'!$P$5,IF(J13='11 FORMULAS'!$O$6,'11 FORMULAS'!$P$6,""))</f>
        <v>Probabilidad</v>
      </c>
      <c r="M13" s="5" t="s">
        <v>84</v>
      </c>
      <c r="N13" s="52">
        <f>+IF(M13='11 FORMULAS'!$H$4,'11 FORMULAS'!$I$4,IF(M13='11 FORMULAS'!$H$5,'11 FORMULAS'!$I$5,""))</f>
        <v>0.15</v>
      </c>
      <c r="O13" s="6" t="s">
        <v>87</v>
      </c>
      <c r="P13" s="6" t="s">
        <v>89</v>
      </c>
      <c r="Q13" s="6" t="s">
        <v>92</v>
      </c>
      <c r="R13" s="294">
        <f>+IFERROR(K13+N13,"")</f>
        <v>0.4</v>
      </c>
      <c r="S13" s="294">
        <f>IF(L13='11 FORMULAS'!$P$5,C13-(C13*R13),C13)</f>
        <v>0.36</v>
      </c>
      <c r="T13" s="294">
        <f>IF(L13='11 FORMULAS'!$P$6,D13-(D13*R13),D13)</f>
        <v>0.6</v>
      </c>
      <c r="U13" s="435">
        <f>+IF(S16="","",S16)</f>
        <v>0.216</v>
      </c>
      <c r="V13" s="432">
        <f>+IF(T16="","",T16)</f>
        <v>0.6</v>
      </c>
      <c r="X13" s="35" t="s">
        <v>49</v>
      </c>
      <c r="Y13" s="30">
        <v>0.41</v>
      </c>
      <c r="Z13" s="29">
        <v>0.6</v>
      </c>
    </row>
    <row r="14" spans="1:26" ht="119" customHeight="1" x14ac:dyDescent="0.2">
      <c r="A14" s="439"/>
      <c r="B14" s="442"/>
      <c r="C14" s="445"/>
      <c r="D14" s="448"/>
      <c r="E14" s="57">
        <v>2</v>
      </c>
      <c r="F14" s="217" t="s">
        <v>333</v>
      </c>
      <c r="G14" s="217" t="s">
        <v>355</v>
      </c>
      <c r="H14" s="217" t="s">
        <v>356</v>
      </c>
      <c r="I14" s="283" t="str">
        <f t="shared" si="0"/>
        <v xml:space="preserve">El líder del proceso verifica que se cumplan los requisitos del cargo en el manual de funciones vigente  y aprueba la verificación de los requisitos en el formato Validación de requisitos del Cargo </v>
      </c>
      <c r="J14" s="1" t="s">
        <v>95</v>
      </c>
      <c r="K14" s="53">
        <f>+IF(J14='11 FORMULAS'!$E$4,'11 FORMULAS'!$F$4,IF(J14='11 FORMULAS'!$E$5,'11 FORMULAS'!$F$5,IF(J14='11 FORMULAS'!$E$6,'11 FORMULAS'!$F$6,"")))</f>
        <v>0.25</v>
      </c>
      <c r="L14" s="53" t="str">
        <f>+IF(OR(J14='11 FORMULAS'!$O$4,J14='11 FORMULAS'!$O$5),'11 FORMULAS'!$P$5,IF(J14='11 FORMULAS'!$O$6,'11 FORMULAS'!$P$6,""))</f>
        <v>Probabilidad</v>
      </c>
      <c r="M14" s="1" t="s">
        <v>84</v>
      </c>
      <c r="N14" s="53">
        <f>+IF(M14='11 FORMULAS'!$H$4,'11 FORMULAS'!$I$4,IF(M14='11 FORMULAS'!$H$5,'11 FORMULAS'!$I$5,""))</f>
        <v>0.15</v>
      </c>
      <c r="O14" s="4" t="s">
        <v>87</v>
      </c>
      <c r="P14" s="4" t="s">
        <v>89</v>
      </c>
      <c r="Q14" s="4" t="s">
        <v>92</v>
      </c>
      <c r="R14" s="295">
        <f t="shared" ref="R14:R16" si="1">+IFERROR(K14+N14,"")</f>
        <v>0.4</v>
      </c>
      <c r="S14" s="295">
        <f>IF(L14='11 FORMULAS'!$P$5,S13-(S13*R14),S13)</f>
        <v>0.216</v>
      </c>
      <c r="T14" s="295">
        <f>IF(L14='11 FORMULAS'!$P$6,T13-(T13*R14),T13)</f>
        <v>0.6</v>
      </c>
      <c r="U14" s="436"/>
      <c r="V14" s="433"/>
      <c r="X14" s="36" t="s">
        <v>51</v>
      </c>
      <c r="Y14" s="30">
        <v>0.61</v>
      </c>
      <c r="Z14" s="29">
        <v>0.8</v>
      </c>
    </row>
    <row r="15" spans="1:26" ht="29.5" customHeight="1" x14ac:dyDescent="0.2">
      <c r="A15" s="439"/>
      <c r="B15" s="442"/>
      <c r="C15" s="445"/>
      <c r="D15" s="448"/>
      <c r="E15" s="57">
        <v>3</v>
      </c>
      <c r="F15" s="217"/>
      <c r="G15" s="217"/>
      <c r="H15" s="217"/>
      <c r="I15" s="283" t="str">
        <f t="shared" si="0"/>
        <v xml:space="preserve">  </v>
      </c>
      <c r="J15" s="1"/>
      <c r="K15" s="53" t="str">
        <f>+IF(J15='11 FORMULAS'!$E$4,'11 FORMULAS'!$F$4,IF(J15='11 FORMULAS'!$E$5,'11 FORMULAS'!$F$5,IF(J15='11 FORMULAS'!$E$6,'11 FORMULAS'!$F$6,"")))</f>
        <v/>
      </c>
      <c r="L15" s="53" t="str">
        <f>+IF(OR(J15='11 FORMULAS'!$O$4,J15='11 FORMULAS'!$O$5),'11 FORMULAS'!$P$5,IF(J15='11 FORMULAS'!$O$6,'11 FORMULAS'!$P$6,""))</f>
        <v/>
      </c>
      <c r="M15" s="1"/>
      <c r="N15" s="53" t="str">
        <f>+IF(M15='11 FORMULAS'!$H$4,'11 FORMULAS'!$I$4,IF(M15='11 FORMULAS'!$H$5,'11 FORMULAS'!$I$5,""))</f>
        <v/>
      </c>
      <c r="O15" s="4"/>
      <c r="P15" s="4"/>
      <c r="Q15" s="4"/>
      <c r="R15" s="295" t="str">
        <f>+IFERROR(K15+N15,"")</f>
        <v/>
      </c>
      <c r="S15" s="295">
        <f>IF(L15='11 FORMULAS'!$P$5,S14-(S14*R15),S14)</f>
        <v>0.216</v>
      </c>
      <c r="T15" s="295">
        <f>IF(L15='11 FORMULAS'!$P$6,T14-(T14*R15),T14)</f>
        <v>0.6</v>
      </c>
      <c r="U15" s="436"/>
      <c r="V15" s="433"/>
      <c r="X15" s="37" t="s">
        <v>52</v>
      </c>
      <c r="Y15" s="30">
        <v>0.81</v>
      </c>
      <c r="Z15" s="29">
        <v>1</v>
      </c>
    </row>
    <row r="16" spans="1:26" ht="29.5" customHeight="1" thickBot="1" x14ac:dyDescent="0.25">
      <c r="A16" s="440"/>
      <c r="B16" s="443"/>
      <c r="C16" s="446"/>
      <c r="D16" s="449"/>
      <c r="E16" s="58">
        <v>4</v>
      </c>
      <c r="F16" s="218"/>
      <c r="G16" s="218"/>
      <c r="H16" s="218"/>
      <c r="I16" s="284" t="str">
        <f t="shared" si="0"/>
        <v xml:space="preserve">  </v>
      </c>
      <c r="J16" s="7"/>
      <c r="K16" s="54" t="str">
        <f>+IF(J16='11 FORMULAS'!$E$4,'11 FORMULAS'!$F$4,IF(J16='11 FORMULAS'!$E$5,'11 FORMULAS'!$F$5,IF(J16='11 FORMULAS'!$E$6,'11 FORMULAS'!$F$6,"")))</f>
        <v/>
      </c>
      <c r="L16" s="54" t="str">
        <f>+IF(OR(J16='11 FORMULAS'!$O$4,J16='11 FORMULAS'!$O$5),'11 FORMULAS'!$P$5,IF(J16='11 FORMULAS'!$O$6,'11 FORMULAS'!$P$6,""))</f>
        <v/>
      </c>
      <c r="M16" s="7"/>
      <c r="N16" s="54" t="str">
        <f>+IF(M16='11 FORMULAS'!$H$4,'11 FORMULAS'!$I$4,IF(M16='11 FORMULAS'!$H$5,'11 FORMULAS'!$I$5,""))</f>
        <v/>
      </c>
      <c r="O16" s="8"/>
      <c r="P16" s="8"/>
      <c r="Q16" s="8"/>
      <c r="R16" s="296" t="str">
        <f t="shared" si="1"/>
        <v/>
      </c>
      <c r="S16" s="296">
        <f>IF(L16='11 FORMULAS'!$P$5,S15-(S15*R16),S15)</f>
        <v>0.216</v>
      </c>
      <c r="T16" s="296">
        <f>IF(L16='11 FORMULAS'!$P$6,T15-(T15*R16),T15)</f>
        <v>0.6</v>
      </c>
      <c r="U16" s="437"/>
      <c r="V16" s="434"/>
      <c r="X16" s="38"/>
      <c r="Y16" s="39"/>
      <c r="Z16" s="40"/>
    </row>
    <row r="17" spans="1:26" ht="29.5" customHeight="1" x14ac:dyDescent="0.2">
      <c r="A17" s="438" t="str">
        <f>'2 CONTEXTO E IDENTIFICACIÓN'!A12</f>
        <v>R2</v>
      </c>
      <c r="B17" s="441" t="str">
        <f>+'2 CONTEXTO E IDENTIFICACIÓN'!E12</f>
        <v>Posibilidad de pérdida Económica y Reputacional por demandas laborales debido a incumplimiento de normatividad legal laboral</v>
      </c>
      <c r="C17" s="444">
        <f>+'3 PROBABIL E IMPACTO INHERENTE'!E12</f>
        <v>0.6</v>
      </c>
      <c r="D17" s="447">
        <f>+'3 PROBABIL E IMPACTO INHERENTE'!M12</f>
        <v>0.8</v>
      </c>
      <c r="E17" s="56">
        <v>1</v>
      </c>
      <c r="F17" s="59" t="s">
        <v>357</v>
      </c>
      <c r="G17" s="59" t="s">
        <v>358</v>
      </c>
      <c r="H17" s="59" t="s">
        <v>359</v>
      </c>
      <c r="I17" s="282" t="str">
        <f t="shared" si="0"/>
        <v>El profesional del proceso realiza identificación de requisitos legales vigentes mediante la matriz de requisitos legales</v>
      </c>
      <c r="J17" s="5" t="s">
        <v>95</v>
      </c>
      <c r="K17" s="52">
        <f>+IF(J17='11 FORMULAS'!$E$4,'11 FORMULAS'!$F$4,IF(J17='11 FORMULAS'!$E$5,'11 FORMULAS'!$F$5,IF(J17='11 FORMULAS'!$E$6,'11 FORMULAS'!$F$6,"")))</f>
        <v>0.25</v>
      </c>
      <c r="L17" s="52" t="str">
        <f>+IF(OR(J17='11 FORMULAS'!$O$4,J17='11 FORMULAS'!$O$5),'11 FORMULAS'!$P$5,IF(J17='11 FORMULAS'!$O$6,'11 FORMULAS'!$P$6,""))</f>
        <v>Probabilidad</v>
      </c>
      <c r="M17" s="5" t="s">
        <v>84</v>
      </c>
      <c r="N17" s="52">
        <f>+IF(M17='11 FORMULAS'!$H$4,'11 FORMULAS'!$I$4,IF(M17='11 FORMULAS'!$H$5,'11 FORMULAS'!$I$5,""))</f>
        <v>0.15</v>
      </c>
      <c r="O17" s="6" t="s">
        <v>88</v>
      </c>
      <c r="P17" s="6" t="s">
        <v>89</v>
      </c>
      <c r="Q17" s="6" t="s">
        <v>92</v>
      </c>
      <c r="R17" s="294">
        <f>+IFERROR(K17+N17,"")</f>
        <v>0.4</v>
      </c>
      <c r="S17" s="294">
        <f>IF(L17='11 FORMULAS'!$P$5,C17-(C17*R17),C17)</f>
        <v>0.36</v>
      </c>
      <c r="T17" s="294">
        <f>IF(L17='11 FORMULAS'!$P$6,D17-(D17*R17),D17)</f>
        <v>0.8</v>
      </c>
      <c r="U17" s="435">
        <f>+IF(S20="","",S20)</f>
        <v>0.216</v>
      </c>
      <c r="V17" s="432">
        <f>+IF(T20="","",T20)</f>
        <v>0.8</v>
      </c>
      <c r="X17" s="291"/>
      <c r="Y17" s="292"/>
      <c r="Z17" s="292"/>
    </row>
    <row r="18" spans="1:26" ht="29.5" customHeight="1" x14ac:dyDescent="0.2">
      <c r="A18" s="439"/>
      <c r="B18" s="442"/>
      <c r="C18" s="445"/>
      <c r="D18" s="448"/>
      <c r="E18" s="57">
        <v>2</v>
      </c>
      <c r="F18" s="217" t="s">
        <v>357</v>
      </c>
      <c r="G18" s="217" t="s">
        <v>360</v>
      </c>
      <c r="H18" s="217" t="s">
        <v>361</v>
      </c>
      <c r="I18" s="283" t="str">
        <f t="shared" si="0"/>
        <v>El profesional del proceso comunica los requisitos legales vigentes a las áreas que aplica mediante un oficio</v>
      </c>
      <c r="J18" s="1" t="s">
        <v>95</v>
      </c>
      <c r="K18" s="53">
        <f>+IF(J18='11 FORMULAS'!$E$4,'11 FORMULAS'!$F$4,IF(J18='11 FORMULAS'!$E$5,'11 FORMULAS'!$F$5,IF(J18='11 FORMULAS'!$E$6,'11 FORMULAS'!$F$6,"")))</f>
        <v>0.25</v>
      </c>
      <c r="L18" s="53" t="str">
        <f>+IF(OR(J18='11 FORMULAS'!$O$4,J18='11 FORMULAS'!$O$5),'11 FORMULAS'!$P$5,IF(J18='11 FORMULAS'!$O$6,'11 FORMULAS'!$P$6,""))</f>
        <v>Probabilidad</v>
      </c>
      <c r="M18" s="1" t="s">
        <v>84</v>
      </c>
      <c r="N18" s="53">
        <f>+IF(M18='11 FORMULAS'!$H$4,'11 FORMULAS'!$I$4,IF(M18='11 FORMULAS'!$H$5,'11 FORMULAS'!$I$5,""))</f>
        <v>0.15</v>
      </c>
      <c r="O18" s="4" t="s">
        <v>88</v>
      </c>
      <c r="P18" s="4" t="s">
        <v>89</v>
      </c>
      <c r="Q18" s="4" t="s">
        <v>92</v>
      </c>
      <c r="R18" s="295">
        <f t="shared" ref="R18" si="2">+IFERROR(K18+N18,"")</f>
        <v>0.4</v>
      </c>
      <c r="S18" s="295">
        <f>IF(L18='11 FORMULAS'!$P$5,S17-(S17*R18),S17)</f>
        <v>0.216</v>
      </c>
      <c r="T18" s="295">
        <f>IF(L18='11 FORMULAS'!$P$6,T17-(T17*R18),T17)</f>
        <v>0.8</v>
      </c>
      <c r="U18" s="436"/>
      <c r="V18" s="433"/>
      <c r="X18" s="291"/>
      <c r="Y18" s="292"/>
      <c r="Z18" s="292"/>
    </row>
    <row r="19" spans="1:26" ht="29.5" customHeight="1" x14ac:dyDescent="0.2">
      <c r="A19" s="439"/>
      <c r="B19" s="442"/>
      <c r="C19" s="445"/>
      <c r="D19" s="448"/>
      <c r="E19" s="57">
        <v>3</v>
      </c>
      <c r="F19" s="217"/>
      <c r="G19" s="217"/>
      <c r="H19" s="217"/>
      <c r="I19" s="283" t="str">
        <f t="shared" si="0"/>
        <v xml:space="preserve">  </v>
      </c>
      <c r="J19" s="1"/>
      <c r="K19" s="53" t="str">
        <f>+IF(J19='11 FORMULAS'!$E$4,'11 FORMULAS'!$F$4,IF(J19='11 FORMULAS'!$E$5,'11 FORMULAS'!$F$5,IF(J19='11 FORMULAS'!$E$6,'11 FORMULAS'!$F$6,"")))</f>
        <v/>
      </c>
      <c r="L19" s="53" t="str">
        <f>+IF(OR(J19='11 FORMULAS'!$O$4,J19='11 FORMULAS'!$O$5),'11 FORMULAS'!$P$5,IF(J19='11 FORMULAS'!$O$6,'11 FORMULAS'!$P$6,""))</f>
        <v/>
      </c>
      <c r="M19" s="1"/>
      <c r="N19" s="53" t="str">
        <f>+IF(M19='11 FORMULAS'!$H$4,'11 FORMULAS'!$I$4,IF(M19='11 FORMULAS'!$H$5,'11 FORMULAS'!$I$5,""))</f>
        <v/>
      </c>
      <c r="O19" s="4"/>
      <c r="P19" s="4"/>
      <c r="Q19" s="4"/>
      <c r="R19" s="295" t="str">
        <f>+IFERROR(K19+N19,"")</f>
        <v/>
      </c>
      <c r="S19" s="295">
        <f>IF(L19='11 FORMULAS'!$P$5,S18-(S18*R19),S18)</f>
        <v>0.216</v>
      </c>
      <c r="T19" s="295">
        <f>IF(L19='11 FORMULAS'!$P$6,T18-(T18*R19),T18)</f>
        <v>0.8</v>
      </c>
      <c r="U19" s="436"/>
      <c r="V19" s="433"/>
      <c r="X19" s="291"/>
      <c r="Y19" s="292"/>
      <c r="Z19" s="292"/>
    </row>
    <row r="20" spans="1:26" ht="29.5" customHeight="1" thickBot="1" x14ac:dyDescent="0.25">
      <c r="A20" s="440"/>
      <c r="B20" s="443"/>
      <c r="C20" s="446"/>
      <c r="D20" s="449"/>
      <c r="E20" s="58">
        <v>4</v>
      </c>
      <c r="F20" s="218"/>
      <c r="G20" s="218"/>
      <c r="H20" s="218"/>
      <c r="I20" s="284" t="str">
        <f t="shared" si="0"/>
        <v xml:space="preserve">  </v>
      </c>
      <c r="J20" s="7"/>
      <c r="K20" s="54" t="str">
        <f>+IF(J20='11 FORMULAS'!$E$4,'11 FORMULAS'!$F$4,IF(J20='11 FORMULAS'!$E$5,'11 FORMULAS'!$F$5,IF(J20='11 FORMULAS'!$E$6,'11 FORMULAS'!$F$6,"")))</f>
        <v/>
      </c>
      <c r="L20" s="54" t="str">
        <f>+IF(OR(J20='11 FORMULAS'!$O$4,J20='11 FORMULAS'!$O$5),'11 FORMULAS'!$P$5,IF(J20='11 FORMULAS'!$O$6,'11 FORMULAS'!$P$6,""))</f>
        <v/>
      </c>
      <c r="M20" s="7"/>
      <c r="N20" s="54" t="str">
        <f>+IF(M20='11 FORMULAS'!$H$4,'11 FORMULAS'!$I$4,IF(M20='11 FORMULAS'!$H$5,'11 FORMULAS'!$I$5,""))</f>
        <v/>
      </c>
      <c r="O20" s="8"/>
      <c r="P20" s="8"/>
      <c r="Q20" s="8"/>
      <c r="R20" s="296" t="str">
        <f t="shared" ref="R20" si="3">+IFERROR(K20+N20,"")</f>
        <v/>
      </c>
      <c r="S20" s="296">
        <f>IF(L20='11 FORMULAS'!$P$5,S19-(S19*R20),S19)</f>
        <v>0.216</v>
      </c>
      <c r="T20" s="296">
        <f>IF(L20='11 FORMULAS'!$P$6,T19-(T19*R20),T19)</f>
        <v>0.8</v>
      </c>
      <c r="U20" s="437"/>
      <c r="V20" s="434"/>
      <c r="X20" s="293"/>
      <c r="Y20" s="293"/>
      <c r="Z20" s="293"/>
    </row>
    <row r="21" spans="1:26" ht="29.5" customHeight="1" x14ac:dyDescent="0.2">
      <c r="A21" s="438" t="str">
        <f>'2 CONTEXTO E IDENTIFICACIÓN'!A13</f>
        <v>R3</v>
      </c>
      <c r="B21" s="441" t="str">
        <f>+'2 CONTEXTO E IDENTIFICACIÓN'!E13</f>
        <v>Posibilidad de pérdida Reputacional y Económica por errores en la liquidación de nómina y pago de seguridad social fuera del tiempo legal establecido debido al descuido o falta de competencia del responsable</v>
      </c>
      <c r="C21" s="444">
        <f>+'3 PROBABIL E IMPACTO INHERENTE'!E13</f>
        <v>0.6</v>
      </c>
      <c r="D21" s="447">
        <f>+'3 PROBABIL E IMPACTO INHERENTE'!M13</f>
        <v>1</v>
      </c>
      <c r="E21" s="56">
        <v>1</v>
      </c>
      <c r="F21" s="59" t="s">
        <v>357</v>
      </c>
      <c r="G21" s="59" t="s">
        <v>362</v>
      </c>
      <c r="H21" s="59" t="s">
        <v>363</v>
      </c>
      <c r="I21" s="282" t="str">
        <f>+CONCATENATE(F21," ",G21," ",H21)</f>
        <v>El profesional del proceso revisa contra soportes físicos  la aplicación de las novedades ingresadas al sistema de nómina.</v>
      </c>
      <c r="J21" s="5" t="s">
        <v>95</v>
      </c>
      <c r="K21" s="52">
        <f>+IF(J21='11 FORMULAS'!$E$4,'11 FORMULAS'!$F$4,IF(J21='11 FORMULAS'!$E$5,'11 FORMULAS'!$F$5,IF(J21='11 FORMULAS'!$E$6,'11 FORMULAS'!$F$6,"")))</f>
        <v>0.25</v>
      </c>
      <c r="L21" s="52" t="str">
        <f>+IF(OR(J21='11 FORMULAS'!$O$4,J21='11 FORMULAS'!$O$5),'11 FORMULAS'!$P$5,IF(J21='11 FORMULAS'!$O$6,'11 FORMULAS'!$P$6,""))</f>
        <v>Probabilidad</v>
      </c>
      <c r="M21" s="5" t="s">
        <v>84</v>
      </c>
      <c r="N21" s="52">
        <f>+IF(M21='11 FORMULAS'!$H$4,'11 FORMULAS'!$I$4,IF(M21='11 FORMULAS'!$H$5,'11 FORMULAS'!$I$5,""))</f>
        <v>0.15</v>
      </c>
      <c r="O21" s="6" t="s">
        <v>87</v>
      </c>
      <c r="P21" s="6" t="s">
        <v>89</v>
      </c>
      <c r="Q21" s="6" t="s">
        <v>92</v>
      </c>
      <c r="R21" s="294">
        <f>+IFERROR(K21+N21,"")</f>
        <v>0.4</v>
      </c>
      <c r="S21" s="294">
        <f>IF(L21='11 FORMULAS'!$P$5,C21-(C21*R21),C21)</f>
        <v>0.36</v>
      </c>
      <c r="T21" s="294">
        <f>IF(L21='11 FORMULAS'!$P$6,D21-(D21*R21),D21)</f>
        <v>1</v>
      </c>
      <c r="U21" s="435">
        <f>+IF(S24="","",S24)</f>
        <v>0.216</v>
      </c>
      <c r="V21" s="432">
        <f>+IF(T24="","",T24)</f>
        <v>1</v>
      </c>
      <c r="X21" s="291"/>
      <c r="Y21" s="292"/>
      <c r="Z21" s="292"/>
    </row>
    <row r="22" spans="1:26" ht="29.5" customHeight="1" x14ac:dyDescent="0.2">
      <c r="A22" s="439"/>
      <c r="B22" s="442"/>
      <c r="C22" s="445"/>
      <c r="D22" s="448"/>
      <c r="E22" s="57">
        <v>2</v>
      </c>
      <c r="F22" s="217" t="s">
        <v>364</v>
      </c>
      <c r="G22" s="217" t="s">
        <v>365</v>
      </c>
      <c r="H22" s="217" t="s">
        <v>366</v>
      </c>
      <c r="I22" s="283" t="str">
        <f t="shared" si="0"/>
        <v xml:space="preserve">El profesional del área de nómina  valida todos los conceptos cancelados en la nómina de manera aleatoria </v>
      </c>
      <c r="J22" s="1" t="s">
        <v>95</v>
      </c>
      <c r="K22" s="53">
        <f>+IF(J22='11 FORMULAS'!$E$4,'11 FORMULAS'!$F$4,IF(J22='11 FORMULAS'!$E$5,'11 FORMULAS'!$F$5,IF(J22='11 FORMULAS'!$E$6,'11 FORMULAS'!$F$6,"")))</f>
        <v>0.25</v>
      </c>
      <c r="L22" s="53" t="str">
        <f>+IF(OR(J22='11 FORMULAS'!$O$4,J22='11 FORMULAS'!$O$5),'11 FORMULAS'!$P$5,IF(J22='11 FORMULAS'!$O$6,'11 FORMULAS'!$P$6,""))</f>
        <v>Probabilidad</v>
      </c>
      <c r="M22" s="1" t="s">
        <v>84</v>
      </c>
      <c r="N22" s="53">
        <f>+IF(M22='11 FORMULAS'!$H$4,'11 FORMULAS'!$I$4,IF(M22='11 FORMULAS'!$H$5,'11 FORMULAS'!$I$5,""))</f>
        <v>0.15</v>
      </c>
      <c r="O22" s="4" t="s">
        <v>87</v>
      </c>
      <c r="P22" s="4" t="s">
        <v>90</v>
      </c>
      <c r="Q22" s="4" t="s">
        <v>92</v>
      </c>
      <c r="R22" s="295">
        <f t="shared" ref="R22" si="4">+IFERROR(K22+N22,"")</f>
        <v>0.4</v>
      </c>
      <c r="S22" s="295">
        <f>IF(L22='11 FORMULAS'!$P$5,S21-(S21*R22),S21)</f>
        <v>0.216</v>
      </c>
      <c r="T22" s="295">
        <f>IF(L22='11 FORMULAS'!$P$6,T21-(T21*R22),T21)</f>
        <v>1</v>
      </c>
      <c r="U22" s="436"/>
      <c r="V22" s="433"/>
      <c r="X22" s="291"/>
      <c r="Y22" s="292"/>
      <c r="Z22" s="292"/>
    </row>
    <row r="23" spans="1:26" ht="29.5" customHeight="1" x14ac:dyDescent="0.2">
      <c r="A23" s="439"/>
      <c r="B23" s="442"/>
      <c r="C23" s="445"/>
      <c r="D23" s="448"/>
      <c r="E23" s="57">
        <v>3</v>
      </c>
      <c r="F23" s="217"/>
      <c r="G23" s="217"/>
      <c r="H23" s="217"/>
      <c r="I23" s="283" t="str">
        <f t="shared" si="0"/>
        <v xml:space="preserve">  </v>
      </c>
      <c r="J23" s="1"/>
      <c r="K23" s="53" t="str">
        <f>+IF(J23='11 FORMULAS'!$E$4,'11 FORMULAS'!$F$4,IF(J23='11 FORMULAS'!$E$5,'11 FORMULAS'!$F$5,IF(J23='11 FORMULAS'!$E$6,'11 FORMULAS'!$F$6,"")))</f>
        <v/>
      </c>
      <c r="L23" s="53" t="str">
        <f>+IF(OR(J23='11 FORMULAS'!$O$4,J23='11 FORMULAS'!$O$5),'11 FORMULAS'!$P$5,IF(J23='11 FORMULAS'!$O$6,'11 FORMULAS'!$P$6,""))</f>
        <v/>
      </c>
      <c r="M23" s="1"/>
      <c r="N23" s="53" t="str">
        <f>+IF(M23='11 FORMULAS'!$H$4,'11 FORMULAS'!$I$4,IF(M23='11 FORMULAS'!$H$5,'11 FORMULAS'!$I$5,""))</f>
        <v/>
      </c>
      <c r="O23" s="4"/>
      <c r="P23" s="4"/>
      <c r="Q23" s="4"/>
      <c r="R23" s="295" t="str">
        <f>+IFERROR(K23+N23,"")</f>
        <v/>
      </c>
      <c r="S23" s="295">
        <f>IF(L23='11 FORMULAS'!$P$5,S22-(S22*R23),S22)</f>
        <v>0.216</v>
      </c>
      <c r="T23" s="295">
        <f>IF(L23='11 FORMULAS'!$P$6,T22-(T22*R23),T22)</f>
        <v>1</v>
      </c>
      <c r="U23" s="436"/>
      <c r="V23" s="433"/>
      <c r="X23" s="291"/>
      <c r="Y23" s="292"/>
      <c r="Z23" s="292"/>
    </row>
    <row r="24" spans="1:26" ht="29.5" customHeight="1" thickBot="1" x14ac:dyDescent="0.25">
      <c r="A24" s="440"/>
      <c r="B24" s="443"/>
      <c r="C24" s="446"/>
      <c r="D24" s="449"/>
      <c r="E24" s="58">
        <v>4</v>
      </c>
      <c r="F24" s="218"/>
      <c r="G24" s="218"/>
      <c r="H24" s="218"/>
      <c r="I24" s="284" t="str">
        <f t="shared" si="0"/>
        <v xml:space="preserve">  </v>
      </c>
      <c r="J24" s="7"/>
      <c r="K24" s="54" t="str">
        <f>+IF(J24='11 FORMULAS'!$E$4,'11 FORMULAS'!$F$4,IF(J24='11 FORMULAS'!$E$5,'11 FORMULAS'!$F$5,IF(J24='11 FORMULAS'!$E$6,'11 FORMULAS'!$F$6,"")))</f>
        <v/>
      </c>
      <c r="L24" s="54" t="str">
        <f>+IF(OR(J24='11 FORMULAS'!$O$4,J24='11 FORMULAS'!$O$5),'11 FORMULAS'!$P$5,IF(J24='11 FORMULAS'!$O$6,'11 FORMULAS'!$P$6,""))</f>
        <v/>
      </c>
      <c r="M24" s="7"/>
      <c r="N24" s="54" t="str">
        <f>+IF(M24='11 FORMULAS'!$H$4,'11 FORMULAS'!$I$4,IF(M24='11 FORMULAS'!$H$5,'11 FORMULAS'!$I$5,""))</f>
        <v/>
      </c>
      <c r="O24" s="8"/>
      <c r="P24" s="8"/>
      <c r="Q24" s="8"/>
      <c r="R24" s="296" t="str">
        <f t="shared" ref="R24" si="5">+IFERROR(K24+N24,"")</f>
        <v/>
      </c>
      <c r="S24" s="296">
        <f>IF(L24='11 FORMULAS'!$P$5,S23-(S23*R24),S23)</f>
        <v>0.216</v>
      </c>
      <c r="T24" s="296">
        <f>IF(L24='11 FORMULAS'!$P$6,T23-(T23*R24),T23)</f>
        <v>1</v>
      </c>
      <c r="U24" s="437"/>
      <c r="V24" s="434"/>
      <c r="X24" s="293"/>
      <c r="Y24" s="293"/>
      <c r="Z24" s="293"/>
    </row>
    <row r="25" spans="1:26" ht="29.5" customHeight="1" x14ac:dyDescent="0.2">
      <c r="A25" s="438" t="str">
        <f>'2 CONTEXTO E IDENTIFICACIÓN'!A14</f>
        <v>R4</v>
      </c>
      <c r="B25" s="441" t="str">
        <f>+'2 CONTEXTO E IDENTIFICACIÓN'!E14</f>
        <v>Posibilidad de pérdida Reputacional y Económica por contratación de personal no idóneo debido inadecuada definición del perfil del cargo</v>
      </c>
      <c r="C25" s="444">
        <f>+'3 PROBABIL E IMPACTO INHERENTE'!E14</f>
        <v>0.6</v>
      </c>
      <c r="D25" s="447">
        <f>+'3 PROBABIL E IMPACTO INHERENTE'!M14</f>
        <v>0.6</v>
      </c>
      <c r="E25" s="56">
        <v>1</v>
      </c>
      <c r="F25" s="59" t="s">
        <v>357</v>
      </c>
      <c r="G25" s="59" t="s">
        <v>369</v>
      </c>
      <c r="H25" s="59" t="s">
        <v>370</v>
      </c>
      <c r="I25" s="282" t="str">
        <f t="shared" si="0"/>
        <v>El profesional del proceso debe definir de manera idonea el manual de funciones y comptencias</v>
      </c>
      <c r="J25" s="5" t="s">
        <v>95</v>
      </c>
      <c r="K25" s="52">
        <f>+IF(J25='11 FORMULAS'!$E$4,'11 FORMULAS'!$F$4,IF(J25='11 FORMULAS'!$E$5,'11 FORMULAS'!$F$5,IF(J25='11 FORMULAS'!$E$6,'11 FORMULAS'!$F$6,"")))</f>
        <v>0.25</v>
      </c>
      <c r="L25" s="52" t="str">
        <f>+IF(OR(J25='11 FORMULAS'!$O$4,J25='11 FORMULAS'!$O$5),'11 FORMULAS'!$P$5,IF(J25='11 FORMULAS'!$O$6,'11 FORMULAS'!$P$6,""))</f>
        <v>Probabilidad</v>
      </c>
      <c r="M25" s="5" t="s">
        <v>84</v>
      </c>
      <c r="N25" s="52">
        <f>+IF(M25='11 FORMULAS'!$H$4,'11 FORMULAS'!$I$4,IF(M25='11 FORMULAS'!$H$5,'11 FORMULAS'!$I$5,""))</f>
        <v>0.15</v>
      </c>
      <c r="O25" s="6" t="s">
        <v>87</v>
      </c>
      <c r="P25" s="6" t="s">
        <v>89</v>
      </c>
      <c r="Q25" s="6" t="s">
        <v>92</v>
      </c>
      <c r="R25" s="294">
        <f>+IFERROR(K25+N25,"")</f>
        <v>0.4</v>
      </c>
      <c r="S25" s="294">
        <f>IF(L25='11 FORMULAS'!$P$5,C25-(C25*R25),C25)</f>
        <v>0.36</v>
      </c>
      <c r="T25" s="294">
        <f>IF(L25='11 FORMULAS'!$P$6,D25-(D25*R25),D25)</f>
        <v>0.6</v>
      </c>
      <c r="U25" s="435">
        <f>+IF(S28="","",S28)</f>
        <v>0.216</v>
      </c>
      <c r="V25" s="432">
        <f>+IF(T28="","",T28)</f>
        <v>0.6</v>
      </c>
      <c r="X25" s="291"/>
      <c r="Y25" s="292"/>
      <c r="Z25" s="292"/>
    </row>
    <row r="26" spans="1:26" ht="29.5" customHeight="1" x14ac:dyDescent="0.2">
      <c r="A26" s="439"/>
      <c r="B26" s="442"/>
      <c r="C26" s="445"/>
      <c r="D26" s="448"/>
      <c r="E26" s="57">
        <v>2</v>
      </c>
      <c r="F26" s="217" t="s">
        <v>333</v>
      </c>
      <c r="G26" s="217" t="s">
        <v>371</v>
      </c>
      <c r="H26" s="217" t="s">
        <v>372</v>
      </c>
      <c r="I26" s="283" t="str">
        <f t="shared" si="0"/>
        <v>El líder del proceso verifica el cumplimiento de las competencias con lo establecido en el manual de funciones y competencias</v>
      </c>
      <c r="J26" s="1" t="s">
        <v>95</v>
      </c>
      <c r="K26" s="53">
        <f>+IF(J26='11 FORMULAS'!$E$4,'11 FORMULAS'!$F$4,IF(J26='11 FORMULAS'!$E$5,'11 FORMULAS'!$F$5,IF(J26='11 FORMULAS'!$E$6,'11 FORMULAS'!$F$6,"")))</f>
        <v>0.25</v>
      </c>
      <c r="L26" s="53" t="str">
        <f>+IF(OR(J26='11 FORMULAS'!$O$4,J26='11 FORMULAS'!$O$5),'11 FORMULAS'!$P$5,IF(J26='11 FORMULAS'!$O$6,'11 FORMULAS'!$P$6,""))</f>
        <v>Probabilidad</v>
      </c>
      <c r="M26" s="1" t="s">
        <v>84</v>
      </c>
      <c r="N26" s="53">
        <f>+IF(M26='11 FORMULAS'!$H$4,'11 FORMULAS'!$I$4,IF(M26='11 FORMULAS'!$H$5,'11 FORMULAS'!$I$5,""))</f>
        <v>0.15</v>
      </c>
      <c r="O26" s="4" t="s">
        <v>88</v>
      </c>
      <c r="P26" s="4" t="s">
        <v>89</v>
      </c>
      <c r="Q26" s="4" t="s">
        <v>92</v>
      </c>
      <c r="R26" s="295">
        <f t="shared" ref="R26" si="6">+IFERROR(K26+N26,"")</f>
        <v>0.4</v>
      </c>
      <c r="S26" s="295">
        <f>IF(L26='11 FORMULAS'!$P$5,S25-(S25*R26),S25)</f>
        <v>0.216</v>
      </c>
      <c r="T26" s="295">
        <f>IF(L26='11 FORMULAS'!$P$6,T25-(T25*R26),T25)</f>
        <v>0.6</v>
      </c>
      <c r="U26" s="436"/>
      <c r="V26" s="433"/>
      <c r="X26" s="291"/>
      <c r="Y26" s="292"/>
      <c r="Z26" s="292"/>
    </row>
    <row r="27" spans="1:26" ht="29.5" customHeight="1" x14ac:dyDescent="0.2">
      <c r="A27" s="439"/>
      <c r="B27" s="442"/>
      <c r="C27" s="445"/>
      <c r="D27" s="448"/>
      <c r="E27" s="57">
        <v>3</v>
      </c>
      <c r="F27" s="217"/>
      <c r="G27" s="217"/>
      <c r="H27" s="217"/>
      <c r="I27" s="283" t="str">
        <f t="shared" si="0"/>
        <v xml:space="preserve">  </v>
      </c>
      <c r="J27" s="1"/>
      <c r="K27" s="53" t="str">
        <f>+IF(J27='11 FORMULAS'!$E$4,'11 FORMULAS'!$F$4,IF(J27='11 FORMULAS'!$E$5,'11 FORMULAS'!$F$5,IF(J27='11 FORMULAS'!$E$6,'11 FORMULAS'!$F$6,"")))</f>
        <v/>
      </c>
      <c r="L27" s="53" t="str">
        <f>+IF(OR(J27='11 FORMULAS'!$O$4,J27='11 FORMULAS'!$O$5),'11 FORMULAS'!$P$5,IF(J27='11 FORMULAS'!$O$6,'11 FORMULAS'!$P$6,""))</f>
        <v/>
      </c>
      <c r="M27" s="1"/>
      <c r="N27" s="53" t="str">
        <f>+IF(M27='11 FORMULAS'!$H$4,'11 FORMULAS'!$I$4,IF(M27='11 FORMULAS'!$H$5,'11 FORMULAS'!$I$5,""))</f>
        <v/>
      </c>
      <c r="O27" s="4"/>
      <c r="P27" s="4"/>
      <c r="Q27" s="4"/>
      <c r="R27" s="295" t="str">
        <f>+IFERROR(K27+N27,"")</f>
        <v/>
      </c>
      <c r="S27" s="295">
        <f>IF(L27='11 FORMULAS'!$P$5,S26-(S26*R27),S26)</f>
        <v>0.216</v>
      </c>
      <c r="T27" s="295">
        <f>IF(L27='11 FORMULAS'!$P$6,T26-(T26*R27),T26)</f>
        <v>0.6</v>
      </c>
      <c r="U27" s="436"/>
      <c r="V27" s="433"/>
      <c r="X27" s="291"/>
      <c r="Y27" s="292"/>
      <c r="Z27" s="292"/>
    </row>
    <row r="28" spans="1:26" ht="29.5" customHeight="1" thickBot="1" x14ac:dyDescent="0.25">
      <c r="A28" s="440"/>
      <c r="B28" s="443"/>
      <c r="C28" s="446"/>
      <c r="D28" s="449"/>
      <c r="E28" s="58">
        <v>4</v>
      </c>
      <c r="F28" s="218"/>
      <c r="G28" s="218"/>
      <c r="H28" s="218"/>
      <c r="I28" s="284" t="str">
        <f t="shared" si="0"/>
        <v xml:space="preserve">  </v>
      </c>
      <c r="J28" s="7"/>
      <c r="K28" s="54" t="str">
        <f>+IF(J28='11 FORMULAS'!$E$4,'11 FORMULAS'!$F$4,IF(J28='11 FORMULAS'!$E$5,'11 FORMULAS'!$F$5,IF(J28='11 FORMULAS'!$E$6,'11 FORMULAS'!$F$6,"")))</f>
        <v/>
      </c>
      <c r="L28" s="54" t="str">
        <f>+IF(OR(J28='11 FORMULAS'!$O$4,J28='11 FORMULAS'!$O$5),'11 FORMULAS'!$P$5,IF(J28='11 FORMULAS'!$O$6,'11 FORMULAS'!$P$6,""))</f>
        <v/>
      </c>
      <c r="M28" s="7"/>
      <c r="N28" s="54" t="str">
        <f>+IF(M28='11 FORMULAS'!$H$4,'11 FORMULAS'!$I$4,IF(M28='11 FORMULAS'!$H$5,'11 FORMULAS'!$I$5,""))</f>
        <v/>
      </c>
      <c r="O28" s="8"/>
      <c r="P28" s="8"/>
      <c r="Q28" s="8"/>
      <c r="R28" s="296" t="str">
        <f t="shared" ref="R28" si="7">+IFERROR(K28+N28,"")</f>
        <v/>
      </c>
      <c r="S28" s="296">
        <f>IF(L28='11 FORMULAS'!$P$5,S27-(S27*R28),S27)</f>
        <v>0.216</v>
      </c>
      <c r="T28" s="296">
        <f>IF(L28='11 FORMULAS'!$P$6,T27-(T27*R28),T27)</f>
        <v>0.6</v>
      </c>
      <c r="U28" s="437"/>
      <c r="V28" s="434"/>
      <c r="X28" s="293"/>
      <c r="Y28" s="293"/>
      <c r="Z28" s="293"/>
    </row>
    <row r="29" spans="1:26" ht="29.5" customHeight="1" x14ac:dyDescent="0.2">
      <c r="A29" s="438" t="str">
        <f>'2 CONTEXTO E IDENTIFICACIÓN'!A15</f>
        <v>R5</v>
      </c>
      <c r="B29" s="441" t="str">
        <f>+'2 CONTEXTO E IDENTIFICACIÓN'!E15</f>
        <v>Posibilidad de pérdida Reputacional por incumplimiento del plan institucional de capacitaciones debido a la no gestión de las mismas</v>
      </c>
      <c r="C29" s="444">
        <f>+'3 PROBABIL E IMPACTO INHERENTE'!E15</f>
        <v>0.6</v>
      </c>
      <c r="D29" s="447">
        <f>+'3 PROBABIL E IMPACTO INHERENTE'!M15</f>
        <v>0.4</v>
      </c>
      <c r="E29" s="56">
        <v>1</v>
      </c>
      <c r="F29" s="59" t="s">
        <v>357</v>
      </c>
      <c r="G29" s="59" t="s">
        <v>373</v>
      </c>
      <c r="H29" s="59" t="s">
        <v>374</v>
      </c>
      <c r="I29" s="282" t="str">
        <f t="shared" si="0"/>
        <v>El profesional del proceso realiza planeación de formaciones anuales por medio de cronograma</v>
      </c>
      <c r="J29" s="5" t="s">
        <v>95</v>
      </c>
      <c r="K29" s="52">
        <f>+IF(J29='11 FORMULAS'!$E$4,'11 FORMULAS'!$F$4,IF(J29='11 FORMULAS'!$E$5,'11 FORMULAS'!$F$5,IF(J29='11 FORMULAS'!$E$6,'11 FORMULAS'!$F$6,"")))</f>
        <v>0.25</v>
      </c>
      <c r="L29" s="52" t="str">
        <f>+IF(OR(J29='11 FORMULAS'!$O$4,J29='11 FORMULAS'!$O$5),'11 FORMULAS'!$P$5,IF(J29='11 FORMULAS'!$O$6,'11 FORMULAS'!$P$6,""))</f>
        <v>Probabilidad</v>
      </c>
      <c r="M29" s="5" t="s">
        <v>84</v>
      </c>
      <c r="N29" s="52">
        <f>+IF(M29='11 FORMULAS'!$H$4,'11 FORMULAS'!$I$4,IF(M29='11 FORMULAS'!$H$5,'11 FORMULAS'!$I$5,""))</f>
        <v>0.15</v>
      </c>
      <c r="O29" s="6" t="s">
        <v>88</v>
      </c>
      <c r="P29" s="6" t="s">
        <v>89</v>
      </c>
      <c r="Q29" s="6" t="s">
        <v>92</v>
      </c>
      <c r="R29" s="294">
        <f>+IFERROR(K29+N29,"")</f>
        <v>0.4</v>
      </c>
      <c r="S29" s="294">
        <f>IF(L29='11 FORMULAS'!$P$5,C29-(C29*R29),C29)</f>
        <v>0.36</v>
      </c>
      <c r="T29" s="294">
        <f>IF(L29='11 FORMULAS'!$P$6,D29-(D29*R29),D29)</f>
        <v>0.4</v>
      </c>
      <c r="U29" s="435">
        <f>+IF(S32="","",S32)</f>
        <v>0.216</v>
      </c>
      <c r="V29" s="432">
        <f>+IF(T32="","",T32)</f>
        <v>0.4</v>
      </c>
      <c r="X29" s="291"/>
      <c r="Y29" s="292"/>
      <c r="Z29" s="292"/>
    </row>
    <row r="30" spans="1:26" ht="29.5" customHeight="1" x14ac:dyDescent="0.2">
      <c r="A30" s="439"/>
      <c r="B30" s="442"/>
      <c r="C30" s="445"/>
      <c r="D30" s="448"/>
      <c r="E30" s="57">
        <v>2</v>
      </c>
      <c r="F30" s="217" t="s">
        <v>357</v>
      </c>
      <c r="G30" s="217" t="s">
        <v>375</v>
      </c>
      <c r="H30" s="217" t="s">
        <v>376</v>
      </c>
      <c r="I30" s="283" t="str">
        <f t="shared" si="0"/>
        <v>El profesional del proceso verifica en el cronograma de formaciones  en el mes anterior</v>
      </c>
      <c r="J30" s="1" t="s">
        <v>95</v>
      </c>
      <c r="K30" s="53">
        <f>+IF(J30='11 FORMULAS'!$E$4,'11 FORMULAS'!$F$4,IF(J30='11 FORMULAS'!$E$5,'11 FORMULAS'!$F$5,IF(J30='11 FORMULAS'!$E$6,'11 FORMULAS'!$F$6,"")))</f>
        <v>0.25</v>
      </c>
      <c r="L30" s="53" t="str">
        <f>+IF(OR(J30='11 FORMULAS'!$O$4,J30='11 FORMULAS'!$O$5),'11 FORMULAS'!$P$5,IF(J30='11 FORMULAS'!$O$6,'11 FORMULAS'!$P$6,""))</f>
        <v>Probabilidad</v>
      </c>
      <c r="M30" s="1" t="s">
        <v>84</v>
      </c>
      <c r="N30" s="53">
        <f>+IF(M30='11 FORMULAS'!$H$4,'11 FORMULAS'!$I$4,IF(M30='11 FORMULAS'!$H$5,'11 FORMULAS'!$I$5,""))</f>
        <v>0.15</v>
      </c>
      <c r="O30" s="4" t="s">
        <v>88</v>
      </c>
      <c r="P30" s="4" t="s">
        <v>89</v>
      </c>
      <c r="Q30" s="4" t="s">
        <v>92</v>
      </c>
      <c r="R30" s="295">
        <f t="shared" ref="R30" si="8">+IFERROR(K30+N30,"")</f>
        <v>0.4</v>
      </c>
      <c r="S30" s="295">
        <f>IF(L30='11 FORMULAS'!$P$5,S29-(S29*R30),S29)</f>
        <v>0.216</v>
      </c>
      <c r="T30" s="295">
        <f>IF(L30='11 FORMULAS'!$P$6,T29-(T29*R30),T29)</f>
        <v>0.4</v>
      </c>
      <c r="U30" s="436"/>
      <c r="V30" s="433"/>
      <c r="X30" s="291"/>
      <c r="Y30" s="292"/>
      <c r="Z30" s="292"/>
    </row>
    <row r="31" spans="1:26" ht="29.5" customHeight="1" x14ac:dyDescent="0.2">
      <c r="A31" s="439"/>
      <c r="B31" s="442"/>
      <c r="C31" s="445"/>
      <c r="D31" s="448"/>
      <c r="E31" s="57">
        <v>3</v>
      </c>
      <c r="F31" s="217"/>
      <c r="G31" s="217"/>
      <c r="H31" s="217"/>
      <c r="I31" s="283" t="str">
        <f t="shared" si="0"/>
        <v xml:space="preserve">  </v>
      </c>
      <c r="J31" s="1"/>
      <c r="K31" s="53" t="str">
        <f>+IF(J31='11 FORMULAS'!$E$4,'11 FORMULAS'!$F$4,IF(J31='11 FORMULAS'!$E$5,'11 FORMULAS'!$F$5,IF(J31='11 FORMULAS'!$E$6,'11 FORMULAS'!$F$6,"")))</f>
        <v/>
      </c>
      <c r="L31" s="53" t="str">
        <f>+IF(OR(J31='11 FORMULAS'!$O$4,J31='11 FORMULAS'!$O$5),'11 FORMULAS'!$P$5,IF(J31='11 FORMULAS'!$O$6,'11 FORMULAS'!$P$6,""))</f>
        <v/>
      </c>
      <c r="M31" s="1"/>
      <c r="N31" s="53" t="str">
        <f>+IF(M31='11 FORMULAS'!$H$4,'11 FORMULAS'!$I$4,IF(M31='11 FORMULAS'!$H$5,'11 FORMULAS'!$I$5,""))</f>
        <v/>
      </c>
      <c r="O31" s="4"/>
      <c r="P31" s="4"/>
      <c r="Q31" s="4"/>
      <c r="R31" s="295" t="str">
        <f>+IFERROR(K31+N31,"")</f>
        <v/>
      </c>
      <c r="S31" s="295">
        <f>IF(L31='11 FORMULAS'!$P$5,S30-(S30*R31),S30)</f>
        <v>0.216</v>
      </c>
      <c r="T31" s="295">
        <f>IF(L31='11 FORMULAS'!$P$6,T30-(T30*R31),T30)</f>
        <v>0.4</v>
      </c>
      <c r="U31" s="436"/>
      <c r="V31" s="433"/>
      <c r="X31" s="291"/>
      <c r="Y31" s="292"/>
      <c r="Z31" s="292"/>
    </row>
    <row r="32" spans="1:26" ht="29.5" customHeight="1" thickBot="1" x14ac:dyDescent="0.25">
      <c r="A32" s="440"/>
      <c r="B32" s="443"/>
      <c r="C32" s="446"/>
      <c r="D32" s="449"/>
      <c r="E32" s="58">
        <v>4</v>
      </c>
      <c r="F32" s="218"/>
      <c r="G32" s="218"/>
      <c r="H32" s="218"/>
      <c r="I32" s="284" t="str">
        <f t="shared" si="0"/>
        <v xml:space="preserve">  </v>
      </c>
      <c r="J32" s="7"/>
      <c r="K32" s="54" t="str">
        <f>+IF(J32='11 FORMULAS'!$E$4,'11 FORMULAS'!$F$4,IF(J32='11 FORMULAS'!$E$5,'11 FORMULAS'!$F$5,IF(J32='11 FORMULAS'!$E$6,'11 FORMULAS'!$F$6,"")))</f>
        <v/>
      </c>
      <c r="L32" s="54" t="str">
        <f>+IF(OR(J32='11 FORMULAS'!$O$4,J32='11 FORMULAS'!$O$5),'11 FORMULAS'!$P$5,IF(J32='11 FORMULAS'!$O$6,'11 FORMULAS'!$P$6,""))</f>
        <v/>
      </c>
      <c r="M32" s="7"/>
      <c r="N32" s="54" t="str">
        <f>+IF(M32='11 FORMULAS'!$H$4,'11 FORMULAS'!$I$4,IF(M32='11 FORMULAS'!$H$5,'11 FORMULAS'!$I$5,""))</f>
        <v/>
      </c>
      <c r="O32" s="8"/>
      <c r="P32" s="8"/>
      <c r="Q32" s="8"/>
      <c r="R32" s="296" t="str">
        <f t="shared" ref="R32" si="9">+IFERROR(K32+N32,"")</f>
        <v/>
      </c>
      <c r="S32" s="296">
        <f>IF(L32='11 FORMULAS'!$P$5,S31-(S31*R32),S31)</f>
        <v>0.216</v>
      </c>
      <c r="T32" s="296">
        <f>IF(L32='11 FORMULAS'!$P$6,T31-(T31*R32),T31)</f>
        <v>0.4</v>
      </c>
      <c r="U32" s="437"/>
      <c r="V32" s="434"/>
      <c r="X32" s="293"/>
      <c r="Y32" s="293"/>
      <c r="Z32" s="293"/>
    </row>
    <row r="33" spans="1:26" ht="29.5" customHeight="1" x14ac:dyDescent="0.2">
      <c r="A33" s="438" t="str">
        <f>'2 CONTEXTO E IDENTIFICACIÓN'!A16</f>
        <v>R6</v>
      </c>
      <c r="B33" s="441" t="str">
        <f>+'2 CONTEXTO E IDENTIFICACIÓN'!E22</f>
        <v>Posibilidad de pérdida Reputacional por incumplimiento de las actividades planeadas dentro del PETH debido a la no asignación de recursos a tiempo</v>
      </c>
      <c r="C33" s="444">
        <f>+'3 PROBABIL E IMPACTO INHERENTE'!E22</f>
        <v>0.6</v>
      </c>
      <c r="D33" s="447">
        <f>+'3 PROBABIL E IMPACTO INHERENTE'!M22</f>
        <v>0.8</v>
      </c>
      <c r="E33" s="56">
        <v>1</v>
      </c>
      <c r="F33" s="59" t="s">
        <v>334</v>
      </c>
      <c r="G33" s="59" t="s">
        <v>388</v>
      </c>
      <c r="H33" s="59" t="s">
        <v>389</v>
      </c>
      <c r="I33" s="282" t="str">
        <f t="shared" si="0"/>
        <v>El líder del proceso PETH  realiza presupuesto de las actividades planeadas dentro del PETH en el periodo anterior</v>
      </c>
      <c r="J33" s="5" t="s">
        <v>95</v>
      </c>
      <c r="K33" s="52">
        <f>+IF(J33='11 FORMULAS'!$E$4,'11 FORMULAS'!$F$4,IF(J33='11 FORMULAS'!$E$5,'11 FORMULAS'!$F$5,IF(J33='11 FORMULAS'!$E$6,'11 FORMULAS'!$F$6,"")))</f>
        <v>0.25</v>
      </c>
      <c r="L33" s="52" t="str">
        <f>+IF(OR(J33='11 FORMULAS'!$O$4,J33='11 FORMULAS'!$O$5),'11 FORMULAS'!$P$5,IF(J33='11 FORMULAS'!$O$6,'11 FORMULAS'!$P$6,""))</f>
        <v>Probabilidad</v>
      </c>
      <c r="M33" s="5" t="s">
        <v>84</v>
      </c>
      <c r="N33" s="52">
        <f>+IF(M33='11 FORMULAS'!$H$4,'11 FORMULAS'!$I$4,IF(M33='11 FORMULAS'!$H$5,'11 FORMULAS'!$I$5,""))</f>
        <v>0.15</v>
      </c>
      <c r="O33" s="6" t="s">
        <v>88</v>
      </c>
      <c r="P33" s="6" t="s">
        <v>89</v>
      </c>
      <c r="Q33" s="6" t="s">
        <v>92</v>
      </c>
      <c r="R33" s="294">
        <f>+IFERROR(K33+N33,"")</f>
        <v>0.4</v>
      </c>
      <c r="S33" s="294">
        <f>IF(L33='11 FORMULAS'!$P$5,C33-(C33*R33),C33)</f>
        <v>0.36</v>
      </c>
      <c r="T33" s="294">
        <f>IF(L33='11 FORMULAS'!$P$6,D33-(D33*R33),D33)</f>
        <v>0.8</v>
      </c>
      <c r="U33" s="435">
        <f>+IF(S36="","",S36)</f>
        <v>0.216</v>
      </c>
      <c r="V33" s="432">
        <f>+IF(T36="","",T36)</f>
        <v>0.8</v>
      </c>
      <c r="X33" s="291"/>
      <c r="Y33" s="292"/>
      <c r="Z33" s="292"/>
    </row>
    <row r="34" spans="1:26" ht="29.5" customHeight="1" x14ac:dyDescent="0.2">
      <c r="A34" s="439"/>
      <c r="B34" s="442"/>
      <c r="C34" s="445"/>
      <c r="D34" s="448"/>
      <c r="E34" s="57">
        <v>2</v>
      </c>
      <c r="F34" s="217" t="s">
        <v>334</v>
      </c>
      <c r="G34" s="217" t="s">
        <v>390</v>
      </c>
      <c r="H34" s="217" t="s">
        <v>391</v>
      </c>
      <c r="I34" s="283" t="str">
        <f t="shared" si="0"/>
        <v>El líder del proceso PETH  solicita asignación de presupuesto  peirodo anterior a la ejecución de la actividad</v>
      </c>
      <c r="J34" s="1" t="s">
        <v>95</v>
      </c>
      <c r="K34" s="53">
        <f>+IF(J34='11 FORMULAS'!$E$4,'11 FORMULAS'!$F$4,IF(J34='11 FORMULAS'!$E$5,'11 FORMULAS'!$F$5,IF(J34='11 FORMULAS'!$E$6,'11 FORMULAS'!$F$6,"")))</f>
        <v>0.25</v>
      </c>
      <c r="L34" s="53" t="str">
        <f>+IF(OR(J34='11 FORMULAS'!$O$4,J34='11 FORMULAS'!$O$5),'11 FORMULAS'!$P$5,IF(J34='11 FORMULAS'!$O$6,'11 FORMULAS'!$P$6,""))</f>
        <v>Probabilidad</v>
      </c>
      <c r="M34" s="1" t="s">
        <v>84</v>
      </c>
      <c r="N34" s="53">
        <f>+IF(M34='11 FORMULAS'!$H$4,'11 FORMULAS'!$I$4,IF(M34='11 FORMULAS'!$H$5,'11 FORMULAS'!$I$5,""))</f>
        <v>0.15</v>
      </c>
      <c r="O34" s="4" t="s">
        <v>88</v>
      </c>
      <c r="P34" s="4" t="s">
        <v>89</v>
      </c>
      <c r="Q34" s="4" t="s">
        <v>92</v>
      </c>
      <c r="R34" s="295">
        <f t="shared" ref="R34" si="10">+IFERROR(K34+N34,"")</f>
        <v>0.4</v>
      </c>
      <c r="S34" s="295">
        <f>IF(L34='11 FORMULAS'!$P$5,S33-(S33*R34),S33)</f>
        <v>0.216</v>
      </c>
      <c r="T34" s="295">
        <f>IF(L34='11 FORMULAS'!$P$6,T33-(T33*R34),T33)</f>
        <v>0.8</v>
      </c>
      <c r="U34" s="436"/>
      <c r="V34" s="433"/>
      <c r="X34" s="291"/>
      <c r="Y34" s="292"/>
      <c r="Z34" s="292"/>
    </row>
    <row r="35" spans="1:26" ht="29.5" customHeight="1" x14ac:dyDescent="0.2">
      <c r="A35" s="439"/>
      <c r="B35" s="442"/>
      <c r="C35" s="445"/>
      <c r="D35" s="448"/>
      <c r="E35" s="57">
        <v>3</v>
      </c>
      <c r="F35" s="217"/>
      <c r="G35" s="217"/>
      <c r="H35" s="217"/>
      <c r="I35" s="283" t="str">
        <f t="shared" si="0"/>
        <v xml:space="preserve">  </v>
      </c>
      <c r="J35" s="1"/>
      <c r="K35" s="53" t="str">
        <f>+IF(J35='11 FORMULAS'!$E$4,'11 FORMULAS'!$F$4,IF(J35='11 FORMULAS'!$E$5,'11 FORMULAS'!$F$5,IF(J35='11 FORMULAS'!$E$6,'11 FORMULAS'!$F$6,"")))</f>
        <v/>
      </c>
      <c r="L35" s="53" t="str">
        <f>+IF(OR(J35='11 FORMULAS'!$O$4,J35='11 FORMULAS'!$O$5),'11 FORMULAS'!$P$5,IF(J35='11 FORMULAS'!$O$6,'11 FORMULAS'!$P$6,""))</f>
        <v/>
      </c>
      <c r="M35" s="1"/>
      <c r="N35" s="53" t="str">
        <f>+IF(M35='11 FORMULAS'!$H$4,'11 FORMULAS'!$I$4,IF(M35='11 FORMULAS'!$H$5,'11 FORMULAS'!$I$5,""))</f>
        <v/>
      </c>
      <c r="O35" s="4"/>
      <c r="P35" s="4"/>
      <c r="Q35" s="4"/>
      <c r="R35" s="295" t="str">
        <f>+IFERROR(K35+N35,"")</f>
        <v/>
      </c>
      <c r="S35" s="295">
        <f>IF(L35='11 FORMULAS'!$P$5,S34-(S34*R35),S34)</f>
        <v>0.216</v>
      </c>
      <c r="T35" s="295">
        <f>IF(L35='11 FORMULAS'!$P$6,T34-(T34*R35),T34)</f>
        <v>0.8</v>
      </c>
      <c r="U35" s="436"/>
      <c r="V35" s="433"/>
      <c r="X35" s="291"/>
      <c r="Y35" s="292"/>
      <c r="Z35" s="292"/>
    </row>
    <row r="36" spans="1:26" ht="29.5" customHeight="1" thickBot="1" x14ac:dyDescent="0.25">
      <c r="A36" s="440"/>
      <c r="B36" s="443"/>
      <c r="C36" s="446"/>
      <c r="D36" s="449"/>
      <c r="E36" s="58">
        <v>4</v>
      </c>
      <c r="F36" s="218"/>
      <c r="G36" s="218"/>
      <c r="H36" s="218"/>
      <c r="I36" s="284" t="str">
        <f t="shared" si="0"/>
        <v xml:space="preserve">  </v>
      </c>
      <c r="J36" s="7"/>
      <c r="K36" s="54" t="str">
        <f>+IF(J36='11 FORMULAS'!$E$4,'11 FORMULAS'!$F$4,IF(J36='11 FORMULAS'!$E$5,'11 FORMULAS'!$F$5,IF(J36='11 FORMULAS'!$E$6,'11 FORMULAS'!$F$6,"")))</f>
        <v/>
      </c>
      <c r="L36" s="54" t="str">
        <f>+IF(OR(J36='11 FORMULAS'!$O$4,J36='11 FORMULAS'!$O$5),'11 FORMULAS'!$P$5,IF(J36='11 FORMULAS'!$O$6,'11 FORMULAS'!$P$6,""))</f>
        <v/>
      </c>
      <c r="M36" s="7"/>
      <c r="N36" s="54" t="str">
        <f>+IF(M36='11 FORMULAS'!$H$4,'11 FORMULAS'!$I$4,IF(M36='11 FORMULAS'!$H$5,'11 FORMULAS'!$I$5,""))</f>
        <v/>
      </c>
      <c r="O36" s="8"/>
      <c r="P36" s="8"/>
      <c r="Q36" s="8"/>
      <c r="R36" s="296" t="str">
        <f t="shared" ref="R36" si="11">+IFERROR(K36+N36,"")</f>
        <v/>
      </c>
      <c r="S36" s="296">
        <f>IF(L36='11 FORMULAS'!$P$5,S35-(S35*R36),S35)</f>
        <v>0.216</v>
      </c>
      <c r="T36" s="296">
        <f>IF(L36='11 FORMULAS'!$P$6,T35-(T35*R36),T35)</f>
        <v>0.8</v>
      </c>
      <c r="U36" s="437"/>
      <c r="V36" s="434"/>
      <c r="X36" s="293"/>
      <c r="Y36" s="293"/>
      <c r="Z36" s="293"/>
    </row>
    <row r="37" spans="1:26" ht="29.5" customHeight="1" x14ac:dyDescent="0.2">
      <c r="A37" s="438" t="str">
        <f>'2 CONTEXTO E IDENTIFICACIÓN'!A17</f>
        <v>R7</v>
      </c>
      <c r="B37" s="441" t="str">
        <f>+'2 CONTEXTO E IDENTIFICACIÓN'!E16</f>
        <v>Posibilidad de pérdida Reputacional por no proveer el talento humano requerido por la entidad debido a fallas en la metodología de captación de hojas de vida</v>
      </c>
      <c r="C37" s="444">
        <f>+'3 PROBABIL E IMPACTO INHERENTE'!E16</f>
        <v>0.6</v>
      </c>
      <c r="D37" s="447">
        <f>+'3 PROBABIL E IMPACTO INHERENTE'!M16</f>
        <v>0.4</v>
      </c>
      <c r="E37" s="56">
        <v>1</v>
      </c>
      <c r="F37" s="59" t="s">
        <v>333</v>
      </c>
      <c r="G37" s="59" t="s">
        <v>385</v>
      </c>
      <c r="H37" s="59" t="s">
        <v>386</v>
      </c>
      <c r="I37" s="282" t="str">
        <f t="shared" si="0"/>
        <v>El líder del proceso define las metodologías de captación de hojas de vida</v>
      </c>
      <c r="J37" s="5" t="s">
        <v>95</v>
      </c>
      <c r="K37" s="52">
        <f>+IF(J37='11 FORMULAS'!$E$4,'11 FORMULAS'!$F$4,IF(J37='11 FORMULAS'!$E$5,'11 FORMULAS'!$F$5,IF(J37='11 FORMULAS'!$E$6,'11 FORMULAS'!$F$6,"")))</f>
        <v>0.25</v>
      </c>
      <c r="L37" s="52" t="str">
        <f>+IF(OR(J37='11 FORMULAS'!$O$4,J37='11 FORMULAS'!$O$5),'11 FORMULAS'!$P$5,IF(J37='11 FORMULAS'!$O$6,'11 FORMULAS'!$P$6,""))</f>
        <v>Probabilidad</v>
      </c>
      <c r="M37" s="5" t="s">
        <v>84</v>
      </c>
      <c r="N37" s="52">
        <f>+IF(M37='11 FORMULAS'!$H$4,'11 FORMULAS'!$I$4,IF(M37='11 FORMULAS'!$H$5,'11 FORMULAS'!$I$5,""))</f>
        <v>0.15</v>
      </c>
      <c r="O37" s="6" t="s">
        <v>88</v>
      </c>
      <c r="P37" s="6" t="s">
        <v>89</v>
      </c>
      <c r="Q37" s="6" t="s">
        <v>92</v>
      </c>
      <c r="R37" s="294">
        <f>+IFERROR(K37+N37,"")</f>
        <v>0.4</v>
      </c>
      <c r="S37" s="294">
        <f>IF(L37='11 FORMULAS'!$P$5,C37-(C37*R37),C37)</f>
        <v>0.36</v>
      </c>
      <c r="T37" s="294">
        <f>IF(L37='11 FORMULAS'!$P$6,D37-(D37*R37),D37)</f>
        <v>0.4</v>
      </c>
      <c r="U37" s="435">
        <f>+IF(S40="","",S40)</f>
        <v>0.216</v>
      </c>
      <c r="V37" s="432">
        <f>+IF(T40="","",T40)</f>
        <v>0.4</v>
      </c>
      <c r="X37" s="291"/>
      <c r="Y37" s="292"/>
      <c r="Z37" s="292"/>
    </row>
    <row r="38" spans="1:26" ht="29.5" customHeight="1" x14ac:dyDescent="0.2">
      <c r="A38" s="439"/>
      <c r="B38" s="442"/>
      <c r="C38" s="445"/>
      <c r="D38" s="448"/>
      <c r="E38" s="57">
        <v>2</v>
      </c>
      <c r="F38" s="217" t="s">
        <v>357</v>
      </c>
      <c r="G38" s="217" t="s">
        <v>352</v>
      </c>
      <c r="H38" s="217" t="s">
        <v>387</v>
      </c>
      <c r="I38" s="283" t="str">
        <f t="shared" si="0"/>
        <v xml:space="preserve">El profesional del proceso realiza verificación de los requisitos del cargo que se requieren </v>
      </c>
      <c r="J38" s="1" t="s">
        <v>95</v>
      </c>
      <c r="K38" s="53">
        <f>+IF(J38='11 FORMULAS'!$E$4,'11 FORMULAS'!$F$4,IF(J38='11 FORMULAS'!$E$5,'11 FORMULAS'!$F$5,IF(J38='11 FORMULAS'!$E$6,'11 FORMULAS'!$F$6,"")))</f>
        <v>0.25</v>
      </c>
      <c r="L38" s="53" t="str">
        <f>+IF(OR(J38='11 FORMULAS'!$O$4,J38='11 FORMULAS'!$O$5),'11 FORMULAS'!$P$5,IF(J38='11 FORMULAS'!$O$6,'11 FORMULAS'!$P$6,""))</f>
        <v>Probabilidad</v>
      </c>
      <c r="M38" s="1" t="s">
        <v>84</v>
      </c>
      <c r="N38" s="53">
        <f>+IF(M38='11 FORMULAS'!$H$4,'11 FORMULAS'!$I$4,IF(M38='11 FORMULAS'!$H$5,'11 FORMULAS'!$I$5,""))</f>
        <v>0.15</v>
      </c>
      <c r="O38" s="4" t="s">
        <v>88</v>
      </c>
      <c r="P38" s="4" t="s">
        <v>89</v>
      </c>
      <c r="Q38" s="4" t="s">
        <v>92</v>
      </c>
      <c r="R38" s="295">
        <f t="shared" ref="R38" si="12">+IFERROR(K38+N38,"")</f>
        <v>0.4</v>
      </c>
      <c r="S38" s="295">
        <f>IF(L38='11 FORMULAS'!$P$5,S37-(S37*R38),S37)</f>
        <v>0.216</v>
      </c>
      <c r="T38" s="295">
        <f>IF(L38='11 FORMULAS'!$P$6,T37-(T37*R38),T37)</f>
        <v>0.4</v>
      </c>
      <c r="U38" s="436"/>
      <c r="V38" s="433"/>
      <c r="X38" s="291"/>
      <c r="Y38" s="292"/>
      <c r="Z38" s="292"/>
    </row>
    <row r="39" spans="1:26" ht="29.5" customHeight="1" x14ac:dyDescent="0.2">
      <c r="A39" s="439"/>
      <c r="B39" s="442"/>
      <c r="C39" s="445"/>
      <c r="D39" s="448"/>
      <c r="E39" s="57">
        <v>3</v>
      </c>
      <c r="F39" s="217"/>
      <c r="G39" s="217"/>
      <c r="H39" s="217"/>
      <c r="I39" s="283" t="str">
        <f t="shared" si="0"/>
        <v xml:space="preserve">  </v>
      </c>
      <c r="J39" s="1"/>
      <c r="K39" s="53" t="str">
        <f>+IF(J39='11 FORMULAS'!$E$4,'11 FORMULAS'!$F$4,IF(J39='11 FORMULAS'!$E$5,'11 FORMULAS'!$F$5,IF(J39='11 FORMULAS'!$E$6,'11 FORMULAS'!$F$6,"")))</f>
        <v/>
      </c>
      <c r="L39" s="53" t="str">
        <f>+IF(OR(J39='11 FORMULAS'!$O$4,J39='11 FORMULAS'!$O$5),'11 FORMULAS'!$P$5,IF(J39='11 FORMULAS'!$O$6,'11 FORMULAS'!$P$6,""))</f>
        <v/>
      </c>
      <c r="M39" s="1"/>
      <c r="N39" s="53" t="str">
        <f>+IF(M39='11 FORMULAS'!$H$4,'11 FORMULAS'!$I$4,IF(M39='11 FORMULAS'!$H$5,'11 FORMULAS'!$I$5,""))</f>
        <v/>
      </c>
      <c r="O39" s="4"/>
      <c r="P39" s="4"/>
      <c r="Q39" s="4"/>
      <c r="R39" s="295" t="str">
        <f>+IFERROR(K39+N39,"")</f>
        <v/>
      </c>
      <c r="S39" s="295">
        <f>IF(L39='11 FORMULAS'!$P$5,S38-(S38*R39),S38)</f>
        <v>0.216</v>
      </c>
      <c r="T39" s="295">
        <f>IF(L39='11 FORMULAS'!$P$6,T38-(T38*R39),T38)</f>
        <v>0.4</v>
      </c>
      <c r="U39" s="436"/>
      <c r="V39" s="433"/>
      <c r="X39" s="291"/>
      <c r="Y39" s="292"/>
      <c r="Z39" s="292"/>
    </row>
    <row r="40" spans="1:26" ht="29.5" customHeight="1" thickBot="1" x14ac:dyDescent="0.25">
      <c r="A40" s="440"/>
      <c r="B40" s="443"/>
      <c r="C40" s="446"/>
      <c r="D40" s="449"/>
      <c r="E40" s="58">
        <v>4</v>
      </c>
      <c r="F40" s="218"/>
      <c r="G40" s="218"/>
      <c r="H40" s="218"/>
      <c r="I40" s="284" t="str">
        <f t="shared" si="0"/>
        <v xml:space="preserve">  </v>
      </c>
      <c r="J40" s="7"/>
      <c r="K40" s="54" t="str">
        <f>+IF(J40='11 FORMULAS'!$E$4,'11 FORMULAS'!$F$4,IF(J40='11 FORMULAS'!$E$5,'11 FORMULAS'!$F$5,IF(J40='11 FORMULAS'!$E$6,'11 FORMULAS'!$F$6,"")))</f>
        <v/>
      </c>
      <c r="L40" s="54" t="str">
        <f>+IF(OR(J40='11 FORMULAS'!$O$4,J40='11 FORMULAS'!$O$5),'11 FORMULAS'!$P$5,IF(J40='11 FORMULAS'!$O$6,'11 FORMULAS'!$P$6,""))</f>
        <v/>
      </c>
      <c r="M40" s="7"/>
      <c r="N40" s="54" t="str">
        <f>+IF(M40='11 FORMULAS'!$H$4,'11 FORMULAS'!$I$4,IF(M40='11 FORMULAS'!$H$5,'11 FORMULAS'!$I$5,""))</f>
        <v/>
      </c>
      <c r="O40" s="8"/>
      <c r="P40" s="8"/>
      <c r="Q40" s="8"/>
      <c r="R40" s="296" t="str">
        <f t="shared" ref="R40" si="13">+IFERROR(K40+N40,"")</f>
        <v/>
      </c>
      <c r="S40" s="296">
        <f>IF(L40='11 FORMULAS'!$P$5,S39-(S39*R40),S39)</f>
        <v>0.216</v>
      </c>
      <c r="T40" s="296">
        <f>IF(L40='11 FORMULAS'!$P$6,T39-(T39*R40),T39)</f>
        <v>0.4</v>
      </c>
      <c r="U40" s="437"/>
      <c r="V40" s="434"/>
      <c r="X40" s="293"/>
      <c r="Y40" s="293"/>
      <c r="Z40" s="293"/>
    </row>
    <row r="41" spans="1:26" ht="29.5" customHeight="1" x14ac:dyDescent="0.2">
      <c r="A41" s="438" t="str">
        <f>'2 CONTEXTO E IDENTIFICACIÓN'!A18</f>
        <v>R8</v>
      </c>
      <c r="B41" s="441" t="str">
        <f>+'2 CONTEXTO E IDENTIFICACIÓN'!E17</f>
        <v>Posibilidad de pérdida Reputacional y Económica por información desactualizada en las historias laborales debido a la falta de procedimiento de archivo</v>
      </c>
      <c r="C41" s="444">
        <f>+'3 PROBABIL E IMPACTO INHERENTE'!E17</f>
        <v>0.8</v>
      </c>
      <c r="D41" s="447">
        <f>+'3 PROBABIL E IMPACTO INHERENTE'!M17</f>
        <v>0.8</v>
      </c>
      <c r="E41" s="56">
        <v>1</v>
      </c>
      <c r="F41" s="59" t="s">
        <v>333</v>
      </c>
      <c r="G41" s="59" t="s">
        <v>381</v>
      </c>
      <c r="H41" s="59" t="s">
        <v>382</v>
      </c>
      <c r="I41" s="282" t="str">
        <f t="shared" ref="I41:I64" si="14">+CONCATENATE(F41," ",G41," ",H41)</f>
        <v>El líder del proceso gestiona la organización de la historia laboral  en el sistema</v>
      </c>
      <c r="J41" s="5" t="s">
        <v>95</v>
      </c>
      <c r="K41" s="52">
        <f>+IF(J41='11 FORMULAS'!$E$4,'11 FORMULAS'!$F$4,IF(J41='11 FORMULAS'!$E$5,'11 FORMULAS'!$F$5,IF(J41='11 FORMULAS'!$E$6,'11 FORMULAS'!$F$6,"")))</f>
        <v>0.25</v>
      </c>
      <c r="L41" s="52" t="str">
        <f>+IF(OR(J41='11 FORMULAS'!$O$4,J41='11 FORMULAS'!$O$5),'11 FORMULAS'!$P$5,IF(J41='11 FORMULAS'!$O$6,'11 FORMULAS'!$P$6,""))</f>
        <v>Probabilidad</v>
      </c>
      <c r="M41" s="5" t="s">
        <v>84</v>
      </c>
      <c r="N41" s="52">
        <f>+IF(M41='11 FORMULAS'!$H$4,'11 FORMULAS'!$I$4,IF(M41='11 FORMULAS'!$H$5,'11 FORMULAS'!$I$5,""))</f>
        <v>0.15</v>
      </c>
      <c r="O41" s="6" t="s">
        <v>88</v>
      </c>
      <c r="P41" s="6" t="s">
        <v>89</v>
      </c>
      <c r="Q41" s="6" t="s">
        <v>92</v>
      </c>
      <c r="R41" s="294">
        <f>+IFERROR(K41+N41,"")</f>
        <v>0.4</v>
      </c>
      <c r="S41" s="294">
        <f>IF(L41='11 FORMULAS'!$P$5,C41-(C41*R41),C41)</f>
        <v>0.48</v>
      </c>
      <c r="T41" s="294">
        <f>IF(L41='11 FORMULAS'!$P$6,D41-(D41*R41),D41)</f>
        <v>0.8</v>
      </c>
      <c r="U41" s="435">
        <f>+IF(S44="","",S44)</f>
        <v>0.28799999999999998</v>
      </c>
      <c r="V41" s="432">
        <f>+IF(T44="","",T44)</f>
        <v>0.8</v>
      </c>
      <c r="X41" s="291"/>
      <c r="Y41" s="292"/>
      <c r="Z41" s="292"/>
    </row>
    <row r="42" spans="1:26" ht="29.5" customHeight="1" x14ac:dyDescent="0.2">
      <c r="A42" s="439"/>
      <c r="B42" s="442"/>
      <c r="C42" s="445"/>
      <c r="D42" s="448"/>
      <c r="E42" s="57">
        <v>2</v>
      </c>
      <c r="F42" s="217" t="s">
        <v>333</v>
      </c>
      <c r="G42" s="217" t="s">
        <v>383</v>
      </c>
      <c r="H42" s="217" t="s">
        <v>384</v>
      </c>
      <c r="I42" s="283" t="str">
        <f t="shared" si="14"/>
        <v>El líder del proceso revisa la información de las historias laborales que se agregó al sistema</v>
      </c>
      <c r="J42" s="1" t="s">
        <v>95</v>
      </c>
      <c r="K42" s="53">
        <f>+IF(J42='11 FORMULAS'!$E$4,'11 FORMULAS'!$F$4,IF(J42='11 FORMULAS'!$E$5,'11 FORMULAS'!$F$5,IF(J42='11 FORMULAS'!$E$6,'11 FORMULAS'!$F$6,"")))</f>
        <v>0.25</v>
      </c>
      <c r="L42" s="53" t="str">
        <f>+IF(OR(J42='11 FORMULAS'!$O$4,J42='11 FORMULAS'!$O$5),'11 FORMULAS'!$P$5,IF(J42='11 FORMULAS'!$O$6,'11 FORMULAS'!$P$6,""))</f>
        <v>Probabilidad</v>
      </c>
      <c r="M42" s="1" t="s">
        <v>84</v>
      </c>
      <c r="N42" s="53">
        <f>+IF(M42='11 FORMULAS'!$H$4,'11 FORMULAS'!$I$4,IF(M42='11 FORMULAS'!$H$5,'11 FORMULAS'!$I$5,""))</f>
        <v>0.15</v>
      </c>
      <c r="O42" s="4" t="s">
        <v>88</v>
      </c>
      <c r="P42" s="4" t="s">
        <v>90</v>
      </c>
      <c r="Q42" s="4" t="s">
        <v>92</v>
      </c>
      <c r="R42" s="295">
        <f t="shared" ref="R42" si="15">+IFERROR(K42+N42,"")</f>
        <v>0.4</v>
      </c>
      <c r="S42" s="295">
        <f>IF(L42='11 FORMULAS'!$P$5,S41-(S41*R42),S41)</f>
        <v>0.28799999999999998</v>
      </c>
      <c r="T42" s="295">
        <f>IF(L42='11 FORMULAS'!$P$6,T41-(T41*R42),T41)</f>
        <v>0.8</v>
      </c>
      <c r="U42" s="436"/>
      <c r="V42" s="433"/>
      <c r="X42" s="291"/>
      <c r="Y42" s="292"/>
      <c r="Z42" s="292"/>
    </row>
    <row r="43" spans="1:26" ht="29.5" customHeight="1" x14ac:dyDescent="0.2">
      <c r="A43" s="439"/>
      <c r="B43" s="442"/>
      <c r="C43" s="445"/>
      <c r="D43" s="448"/>
      <c r="E43" s="57">
        <v>3</v>
      </c>
      <c r="F43" s="217"/>
      <c r="G43" s="217"/>
      <c r="H43" s="217"/>
      <c r="I43" s="283" t="str">
        <f t="shared" si="14"/>
        <v xml:space="preserve">  </v>
      </c>
      <c r="J43" s="1"/>
      <c r="K43" s="53" t="str">
        <f>+IF(J43='11 FORMULAS'!$E$4,'11 FORMULAS'!$F$4,IF(J43='11 FORMULAS'!$E$5,'11 FORMULAS'!$F$5,IF(J43='11 FORMULAS'!$E$6,'11 FORMULAS'!$F$6,"")))</f>
        <v/>
      </c>
      <c r="L43" s="53" t="str">
        <f>+IF(OR(J43='11 FORMULAS'!$O$4,J43='11 FORMULAS'!$O$5),'11 FORMULAS'!$P$5,IF(J43='11 FORMULAS'!$O$6,'11 FORMULAS'!$P$6,""))</f>
        <v/>
      </c>
      <c r="M43" s="1"/>
      <c r="N43" s="53" t="str">
        <f>+IF(M43='11 FORMULAS'!$H$4,'11 FORMULAS'!$I$4,IF(M43='11 FORMULAS'!$H$5,'11 FORMULAS'!$I$5,""))</f>
        <v/>
      </c>
      <c r="O43" s="4"/>
      <c r="P43" s="4"/>
      <c r="Q43" s="4"/>
      <c r="R43" s="295" t="str">
        <f>+IFERROR(K43+N43,"")</f>
        <v/>
      </c>
      <c r="S43" s="295">
        <f>IF(L43='11 FORMULAS'!$P$5,S42-(S42*R43),S42)</f>
        <v>0.28799999999999998</v>
      </c>
      <c r="T43" s="295">
        <f>IF(L43='11 FORMULAS'!$P$6,T42-(T42*R43),T42)</f>
        <v>0.8</v>
      </c>
      <c r="U43" s="436"/>
      <c r="V43" s="433"/>
      <c r="X43" s="291"/>
      <c r="Y43" s="292"/>
      <c r="Z43" s="292"/>
    </row>
    <row r="44" spans="1:26" ht="29.5" customHeight="1" thickBot="1" x14ac:dyDescent="0.25">
      <c r="A44" s="440"/>
      <c r="B44" s="443"/>
      <c r="C44" s="446"/>
      <c r="D44" s="449"/>
      <c r="E44" s="58">
        <v>4</v>
      </c>
      <c r="F44" s="218"/>
      <c r="G44" s="218"/>
      <c r="H44" s="218"/>
      <c r="I44" s="284" t="str">
        <f t="shared" si="14"/>
        <v xml:space="preserve">  </v>
      </c>
      <c r="J44" s="7"/>
      <c r="K44" s="54" t="str">
        <f>+IF(J44='11 FORMULAS'!$E$4,'11 FORMULAS'!$F$4,IF(J44='11 FORMULAS'!$E$5,'11 FORMULAS'!$F$5,IF(J44='11 FORMULAS'!$E$6,'11 FORMULAS'!$F$6,"")))</f>
        <v/>
      </c>
      <c r="L44" s="54" t="str">
        <f>+IF(OR(J44='11 FORMULAS'!$O$4,J44='11 FORMULAS'!$O$5),'11 FORMULAS'!$P$5,IF(J44='11 FORMULAS'!$O$6,'11 FORMULAS'!$P$6,""))</f>
        <v/>
      </c>
      <c r="M44" s="7"/>
      <c r="N44" s="54" t="str">
        <f>+IF(M44='11 FORMULAS'!$H$4,'11 FORMULAS'!$I$4,IF(M44='11 FORMULAS'!$H$5,'11 FORMULAS'!$I$5,""))</f>
        <v/>
      </c>
      <c r="O44" s="8"/>
      <c r="P44" s="8"/>
      <c r="Q44" s="8"/>
      <c r="R44" s="296" t="str">
        <f t="shared" ref="R44" si="16">+IFERROR(K44+N44,"")</f>
        <v/>
      </c>
      <c r="S44" s="296">
        <f>IF(L44='11 FORMULAS'!$P$5,S43-(S43*R44),S43)</f>
        <v>0.28799999999999998</v>
      </c>
      <c r="T44" s="296">
        <f>IF(L44='11 FORMULAS'!$P$6,T43-(T43*R44),T43)</f>
        <v>0.8</v>
      </c>
      <c r="U44" s="437"/>
      <c r="V44" s="434"/>
      <c r="X44" s="293"/>
      <c r="Y44" s="293"/>
      <c r="Z44" s="293"/>
    </row>
    <row r="45" spans="1:26" ht="29.5" customHeight="1" x14ac:dyDescent="0.2">
      <c r="A45" s="438" t="str">
        <f>'2 CONTEXTO E IDENTIFICACIÓN'!A19</f>
        <v>R9</v>
      </c>
      <c r="B45" s="441" t="str">
        <f>+'2 CONTEXTO E IDENTIFICACIÓN'!E18</f>
        <v>Posibilidad de pérdida Económica y Reputacional por afiliación y reporte de seguridad social de forma inoportuna debido a falla del responsable</v>
      </c>
      <c r="C45" s="444">
        <f>+'3 PROBABIL E IMPACTO INHERENTE'!E18</f>
        <v>0.6</v>
      </c>
      <c r="D45" s="447">
        <f>+'3 PROBABIL E IMPACTO INHERENTE'!M18</f>
        <v>0.8</v>
      </c>
      <c r="E45" s="56">
        <v>1</v>
      </c>
      <c r="F45" s="59" t="s">
        <v>377</v>
      </c>
      <c r="G45" s="59" t="s">
        <v>340</v>
      </c>
      <c r="H45" s="59" t="s">
        <v>378</v>
      </c>
      <c r="I45" s="282" t="str">
        <f t="shared" si="14"/>
        <v>El lider del proceso realiza cronograma anual de compromisos de nómina</v>
      </c>
      <c r="J45" s="5" t="s">
        <v>95</v>
      </c>
      <c r="K45" s="52">
        <f>+IF(J45='11 FORMULAS'!$E$4,'11 FORMULAS'!$F$4,IF(J45='11 FORMULAS'!$E$5,'11 FORMULAS'!$F$5,IF(J45='11 FORMULAS'!$E$6,'11 FORMULAS'!$F$6,"")))</f>
        <v>0.25</v>
      </c>
      <c r="L45" s="52" t="str">
        <f>+IF(OR(J45='11 FORMULAS'!$O$4,J45='11 FORMULAS'!$O$5),'11 FORMULAS'!$P$5,IF(J45='11 FORMULAS'!$O$6,'11 FORMULAS'!$P$6,""))</f>
        <v>Probabilidad</v>
      </c>
      <c r="M45" s="5" t="s">
        <v>84</v>
      </c>
      <c r="N45" s="52">
        <f>+IF(M45='11 FORMULAS'!$H$4,'11 FORMULAS'!$I$4,IF(M45='11 FORMULAS'!$H$5,'11 FORMULAS'!$I$5,""))</f>
        <v>0.15</v>
      </c>
      <c r="O45" s="6" t="s">
        <v>87</v>
      </c>
      <c r="P45" s="6" t="s">
        <v>89</v>
      </c>
      <c r="Q45" s="6" t="s">
        <v>92</v>
      </c>
      <c r="R45" s="294">
        <f>+IFERROR(K45+N45,"")</f>
        <v>0.4</v>
      </c>
      <c r="S45" s="294">
        <f>IF(L45='11 FORMULAS'!$P$5,C45-(C45*R45),C45)</f>
        <v>0.36</v>
      </c>
      <c r="T45" s="294">
        <f>IF(L45='11 FORMULAS'!$P$6,D45-(D45*R45),D45)</f>
        <v>0.8</v>
      </c>
      <c r="U45" s="435">
        <f>+IF(S48="","",S48)</f>
        <v>0.216</v>
      </c>
      <c r="V45" s="432">
        <f>+IF(T48="","",T48)</f>
        <v>0.8</v>
      </c>
      <c r="X45" s="291"/>
      <c r="Y45" s="292"/>
      <c r="Z45" s="292"/>
    </row>
    <row r="46" spans="1:26" ht="29.5" customHeight="1" x14ac:dyDescent="0.2">
      <c r="A46" s="439"/>
      <c r="B46" s="442"/>
      <c r="C46" s="445"/>
      <c r="D46" s="448"/>
      <c r="E46" s="57">
        <v>2</v>
      </c>
      <c r="F46" s="217" t="s">
        <v>333</v>
      </c>
      <c r="G46" s="217" t="s">
        <v>379</v>
      </c>
      <c r="H46" s="217" t="s">
        <v>380</v>
      </c>
      <c r="I46" s="283" t="str">
        <f t="shared" si="14"/>
        <v>El líder del proceso comunica a las áreas responsables de la entrega de la información  el cronograma de fechas</v>
      </c>
      <c r="J46" s="1" t="s">
        <v>95</v>
      </c>
      <c r="K46" s="53">
        <f>+IF(J46='11 FORMULAS'!$E$4,'11 FORMULAS'!$F$4,IF(J46='11 FORMULAS'!$E$5,'11 FORMULAS'!$F$5,IF(J46='11 FORMULAS'!$E$6,'11 FORMULAS'!$F$6,"")))</f>
        <v>0.25</v>
      </c>
      <c r="L46" s="53" t="str">
        <f>+IF(OR(J46='11 FORMULAS'!$O$4,J46='11 FORMULAS'!$O$5),'11 FORMULAS'!$P$5,IF(J46='11 FORMULAS'!$O$6,'11 FORMULAS'!$P$6,""))</f>
        <v>Probabilidad</v>
      </c>
      <c r="M46" s="1" t="s">
        <v>84</v>
      </c>
      <c r="N46" s="53">
        <f>+IF(M46='11 FORMULAS'!$H$4,'11 FORMULAS'!$I$4,IF(M46='11 FORMULAS'!$H$5,'11 FORMULAS'!$I$5,""))</f>
        <v>0.15</v>
      </c>
      <c r="O46" s="4" t="s">
        <v>88</v>
      </c>
      <c r="P46" s="4" t="s">
        <v>89</v>
      </c>
      <c r="Q46" s="4" t="s">
        <v>92</v>
      </c>
      <c r="R46" s="295">
        <f t="shared" ref="R46" si="17">+IFERROR(K46+N46,"")</f>
        <v>0.4</v>
      </c>
      <c r="S46" s="295">
        <f>IF(L46='11 FORMULAS'!$P$5,S45-(S45*R46),S45)</f>
        <v>0.216</v>
      </c>
      <c r="T46" s="295">
        <f>IF(L46='11 FORMULAS'!$P$6,T45-(T45*R46),T45)</f>
        <v>0.8</v>
      </c>
      <c r="U46" s="436"/>
      <c r="V46" s="433"/>
      <c r="X46" s="291"/>
      <c r="Y46" s="292"/>
      <c r="Z46" s="292"/>
    </row>
    <row r="47" spans="1:26" ht="29.5" customHeight="1" x14ac:dyDescent="0.2">
      <c r="A47" s="439"/>
      <c r="B47" s="442"/>
      <c r="C47" s="445"/>
      <c r="D47" s="448"/>
      <c r="E47" s="57">
        <v>3</v>
      </c>
      <c r="F47" s="217"/>
      <c r="G47" s="217"/>
      <c r="H47" s="217"/>
      <c r="I47" s="283" t="str">
        <f t="shared" si="14"/>
        <v xml:space="preserve">  </v>
      </c>
      <c r="J47" s="1"/>
      <c r="K47" s="53" t="str">
        <f>+IF(J47='11 FORMULAS'!$E$4,'11 FORMULAS'!$F$4,IF(J47='11 FORMULAS'!$E$5,'11 FORMULAS'!$F$5,IF(J47='11 FORMULAS'!$E$6,'11 FORMULAS'!$F$6,"")))</f>
        <v/>
      </c>
      <c r="L47" s="53" t="str">
        <f>+IF(OR(J47='11 FORMULAS'!$O$4,J47='11 FORMULAS'!$O$5),'11 FORMULAS'!$P$5,IF(J47='11 FORMULAS'!$O$6,'11 FORMULAS'!$P$6,""))</f>
        <v/>
      </c>
      <c r="M47" s="1"/>
      <c r="N47" s="53" t="str">
        <f>+IF(M47='11 FORMULAS'!$H$4,'11 FORMULAS'!$I$4,IF(M47='11 FORMULAS'!$H$5,'11 FORMULAS'!$I$5,""))</f>
        <v/>
      </c>
      <c r="O47" s="4"/>
      <c r="P47" s="4"/>
      <c r="Q47" s="4"/>
      <c r="R47" s="295" t="str">
        <f>+IFERROR(K47+N47,"")</f>
        <v/>
      </c>
      <c r="S47" s="295">
        <f>IF(L47='11 FORMULAS'!$P$5,S46-(S46*R47),S46)</f>
        <v>0.216</v>
      </c>
      <c r="T47" s="295">
        <f>IF(L47='11 FORMULAS'!$P$6,T46-(T46*R47),T46)</f>
        <v>0.8</v>
      </c>
      <c r="U47" s="436"/>
      <c r="V47" s="433"/>
      <c r="X47" s="291"/>
      <c r="Y47" s="292"/>
      <c r="Z47" s="292"/>
    </row>
    <row r="48" spans="1:26" ht="29.5" customHeight="1" thickBot="1" x14ac:dyDescent="0.25">
      <c r="A48" s="440"/>
      <c r="B48" s="443"/>
      <c r="C48" s="446"/>
      <c r="D48" s="449"/>
      <c r="E48" s="58">
        <v>4</v>
      </c>
      <c r="F48" s="218"/>
      <c r="G48" s="218"/>
      <c r="H48" s="218"/>
      <c r="I48" s="284" t="str">
        <f t="shared" si="14"/>
        <v xml:space="preserve">  </v>
      </c>
      <c r="J48" s="7"/>
      <c r="K48" s="54" t="str">
        <f>+IF(J48='11 FORMULAS'!$E$4,'11 FORMULAS'!$F$4,IF(J48='11 FORMULAS'!$E$5,'11 FORMULAS'!$F$5,IF(J48='11 FORMULAS'!$E$6,'11 FORMULAS'!$F$6,"")))</f>
        <v/>
      </c>
      <c r="L48" s="54" t="str">
        <f>+IF(OR(J48='11 FORMULAS'!$O$4,J48='11 FORMULAS'!$O$5),'11 FORMULAS'!$P$5,IF(J48='11 FORMULAS'!$O$6,'11 FORMULAS'!$P$6,""))</f>
        <v/>
      </c>
      <c r="M48" s="7"/>
      <c r="N48" s="54" t="str">
        <f>+IF(M48='11 FORMULAS'!$H$4,'11 FORMULAS'!$I$4,IF(M48='11 FORMULAS'!$H$5,'11 FORMULAS'!$I$5,""))</f>
        <v/>
      </c>
      <c r="O48" s="8"/>
      <c r="P48" s="8"/>
      <c r="Q48" s="8"/>
      <c r="R48" s="296" t="str">
        <f t="shared" ref="R48" si="18">+IFERROR(K48+N48,"")</f>
        <v/>
      </c>
      <c r="S48" s="296">
        <f>IF(L48='11 FORMULAS'!$P$5,S47-(S47*R48),S47)</f>
        <v>0.216</v>
      </c>
      <c r="T48" s="296">
        <f>IF(L48='11 FORMULAS'!$P$6,T47-(T47*R48),T47)</f>
        <v>0.8</v>
      </c>
      <c r="U48" s="437"/>
      <c r="V48" s="434"/>
      <c r="X48" s="293"/>
      <c r="Y48" s="293"/>
      <c r="Z48" s="293"/>
    </row>
    <row r="49" spans="1:26" ht="119" customHeight="1" x14ac:dyDescent="0.2">
      <c r="A49" s="438" t="str">
        <f>'2 CONTEXTO E IDENTIFICACIÓN'!A20</f>
        <v>R10</v>
      </c>
      <c r="B49" s="441" t="str">
        <f>+'2 CONTEXTO E IDENTIFICACIÓN'!E19</f>
        <v xml:space="preserve">Posibilidad de pérdida Económica y Reputacional por accidente de trabajo grave o mortal debido a la deficiencia de la gestión de seguridad y salud en el trabajo </v>
      </c>
      <c r="C49" s="444">
        <f>+'3 PROBABIL E IMPACTO INHERENTE'!E19</f>
        <v>0.6</v>
      </c>
      <c r="D49" s="447">
        <f>+'3 PROBABIL E IMPACTO INHERENTE'!E19</f>
        <v>0.6</v>
      </c>
      <c r="E49" s="56">
        <v>1</v>
      </c>
      <c r="F49" s="59" t="s">
        <v>312</v>
      </c>
      <c r="G49" s="59" t="s">
        <v>314</v>
      </c>
      <c r="H49" s="325" t="s">
        <v>313</v>
      </c>
      <c r="I49" s="282" t="str">
        <f>+CONCATENATE(F49," ",G49," ",H49)</f>
        <v>El abogado asesor SST  verifica la indentificación y cumplimiento de requisitos legales de SST  a traves de la matriz de identificación y evaluación de requisitos legales</v>
      </c>
      <c r="J49" s="5" t="s">
        <v>96</v>
      </c>
      <c r="K49" s="52">
        <f>+IF(J49='11 FORMULAS'!$E$4,'11 FORMULAS'!$F$4,IF(J49='11 FORMULAS'!$E$5,'11 FORMULAS'!$F$5,IF(J49='11 FORMULAS'!$E$6,'11 FORMULAS'!$F$6,"")))</f>
        <v>0.15</v>
      </c>
      <c r="L49" s="52" t="str">
        <f>+IF(OR(J49='11 FORMULAS'!$O$4,J49='11 FORMULAS'!$O$5),'11 FORMULAS'!$P$5,IF(J49='11 FORMULAS'!$O$6,'11 FORMULAS'!$P$6,""))</f>
        <v>Probabilidad</v>
      </c>
      <c r="M49" s="5" t="s">
        <v>84</v>
      </c>
      <c r="N49" s="52">
        <f>+IF(M49='11 FORMULAS'!$H$4,'11 FORMULAS'!$I$4,IF(M49='11 FORMULAS'!$H$5,'11 FORMULAS'!$I$5,""))</f>
        <v>0.15</v>
      </c>
      <c r="O49" s="6" t="s">
        <v>87</v>
      </c>
      <c r="P49" s="6" t="s">
        <v>89</v>
      </c>
      <c r="Q49" s="6" t="s">
        <v>92</v>
      </c>
      <c r="R49" s="294">
        <f>+IFERROR(K49+N49,"")</f>
        <v>0.3</v>
      </c>
      <c r="S49" s="294">
        <f>IF(L49='11 FORMULAS'!$P$5,C49-(C49*R49),C49)</f>
        <v>0.42</v>
      </c>
      <c r="T49" s="294">
        <f>IF(L49='11 FORMULAS'!$P$6,D49-(D49*R49),D49)</f>
        <v>0.6</v>
      </c>
      <c r="U49" s="435">
        <f>+IF(S52="","",S52)</f>
        <v>0.252</v>
      </c>
      <c r="V49" s="432">
        <f>+IF(T52="","",T52)</f>
        <v>0.6</v>
      </c>
      <c r="X49" s="291"/>
      <c r="Y49" s="292"/>
      <c r="Z49" s="292"/>
    </row>
    <row r="50" spans="1:26" ht="121" customHeight="1" x14ac:dyDescent="0.2">
      <c r="A50" s="439"/>
      <c r="B50" s="442"/>
      <c r="C50" s="445"/>
      <c r="D50" s="448"/>
      <c r="E50" s="57">
        <v>2</v>
      </c>
      <c r="F50" s="217" t="s">
        <v>333</v>
      </c>
      <c r="G50" s="217" t="s">
        <v>314</v>
      </c>
      <c r="H50" s="217" t="s">
        <v>339</v>
      </c>
      <c r="I50" s="283" t="str">
        <f t="shared" si="14"/>
        <v>El líder del proceso verifica la indentificación y cumplimiento de requisitos legales de SST  a traves de la matriz de identificación y evaluación de requisitos legales a tráves de la normatividad legal vigente</v>
      </c>
      <c r="J50" s="1" t="s">
        <v>95</v>
      </c>
      <c r="K50" s="53">
        <f>+IF(J50='11 FORMULAS'!$E$4,'11 FORMULAS'!$F$4,IF(J50='11 FORMULAS'!$E$5,'11 FORMULAS'!$F$5,IF(J50='11 FORMULAS'!$E$6,'11 FORMULAS'!$F$6,"")))</f>
        <v>0.25</v>
      </c>
      <c r="L50" s="53" t="str">
        <f>+IF(OR(J50='11 FORMULAS'!$O$4,J50='11 FORMULAS'!$O$5),'11 FORMULAS'!$P$5,IF(J50='11 FORMULAS'!$O$6,'11 FORMULAS'!$P$6,""))</f>
        <v>Probabilidad</v>
      </c>
      <c r="M50" s="1" t="s">
        <v>84</v>
      </c>
      <c r="N50" s="53">
        <f>+IF(M50='11 FORMULAS'!$H$4,'11 FORMULAS'!$I$4,IF(M50='11 FORMULAS'!$H$5,'11 FORMULAS'!$I$5,""))</f>
        <v>0.15</v>
      </c>
      <c r="O50" s="4" t="s">
        <v>87</v>
      </c>
      <c r="P50" s="4" t="s">
        <v>89</v>
      </c>
      <c r="Q50" s="4" t="s">
        <v>92</v>
      </c>
      <c r="R50" s="295">
        <f t="shared" ref="R50" si="19">+IFERROR(K50+N50,"")</f>
        <v>0.4</v>
      </c>
      <c r="S50" s="295">
        <f>IF(L50='11 FORMULAS'!$P$5,S49-(S49*R50),S49)</f>
        <v>0.252</v>
      </c>
      <c r="T50" s="295">
        <f>IF(L50='11 FORMULAS'!$P$6,T49-(T49*R50),T49)</f>
        <v>0.6</v>
      </c>
      <c r="U50" s="436"/>
      <c r="V50" s="433"/>
      <c r="X50" s="291"/>
      <c r="Y50" s="292"/>
      <c r="Z50" s="292"/>
    </row>
    <row r="51" spans="1:26" ht="29.5" customHeight="1" x14ac:dyDescent="0.2">
      <c r="A51" s="439"/>
      <c r="B51" s="442"/>
      <c r="C51" s="445"/>
      <c r="D51" s="448"/>
      <c r="E51" s="57">
        <v>3</v>
      </c>
      <c r="F51" s="217"/>
      <c r="G51" s="217"/>
      <c r="H51" s="217"/>
      <c r="I51" s="283" t="str">
        <f t="shared" si="14"/>
        <v xml:space="preserve">  </v>
      </c>
      <c r="J51" s="1"/>
      <c r="K51" s="53" t="str">
        <f>+IF(J51='11 FORMULAS'!$E$4,'11 FORMULAS'!$F$4,IF(J51='11 FORMULAS'!$E$5,'11 FORMULAS'!$F$5,IF(J51='11 FORMULAS'!$E$6,'11 FORMULAS'!$F$6,"")))</f>
        <v/>
      </c>
      <c r="L51" s="53" t="str">
        <f>+IF(OR(J51='11 FORMULAS'!$O$4,J51='11 FORMULAS'!$O$5),'11 FORMULAS'!$P$5,IF(J51='11 FORMULAS'!$O$6,'11 FORMULAS'!$P$6,""))</f>
        <v/>
      </c>
      <c r="M51" s="1"/>
      <c r="N51" s="53" t="str">
        <f>+IF(M51='11 FORMULAS'!$H$4,'11 FORMULAS'!$I$4,IF(M51='11 FORMULAS'!$H$5,'11 FORMULAS'!$I$5,""))</f>
        <v/>
      </c>
      <c r="O51" s="4"/>
      <c r="P51" s="4"/>
      <c r="Q51" s="4"/>
      <c r="R51" s="295" t="str">
        <f>+IFERROR(K51+N51,"")</f>
        <v/>
      </c>
      <c r="S51" s="295">
        <f>IF(L51='11 FORMULAS'!$P$5,S50-(S50*R51),S50)</f>
        <v>0.252</v>
      </c>
      <c r="T51" s="295">
        <f>IF(L51='11 FORMULAS'!$P$6,T50-(T50*R51),T50)</f>
        <v>0.6</v>
      </c>
      <c r="U51" s="436"/>
      <c r="V51" s="433"/>
      <c r="X51" s="291"/>
      <c r="Y51" s="292"/>
      <c r="Z51" s="292"/>
    </row>
    <row r="52" spans="1:26" ht="29.5" customHeight="1" thickBot="1" x14ac:dyDescent="0.25">
      <c r="A52" s="440"/>
      <c r="B52" s="443"/>
      <c r="C52" s="446"/>
      <c r="D52" s="449"/>
      <c r="E52" s="58">
        <v>4</v>
      </c>
      <c r="F52" s="218"/>
      <c r="G52" s="218"/>
      <c r="H52" s="218"/>
      <c r="I52" s="284" t="str">
        <f t="shared" si="14"/>
        <v xml:space="preserve">  </v>
      </c>
      <c r="J52" s="7"/>
      <c r="K52" s="54" t="str">
        <f>+IF(J52='11 FORMULAS'!$E$4,'11 FORMULAS'!$F$4,IF(J52='11 FORMULAS'!$E$5,'11 FORMULAS'!$F$5,IF(J52='11 FORMULAS'!$E$6,'11 FORMULAS'!$F$6,"")))</f>
        <v/>
      </c>
      <c r="L52" s="54" t="str">
        <f>+IF(OR(J52='11 FORMULAS'!$O$4,J52='11 FORMULAS'!$O$5),'11 FORMULAS'!$P$5,IF(J52='11 FORMULAS'!$O$6,'11 FORMULAS'!$P$6,""))</f>
        <v/>
      </c>
      <c r="M52" s="7"/>
      <c r="N52" s="54" t="str">
        <f>+IF(M52='11 FORMULAS'!$H$4,'11 FORMULAS'!$I$4,IF(M52='11 FORMULAS'!$H$5,'11 FORMULAS'!$I$5,""))</f>
        <v/>
      </c>
      <c r="O52" s="8"/>
      <c r="P52" s="8"/>
      <c r="Q52" s="8"/>
      <c r="R52" s="296" t="str">
        <f t="shared" ref="R52" si="20">+IFERROR(K52+N52,"")</f>
        <v/>
      </c>
      <c r="S52" s="296">
        <f>IF(L52='11 FORMULAS'!$P$5,S51-(S51*R52),S51)</f>
        <v>0.252</v>
      </c>
      <c r="T52" s="296">
        <f>IF(L52='11 FORMULAS'!$P$6,T51-(T51*R52),T51)</f>
        <v>0.6</v>
      </c>
      <c r="U52" s="437"/>
      <c r="V52" s="434"/>
      <c r="X52" s="293"/>
      <c r="Y52" s="293"/>
      <c r="Z52" s="293"/>
    </row>
    <row r="53" spans="1:26" ht="114" customHeight="1" x14ac:dyDescent="0.2">
      <c r="A53" s="438" t="str">
        <f>'2 CONTEXTO E IDENTIFICACIÓN'!A21</f>
        <v>R11</v>
      </c>
      <c r="B53" s="441" t="str">
        <f>+'2 CONTEXTO E IDENTIFICACIÓN'!E19</f>
        <v xml:space="preserve">Posibilidad de pérdida Económica y Reputacional por accidente de trabajo grave o mortal debido a la deficiencia de la gestión de seguridad y salud en el trabajo </v>
      </c>
      <c r="C53" s="444">
        <f>+'3 PROBABIL E IMPACTO INHERENTE'!E19</f>
        <v>0.6</v>
      </c>
      <c r="D53" s="447">
        <f>+'3 PROBABIL E IMPACTO INHERENTE'!M19</f>
        <v>0.8</v>
      </c>
      <c r="E53" s="56">
        <v>1</v>
      </c>
      <c r="F53" s="59" t="s">
        <v>317</v>
      </c>
      <c r="G53" s="59" t="s">
        <v>316</v>
      </c>
      <c r="H53" s="59" t="s">
        <v>318</v>
      </c>
      <c r="I53" s="282" t="str">
        <f t="shared" si="14"/>
        <v>Asesores SST establecer criterios y controles de la gestión de riesgos laborales  por medio de inspecciones, permisos, registro de observaciones y procedimientos</v>
      </c>
      <c r="J53" s="5" t="s">
        <v>95</v>
      </c>
      <c r="K53" s="52">
        <f>+IF(J53='11 FORMULAS'!$E$4,'11 FORMULAS'!$F$4,IF(J53='11 FORMULAS'!$E$5,'11 FORMULAS'!$F$5,IF(J53='11 FORMULAS'!$E$6,'11 FORMULAS'!$F$6,"")))</f>
        <v>0.25</v>
      </c>
      <c r="L53" s="52" t="str">
        <f>+IF(OR(J53='11 FORMULAS'!$O$4,J53='11 FORMULAS'!$O$5),'11 FORMULAS'!$P$5,IF(J53='11 FORMULAS'!$O$6,'11 FORMULAS'!$P$6,""))</f>
        <v>Probabilidad</v>
      </c>
      <c r="M53" s="5" t="s">
        <v>84</v>
      </c>
      <c r="N53" s="52">
        <f>+IF(M53='11 FORMULAS'!$H$4,'11 FORMULAS'!$I$4,IF(M53='11 FORMULAS'!$H$5,'11 FORMULAS'!$I$5,""))</f>
        <v>0.15</v>
      </c>
      <c r="O53" s="6" t="s">
        <v>87</v>
      </c>
      <c r="P53" s="6" t="s">
        <v>89</v>
      </c>
      <c r="Q53" s="6" t="s">
        <v>92</v>
      </c>
      <c r="R53" s="294">
        <f>+IFERROR(K53+N53,"")</f>
        <v>0.4</v>
      </c>
      <c r="S53" s="294">
        <f>IF(L53='11 FORMULAS'!$P$5,C53-(C53*R53),C53)</f>
        <v>0.36</v>
      </c>
      <c r="T53" s="294">
        <f>IF(L53='11 FORMULAS'!$P$6,D53-(D53*R53),D53)</f>
        <v>0.8</v>
      </c>
      <c r="U53" s="435">
        <f>+IF(S56="","",S56)</f>
        <v>0.216</v>
      </c>
      <c r="V53" s="432">
        <f>+IF(T56="","",T56)</f>
        <v>0.8</v>
      </c>
      <c r="X53" s="291"/>
      <c r="Y53" s="292"/>
      <c r="Z53" s="292"/>
    </row>
    <row r="54" spans="1:26" ht="59" customHeight="1" x14ac:dyDescent="0.2">
      <c r="A54" s="439"/>
      <c r="B54" s="442"/>
      <c r="C54" s="445"/>
      <c r="D54" s="448"/>
      <c r="E54" s="57">
        <v>2</v>
      </c>
      <c r="F54" s="217" t="s">
        <v>333</v>
      </c>
      <c r="G54" s="217" t="s">
        <v>337</v>
      </c>
      <c r="H54" s="217" t="s">
        <v>338</v>
      </c>
      <c r="I54" s="283" t="str">
        <f t="shared" si="14"/>
        <v>El líder del proceso revisa los controles de la gestión de riesgos  planeados por cada assesor SST</v>
      </c>
      <c r="J54" s="1" t="s">
        <v>95</v>
      </c>
      <c r="K54" s="53">
        <f>+IF(J54='11 FORMULAS'!$E$4,'11 FORMULAS'!$F$4,IF(J54='11 FORMULAS'!$E$5,'11 FORMULAS'!$F$5,IF(J54='11 FORMULAS'!$E$6,'11 FORMULAS'!$F$6,"")))</f>
        <v>0.25</v>
      </c>
      <c r="L54" s="53" t="str">
        <f>+IF(OR(J54='11 FORMULAS'!$O$4,J54='11 FORMULAS'!$O$5),'11 FORMULAS'!$P$5,IF(J54='11 FORMULAS'!$O$6,'11 FORMULAS'!$P$6,""))</f>
        <v>Probabilidad</v>
      </c>
      <c r="M54" s="1" t="s">
        <v>84</v>
      </c>
      <c r="N54" s="53">
        <f>+IF(M54='11 FORMULAS'!$H$4,'11 FORMULAS'!$I$4,IF(M54='11 FORMULAS'!$H$5,'11 FORMULAS'!$I$5,""))</f>
        <v>0.15</v>
      </c>
      <c r="O54" s="4" t="s">
        <v>88</v>
      </c>
      <c r="P54" s="4" t="s">
        <v>89</v>
      </c>
      <c r="Q54" s="4" t="s">
        <v>93</v>
      </c>
      <c r="R54" s="295">
        <f t="shared" ref="R54" si="21">+IFERROR(K54+N54,"")</f>
        <v>0.4</v>
      </c>
      <c r="S54" s="295">
        <f>IF(L54='11 FORMULAS'!$P$5,S53-(S53*R54),S53)</f>
        <v>0.216</v>
      </c>
      <c r="T54" s="295">
        <f>IF(L54='11 FORMULAS'!$P$6,T53-(T53*R54),T53)</f>
        <v>0.8</v>
      </c>
      <c r="U54" s="436"/>
      <c r="V54" s="433"/>
      <c r="X54" s="291"/>
      <c r="Y54" s="292"/>
      <c r="Z54" s="292"/>
    </row>
    <row r="55" spans="1:26" ht="29.5" customHeight="1" x14ac:dyDescent="0.2">
      <c r="A55" s="439"/>
      <c r="B55" s="442"/>
      <c r="C55" s="445"/>
      <c r="D55" s="448"/>
      <c r="E55" s="57">
        <v>3</v>
      </c>
      <c r="F55" s="217"/>
      <c r="G55" s="217"/>
      <c r="H55" s="217"/>
      <c r="I55" s="283" t="str">
        <f t="shared" si="14"/>
        <v xml:space="preserve">  </v>
      </c>
      <c r="J55" s="1"/>
      <c r="K55" s="53" t="str">
        <f>+IF(J55='11 FORMULAS'!$E$4,'11 FORMULAS'!$F$4,IF(J55='11 FORMULAS'!$E$5,'11 FORMULAS'!$F$5,IF(J55='11 FORMULAS'!$E$6,'11 FORMULAS'!$F$6,"")))</f>
        <v/>
      </c>
      <c r="L55" s="53" t="str">
        <f>+IF(OR(J55='11 FORMULAS'!$O$4,J55='11 FORMULAS'!$O$5),'11 FORMULAS'!$P$5,IF(J55='11 FORMULAS'!$O$6,'11 FORMULAS'!$P$6,""))</f>
        <v/>
      </c>
      <c r="M55" s="1"/>
      <c r="N55" s="53" t="str">
        <f>+IF(M55='11 FORMULAS'!$H$4,'11 FORMULAS'!$I$4,IF(M55='11 FORMULAS'!$H$5,'11 FORMULAS'!$I$5,""))</f>
        <v/>
      </c>
      <c r="O55" s="4"/>
      <c r="P55" s="4"/>
      <c r="Q55" s="4"/>
      <c r="R55" s="295" t="str">
        <f>+IFERROR(K55+N55,"")</f>
        <v/>
      </c>
      <c r="S55" s="295">
        <f>IF(L55='11 FORMULAS'!$P$5,S54-(S54*R55),S54)</f>
        <v>0.216</v>
      </c>
      <c r="T55" s="295">
        <f>IF(L55='11 FORMULAS'!$P$6,T54-(T54*R55),T54)</f>
        <v>0.8</v>
      </c>
      <c r="U55" s="436"/>
      <c r="V55" s="433"/>
      <c r="X55" s="291"/>
      <c r="Y55" s="292"/>
      <c r="Z55" s="292"/>
    </row>
    <row r="56" spans="1:26" ht="29.5" customHeight="1" thickBot="1" x14ac:dyDescent="0.25">
      <c r="A56" s="440"/>
      <c r="B56" s="443"/>
      <c r="C56" s="446"/>
      <c r="D56" s="449"/>
      <c r="E56" s="58">
        <v>4</v>
      </c>
      <c r="F56" s="218"/>
      <c r="G56" s="218"/>
      <c r="H56" s="218"/>
      <c r="I56" s="284" t="str">
        <f t="shared" si="14"/>
        <v xml:space="preserve">  </v>
      </c>
      <c r="J56" s="7"/>
      <c r="K56" s="54" t="str">
        <f>+IF(J56='11 FORMULAS'!$E$4,'11 FORMULAS'!$F$4,IF(J56='11 FORMULAS'!$E$5,'11 FORMULAS'!$F$5,IF(J56='11 FORMULAS'!$E$6,'11 FORMULAS'!$F$6,"")))</f>
        <v/>
      </c>
      <c r="L56" s="54" t="str">
        <f>+IF(OR(J56='11 FORMULAS'!$O$4,J56='11 FORMULAS'!$O$5),'11 FORMULAS'!$P$5,IF(J56='11 FORMULAS'!$O$6,'11 FORMULAS'!$P$6,""))</f>
        <v/>
      </c>
      <c r="M56" s="7"/>
      <c r="N56" s="54" t="str">
        <f>+IF(M56='11 FORMULAS'!$H$4,'11 FORMULAS'!$I$4,IF(M56='11 FORMULAS'!$H$5,'11 FORMULAS'!$I$5,""))</f>
        <v/>
      </c>
      <c r="O56" s="8"/>
      <c r="P56" s="8"/>
      <c r="Q56" s="8"/>
      <c r="R56" s="296" t="str">
        <f t="shared" ref="R56" si="22">+IFERROR(K56+N56,"")</f>
        <v/>
      </c>
      <c r="S56" s="296">
        <f>IF(L56='11 FORMULAS'!$P$5,S55-(S55*R56),S55)</f>
        <v>0.216</v>
      </c>
      <c r="T56" s="296">
        <f>IF(L56='11 FORMULAS'!$P$6,T55-(T55*R56),T55)</f>
        <v>0.8</v>
      </c>
      <c r="U56" s="437"/>
      <c r="V56" s="434"/>
      <c r="X56" s="293"/>
      <c r="Y56" s="293"/>
      <c r="Z56" s="293"/>
    </row>
    <row r="57" spans="1:26" ht="128" customHeight="1" x14ac:dyDescent="0.2">
      <c r="A57" s="438" t="str">
        <f>'2 CONTEXTO E IDENTIFICACIÓN'!A22</f>
        <v>R12</v>
      </c>
      <c r="B57" s="441" t="str">
        <f>+'2 CONTEXTO E IDENTIFICACIÓN'!E20</f>
        <v xml:space="preserve">Posibilidad de pérdida Reputacional por incumplimiento de realizar la evaluación del desempeño laboral debido a la falta de compromiso de los líderes </v>
      </c>
      <c r="C57" s="444">
        <f>+'3 PROBABIL E IMPACTO INHERENTE'!E20</f>
        <v>0.2</v>
      </c>
      <c r="D57" s="447">
        <f>+'3 PROBABIL E IMPACTO INHERENTE'!M20</f>
        <v>0.4</v>
      </c>
      <c r="E57" s="56">
        <v>1</v>
      </c>
      <c r="F57" s="59" t="s">
        <v>322</v>
      </c>
      <c r="G57" s="59" t="s">
        <v>323</v>
      </c>
      <c r="H57" s="59" t="s">
        <v>324</v>
      </c>
      <c r="I57" s="282" t="str">
        <f t="shared" si="14"/>
        <v>El profesional universitario de evaluación del desempeño laboral realiza seguimiento díario de las evaluaciones del desempeño laboral por medio de la revisión de la plataforma en el mes en que se deben realizar</v>
      </c>
      <c r="J57" s="5" t="s">
        <v>95</v>
      </c>
      <c r="K57" s="52">
        <f>+IF(J57='11 FORMULAS'!$E$4,'11 FORMULAS'!$F$4,IF(J57='11 FORMULAS'!$E$5,'11 FORMULAS'!$F$5,IF(J57='11 FORMULAS'!$E$6,'11 FORMULAS'!$F$6,"")))</f>
        <v>0.25</v>
      </c>
      <c r="L57" s="52" t="str">
        <f>+IF(OR(J57='11 FORMULAS'!$O$4,J57='11 FORMULAS'!$O$5),'11 FORMULAS'!$P$5,IF(J57='11 FORMULAS'!$O$6,'11 FORMULAS'!$P$6,""))</f>
        <v>Probabilidad</v>
      </c>
      <c r="M57" s="5" t="s">
        <v>84</v>
      </c>
      <c r="N57" s="52">
        <f>+IF(M57='11 FORMULAS'!$H$4,'11 FORMULAS'!$I$4,IF(M57='11 FORMULAS'!$H$5,'11 FORMULAS'!$I$5,""))</f>
        <v>0.15</v>
      </c>
      <c r="O57" s="6" t="s">
        <v>87</v>
      </c>
      <c r="P57" s="6" t="s">
        <v>89</v>
      </c>
      <c r="Q57" s="6" t="s">
        <v>93</v>
      </c>
      <c r="R57" s="294">
        <f>+IFERROR(K57+N57,"")</f>
        <v>0.4</v>
      </c>
      <c r="S57" s="294">
        <f>IF(L57='11 FORMULAS'!$P$5,C57-(C57*R57),C57)</f>
        <v>0.12</v>
      </c>
      <c r="T57" s="294">
        <f>IF(L57='11 FORMULAS'!$P$6,D57-(D57*R57),D57)</f>
        <v>0.4</v>
      </c>
      <c r="U57" s="435">
        <f>+IF(S60="","",S60)</f>
        <v>7.1999999999999995E-2</v>
      </c>
      <c r="V57" s="432">
        <f>+IF(T60="","",T60)</f>
        <v>0.4</v>
      </c>
      <c r="X57" s="291"/>
      <c r="Y57" s="292"/>
      <c r="Z57" s="292"/>
    </row>
    <row r="58" spans="1:26" ht="75" x14ac:dyDescent="0.2">
      <c r="A58" s="439"/>
      <c r="B58" s="442"/>
      <c r="C58" s="445"/>
      <c r="D58" s="448"/>
      <c r="E58" s="57">
        <v>2</v>
      </c>
      <c r="F58" s="217" t="s">
        <v>333</v>
      </c>
      <c r="G58" s="217" t="s">
        <v>335</v>
      </c>
      <c r="H58" s="217" t="s">
        <v>336</v>
      </c>
      <c r="I58" s="283" t="str">
        <f t="shared" si="14"/>
        <v>El líder del proceso diseña cronograma de evaluación del desempeño laboral  por procesos y fechas de entrega a los lideres de cada proceso</v>
      </c>
      <c r="J58" s="1" t="s">
        <v>95</v>
      </c>
      <c r="K58" s="53">
        <f>+IF(J58='11 FORMULAS'!$E$4,'11 FORMULAS'!$F$4,IF(J58='11 FORMULAS'!$E$5,'11 FORMULAS'!$F$5,IF(J58='11 FORMULAS'!$E$6,'11 FORMULAS'!$F$6,"")))</f>
        <v>0.25</v>
      </c>
      <c r="L58" s="53" t="str">
        <f>+IF(OR(J58='11 FORMULAS'!$O$4,J58='11 FORMULAS'!$O$5),'11 FORMULAS'!$P$5,IF(J58='11 FORMULAS'!$O$6,'11 FORMULAS'!$P$6,""))</f>
        <v>Probabilidad</v>
      </c>
      <c r="M58" s="1" t="s">
        <v>84</v>
      </c>
      <c r="N58" s="53">
        <f>+IF(M58='11 FORMULAS'!$H$4,'11 FORMULAS'!$I$4,IF(M58='11 FORMULAS'!$H$5,'11 FORMULAS'!$I$5,""))</f>
        <v>0.15</v>
      </c>
      <c r="O58" s="4" t="s">
        <v>87</v>
      </c>
      <c r="P58" s="4" t="s">
        <v>89</v>
      </c>
      <c r="Q58" s="4" t="s">
        <v>92</v>
      </c>
      <c r="R58" s="295">
        <f t="shared" ref="R58" si="23">+IFERROR(K58+N58,"")</f>
        <v>0.4</v>
      </c>
      <c r="S58" s="295">
        <f>IF(L58='11 FORMULAS'!$P$5,S57-(S57*R58),S57)</f>
        <v>7.1999999999999995E-2</v>
      </c>
      <c r="T58" s="295">
        <f>IF(L58='11 FORMULAS'!$P$6,T57-(T57*R58),T57)</f>
        <v>0.4</v>
      </c>
      <c r="U58" s="436"/>
      <c r="V58" s="433"/>
      <c r="X58" s="291"/>
      <c r="Y58" s="292"/>
      <c r="Z58" s="292"/>
    </row>
    <row r="59" spans="1:26" ht="29.5" customHeight="1" x14ac:dyDescent="0.2">
      <c r="A59" s="439"/>
      <c r="B59" s="442"/>
      <c r="C59" s="445"/>
      <c r="D59" s="448"/>
      <c r="E59" s="57">
        <v>3</v>
      </c>
      <c r="F59" s="217"/>
      <c r="G59" s="217"/>
      <c r="H59" s="217"/>
      <c r="I59" s="283" t="str">
        <f t="shared" si="14"/>
        <v xml:space="preserve">  </v>
      </c>
      <c r="J59" s="1"/>
      <c r="K59" s="53" t="str">
        <f>+IF(J59='11 FORMULAS'!$E$4,'11 FORMULAS'!$F$4,IF(J59='11 FORMULAS'!$E$5,'11 FORMULAS'!$F$5,IF(J59='11 FORMULAS'!$E$6,'11 FORMULAS'!$F$6,"")))</f>
        <v/>
      </c>
      <c r="L59" s="53" t="str">
        <f>+IF(OR(J59='11 FORMULAS'!$O$4,J59='11 FORMULAS'!$O$5),'11 FORMULAS'!$P$5,IF(J59='11 FORMULAS'!$O$6,'11 FORMULAS'!$P$6,""))</f>
        <v/>
      </c>
      <c r="M59" s="1"/>
      <c r="N59" s="53" t="str">
        <f>+IF(M59='11 FORMULAS'!$H$4,'11 FORMULAS'!$I$4,IF(M59='11 FORMULAS'!$H$5,'11 FORMULAS'!$I$5,""))</f>
        <v/>
      </c>
      <c r="O59" s="4"/>
      <c r="P59" s="4"/>
      <c r="Q59" s="4"/>
      <c r="R59" s="295" t="str">
        <f>+IFERROR(K59+N59,"")</f>
        <v/>
      </c>
      <c r="S59" s="295">
        <f>IF(L59='11 FORMULAS'!$P$5,S58-(S58*R59),S58)</f>
        <v>7.1999999999999995E-2</v>
      </c>
      <c r="T59" s="295">
        <f>IF(L59='11 FORMULAS'!$P$6,T58-(T58*R59),T58)</f>
        <v>0.4</v>
      </c>
      <c r="U59" s="436"/>
      <c r="V59" s="433"/>
      <c r="X59" s="291"/>
      <c r="Y59" s="292"/>
      <c r="Z59" s="292"/>
    </row>
    <row r="60" spans="1:26" ht="29.5" customHeight="1" thickBot="1" x14ac:dyDescent="0.25">
      <c r="A60" s="440"/>
      <c r="B60" s="443"/>
      <c r="C60" s="446"/>
      <c r="D60" s="449"/>
      <c r="E60" s="58">
        <v>4</v>
      </c>
      <c r="F60" s="218"/>
      <c r="G60" s="218"/>
      <c r="H60" s="218"/>
      <c r="I60" s="284" t="str">
        <f t="shared" si="14"/>
        <v xml:space="preserve">  </v>
      </c>
      <c r="J60" s="7"/>
      <c r="K60" s="54" t="str">
        <f>+IF(J60='11 FORMULAS'!$E$4,'11 FORMULAS'!$F$4,IF(J60='11 FORMULAS'!$E$5,'11 FORMULAS'!$F$5,IF(J60='11 FORMULAS'!$E$6,'11 FORMULAS'!$F$6,"")))</f>
        <v/>
      </c>
      <c r="L60" s="54" t="str">
        <f>+IF(OR(J60='11 FORMULAS'!$O$4,J60='11 FORMULAS'!$O$5),'11 FORMULAS'!$P$5,IF(J60='11 FORMULAS'!$O$6,'11 FORMULAS'!$P$6,""))</f>
        <v/>
      </c>
      <c r="M60" s="7"/>
      <c r="N60" s="54" t="str">
        <f>+IF(M60='11 FORMULAS'!$H$4,'11 FORMULAS'!$I$4,IF(M60='11 FORMULAS'!$H$5,'11 FORMULAS'!$I$5,""))</f>
        <v/>
      </c>
      <c r="O60" s="8"/>
      <c r="P60" s="8"/>
      <c r="Q60" s="8"/>
      <c r="R60" s="296" t="str">
        <f t="shared" ref="R60" si="24">+IFERROR(K60+N60,"")</f>
        <v/>
      </c>
      <c r="S60" s="296">
        <f>IF(L60='11 FORMULAS'!$P$5,S59-(S59*R60),S59)</f>
        <v>7.1999999999999995E-2</v>
      </c>
      <c r="T60" s="296">
        <f>IF(L60='11 FORMULAS'!$P$6,T59-(T59*R60),T59)</f>
        <v>0.4</v>
      </c>
      <c r="U60" s="437"/>
      <c r="V60" s="434"/>
      <c r="X60" s="293"/>
      <c r="Y60" s="293"/>
      <c r="Z60" s="293"/>
    </row>
    <row r="61" spans="1:26" ht="90" x14ac:dyDescent="0.2">
      <c r="A61" s="438" t="str">
        <f>'2 CONTEXTO E IDENTIFICACIÓN'!A23</f>
        <v>R13</v>
      </c>
      <c r="B61" s="441" t="str">
        <f>+'2 CONTEXTO E IDENTIFICACIÓN'!E21</f>
        <v>Posibilidad de pérdida Reputacional por no hacer el acceso a la plataforma de la evaluación del desempeño laboral debido a falla del responsable</v>
      </c>
      <c r="C61" s="444">
        <f>+'3 PROBABIL E IMPACTO INHERENTE'!E21</f>
        <v>0.2</v>
      </c>
      <c r="D61" s="447">
        <f>+'3 PROBABIL E IMPACTO INHERENTE'!M21</f>
        <v>0.4</v>
      </c>
      <c r="E61" s="56">
        <v>1</v>
      </c>
      <c r="F61" s="59" t="s">
        <v>333</v>
      </c>
      <c r="G61" s="59" t="s">
        <v>340</v>
      </c>
      <c r="H61" s="59" t="s">
        <v>341</v>
      </c>
      <c r="I61" s="282" t="str">
        <f t="shared" si="14"/>
        <v>El líder del proceso realiza cronograma anual donde se planean todas las actividades de la ejecución de las evaluaciones del desempeño laboral</v>
      </c>
      <c r="J61" s="5" t="s">
        <v>95</v>
      </c>
      <c r="K61" s="52">
        <f>+IF(J61='11 FORMULAS'!$E$4,'11 FORMULAS'!$F$4,IF(J61='11 FORMULAS'!$E$5,'11 FORMULAS'!$F$5,IF(J61='11 FORMULAS'!$E$6,'11 FORMULAS'!$F$6,"")))</f>
        <v>0.25</v>
      </c>
      <c r="L61" s="52" t="str">
        <f>+IF(OR(J61='11 FORMULAS'!$O$4,J61='11 FORMULAS'!$O$5),'11 FORMULAS'!$P$5,IF(J61='11 FORMULAS'!$O$6,'11 FORMULAS'!$P$6,""))</f>
        <v>Probabilidad</v>
      </c>
      <c r="M61" s="5" t="s">
        <v>84</v>
      </c>
      <c r="N61" s="52">
        <f>+IF(M61='11 FORMULAS'!$H$4,'11 FORMULAS'!$I$4,IF(M61='11 FORMULAS'!$H$5,'11 FORMULAS'!$I$5,""))</f>
        <v>0.15</v>
      </c>
      <c r="O61" s="6" t="s">
        <v>88</v>
      </c>
      <c r="P61" s="6" t="s">
        <v>89</v>
      </c>
      <c r="Q61" s="6" t="s">
        <v>92</v>
      </c>
      <c r="R61" s="294">
        <f>+IFERROR(K61+N61,"")</f>
        <v>0.4</v>
      </c>
      <c r="S61" s="294">
        <f>IF(L61='11 FORMULAS'!$P$5,C61-(C61*R61),C61)</f>
        <v>0.12</v>
      </c>
      <c r="T61" s="294">
        <f>IF(L61='11 FORMULAS'!$P$6,D61-(D61*R61),D61)</f>
        <v>0.4</v>
      </c>
      <c r="U61" s="435">
        <f>+IF(S64="","",S64)</f>
        <v>7.1999999999999995E-2</v>
      </c>
      <c r="V61" s="432">
        <f>+IF(T64="","",T64)</f>
        <v>0.4</v>
      </c>
      <c r="X61" s="291"/>
      <c r="Y61" s="292"/>
      <c r="Z61" s="292"/>
    </row>
    <row r="62" spans="1:26" ht="86" customHeight="1" x14ac:dyDescent="0.2">
      <c r="A62" s="439"/>
      <c r="B62" s="442"/>
      <c r="C62" s="445"/>
      <c r="D62" s="448"/>
      <c r="E62" s="57">
        <v>2</v>
      </c>
      <c r="F62" s="217" t="s">
        <v>333</v>
      </c>
      <c r="G62" s="217" t="s">
        <v>343</v>
      </c>
      <c r="H62" s="217" t="s">
        <v>344</v>
      </c>
      <c r="I62" s="283" t="str">
        <f t="shared" si="14"/>
        <v>El líder del proceso envía información de acceso a la plataforma con anticipación a la fecha de realización de la evaluación del desempeño laboral</v>
      </c>
      <c r="J62" s="1" t="s">
        <v>95</v>
      </c>
      <c r="K62" s="53">
        <f>+IF(J62='11 FORMULAS'!$E$4,'11 FORMULAS'!$F$4,IF(J62='11 FORMULAS'!$E$5,'11 FORMULAS'!$F$5,IF(J62='11 FORMULAS'!$E$6,'11 FORMULAS'!$F$6,"")))</f>
        <v>0.25</v>
      </c>
      <c r="L62" s="53" t="str">
        <f>+IF(OR(J62='11 FORMULAS'!$O$4,J62='11 FORMULAS'!$O$5),'11 FORMULAS'!$P$5,IF(J62='11 FORMULAS'!$O$6,'11 FORMULAS'!$P$6,""))</f>
        <v>Probabilidad</v>
      </c>
      <c r="M62" s="1" t="s">
        <v>84</v>
      </c>
      <c r="N62" s="53">
        <f>+IF(M62='11 FORMULAS'!$H$4,'11 FORMULAS'!$I$4,IF(M62='11 FORMULAS'!$H$5,'11 FORMULAS'!$I$5,""))</f>
        <v>0.15</v>
      </c>
      <c r="O62" s="4" t="s">
        <v>88</v>
      </c>
      <c r="P62" s="4" t="s">
        <v>89</v>
      </c>
      <c r="Q62" s="4" t="s">
        <v>92</v>
      </c>
      <c r="R62" s="295">
        <f t="shared" ref="R62" si="25">+IFERROR(K62+N62,"")</f>
        <v>0.4</v>
      </c>
      <c r="S62" s="295">
        <f>IF(L62='11 FORMULAS'!$P$5,S61-(S61*R62),S61)</f>
        <v>7.1999999999999995E-2</v>
      </c>
      <c r="T62" s="295">
        <f>IF(L62='11 FORMULAS'!$P$6,T61-(T61*R62),T61)</f>
        <v>0.4</v>
      </c>
      <c r="U62" s="436"/>
      <c r="V62" s="433"/>
      <c r="X62" s="291"/>
      <c r="Y62" s="292"/>
      <c r="Z62" s="292"/>
    </row>
    <row r="63" spans="1:26" ht="29.5" customHeight="1" x14ac:dyDescent="0.2">
      <c r="A63" s="439"/>
      <c r="B63" s="442"/>
      <c r="C63" s="445"/>
      <c r="D63" s="448"/>
      <c r="E63" s="57">
        <v>3</v>
      </c>
      <c r="F63" s="217"/>
      <c r="G63" s="217"/>
      <c r="H63" s="217"/>
      <c r="I63" s="283" t="str">
        <f t="shared" si="14"/>
        <v xml:space="preserve">  </v>
      </c>
      <c r="J63" s="1"/>
      <c r="K63" s="53" t="str">
        <f>+IF(J63='11 FORMULAS'!$E$4,'11 FORMULAS'!$F$4,IF(J63='11 FORMULAS'!$E$5,'11 FORMULAS'!$F$5,IF(J63='11 FORMULAS'!$E$6,'11 FORMULAS'!$F$6,"")))</f>
        <v/>
      </c>
      <c r="L63" s="53" t="str">
        <f>+IF(OR(J63='11 FORMULAS'!$O$4,J63='11 FORMULAS'!$O$5),'11 FORMULAS'!$P$5,IF(J63='11 FORMULAS'!$O$6,'11 FORMULAS'!$P$6,""))</f>
        <v/>
      </c>
      <c r="M63" s="1"/>
      <c r="N63" s="53" t="str">
        <f>+IF(M63='11 FORMULAS'!$H$4,'11 FORMULAS'!$I$4,IF(M63='11 FORMULAS'!$H$5,'11 FORMULAS'!$I$5,""))</f>
        <v/>
      </c>
      <c r="O63" s="4"/>
      <c r="P63" s="4"/>
      <c r="Q63" s="4"/>
      <c r="R63" s="295" t="str">
        <f>+IFERROR(K63+N63,"")</f>
        <v/>
      </c>
      <c r="S63" s="295">
        <f>IF(L63='11 FORMULAS'!$P$5,S62-(S62*R63),S62)</f>
        <v>7.1999999999999995E-2</v>
      </c>
      <c r="T63" s="295">
        <f>IF(L63='11 FORMULAS'!$P$6,T62-(T62*R63),T62)</f>
        <v>0.4</v>
      </c>
      <c r="U63" s="436"/>
      <c r="V63" s="433"/>
      <c r="X63" s="291"/>
      <c r="Y63" s="292"/>
      <c r="Z63" s="292"/>
    </row>
    <row r="64" spans="1:26" ht="29.5" customHeight="1" thickBot="1" x14ac:dyDescent="0.25">
      <c r="A64" s="440"/>
      <c r="B64" s="443"/>
      <c r="C64" s="446"/>
      <c r="D64" s="449"/>
      <c r="E64" s="58">
        <v>4</v>
      </c>
      <c r="F64" s="218"/>
      <c r="G64" s="218"/>
      <c r="H64" s="218"/>
      <c r="I64" s="284" t="str">
        <f t="shared" si="14"/>
        <v xml:space="preserve">  </v>
      </c>
      <c r="J64" s="7"/>
      <c r="K64" s="54" t="str">
        <f>+IF(J64='11 FORMULAS'!$E$4,'11 FORMULAS'!$F$4,IF(J64='11 FORMULAS'!$E$5,'11 FORMULAS'!$F$5,IF(J64='11 FORMULAS'!$E$6,'11 FORMULAS'!$F$6,"")))</f>
        <v/>
      </c>
      <c r="L64" s="54" t="str">
        <f>+IF(OR(J64='11 FORMULAS'!$O$4,J64='11 FORMULAS'!$O$5),'11 FORMULAS'!$P$5,IF(J64='11 FORMULAS'!$O$6,'11 FORMULAS'!$P$6,""))</f>
        <v/>
      </c>
      <c r="M64" s="7"/>
      <c r="N64" s="54" t="str">
        <f>+IF(M64='11 FORMULAS'!$H$4,'11 FORMULAS'!$I$4,IF(M64='11 FORMULAS'!$H$5,'11 FORMULAS'!$I$5,""))</f>
        <v/>
      </c>
      <c r="O64" s="8"/>
      <c r="P64" s="8"/>
      <c r="Q64" s="8"/>
      <c r="R64" s="296" t="str">
        <f t="shared" ref="R64" si="26">+IFERROR(K64+N64,"")</f>
        <v/>
      </c>
      <c r="S64" s="296">
        <f>IF(L64='11 FORMULAS'!$P$5,S63-(S63*R64),S63)</f>
        <v>7.1999999999999995E-2</v>
      </c>
      <c r="T64" s="296">
        <f>IF(L64='11 FORMULAS'!$P$6,T63-(T63*R64),T63)</f>
        <v>0.4</v>
      </c>
      <c r="U64" s="437"/>
      <c r="V64" s="434"/>
      <c r="X64" s="293"/>
      <c r="Y64" s="293"/>
      <c r="Z64" s="293"/>
    </row>
    <row r="65" spans="1:26" ht="69" customHeight="1" x14ac:dyDescent="0.2">
      <c r="A65" s="438" t="str">
        <f>'2 CONTEXTO E IDENTIFICACIÓN'!A24</f>
        <v>R14</v>
      </c>
      <c r="B65" s="441" t="str">
        <f>+'2 CONTEXTO E IDENTIFICACIÓN'!E24</f>
        <v>Posibilidad de pérdida Reputacional y Económica por incumplimiento de los tiempos establecidos en la normatividad vigente por demora en la entrega de la información</v>
      </c>
      <c r="C65" s="444">
        <f>+'3 PROBABIL E IMPACTO INHERENTE'!E24</f>
        <v>0.4</v>
      </c>
      <c r="D65" s="447">
        <f>+'3 PROBABIL E IMPACTO INHERENTE'!M24</f>
        <v>0.8</v>
      </c>
      <c r="E65" s="56">
        <v>1</v>
      </c>
      <c r="F65" s="59" t="s">
        <v>377</v>
      </c>
      <c r="G65" s="59" t="s">
        <v>340</v>
      </c>
      <c r="H65" s="59" t="s">
        <v>392</v>
      </c>
      <c r="I65" s="282" t="str">
        <f t="shared" ref="I65:I80" si="27">+CONCATENATE(F65," ",G65," ",H65)</f>
        <v>El lider del proceso realiza cronograma anual de compromisos de entrega de información de acuerdo a la normatividad vigente</v>
      </c>
      <c r="J65" s="5" t="s">
        <v>95</v>
      </c>
      <c r="K65" s="52">
        <f>+IF(J65='11 FORMULAS'!$E$4,'11 FORMULAS'!$F$4,IF(J65='11 FORMULAS'!$E$5,'11 FORMULAS'!$F$5,IF(J65='11 FORMULAS'!$E$6,'11 FORMULAS'!$F$6,"")))</f>
        <v>0.25</v>
      </c>
      <c r="L65" s="52" t="str">
        <f>+IF(OR(J65='11 FORMULAS'!$O$4,J65='11 FORMULAS'!$O$5),'11 FORMULAS'!$P$5,IF(J65='11 FORMULAS'!$O$6,'11 FORMULAS'!$P$6,""))</f>
        <v>Probabilidad</v>
      </c>
      <c r="M65" s="5" t="s">
        <v>84</v>
      </c>
      <c r="N65" s="52">
        <f>+IF(M65='11 FORMULAS'!$H$4,'11 FORMULAS'!$I$4,IF(M65='11 FORMULAS'!$H$5,'11 FORMULAS'!$I$5,""))</f>
        <v>0.15</v>
      </c>
      <c r="O65" s="6" t="s">
        <v>88</v>
      </c>
      <c r="P65" s="6" t="s">
        <v>89</v>
      </c>
      <c r="Q65" s="6" t="s">
        <v>92</v>
      </c>
      <c r="R65" s="294">
        <f>+IFERROR(K65+N65,"")</f>
        <v>0.4</v>
      </c>
      <c r="S65" s="294">
        <f>IF(L65='11 FORMULAS'!$P$5,C65-(C65*R65),C65)</f>
        <v>0.24</v>
      </c>
      <c r="T65" s="294">
        <f>IF(L65='11 FORMULAS'!$P$6,D65-(D65*R65),D65)</f>
        <v>0.8</v>
      </c>
      <c r="U65" s="435">
        <f>+IF(S68="","",S68)</f>
        <v>0.14399999999999999</v>
      </c>
      <c r="V65" s="432">
        <f>+IF(T68="","",T68)</f>
        <v>0.8</v>
      </c>
      <c r="X65" s="291"/>
      <c r="Y65" s="292"/>
      <c r="Z65" s="292"/>
    </row>
    <row r="66" spans="1:26" ht="60" x14ac:dyDescent="0.2">
      <c r="A66" s="439"/>
      <c r="B66" s="442"/>
      <c r="C66" s="445"/>
      <c r="D66" s="448"/>
      <c r="E66" s="57">
        <v>2</v>
      </c>
      <c r="F66" s="217" t="s">
        <v>333</v>
      </c>
      <c r="G66" s="217" t="s">
        <v>379</v>
      </c>
      <c r="H66" s="217" t="s">
        <v>380</v>
      </c>
      <c r="I66" s="283" t="str">
        <f t="shared" si="27"/>
        <v>El líder del proceso comunica a las áreas responsables de la entrega de la información  el cronograma de fechas</v>
      </c>
      <c r="J66" s="1" t="s">
        <v>95</v>
      </c>
      <c r="K66" s="53">
        <f>+IF(J66='11 FORMULAS'!$E$4,'11 FORMULAS'!$F$4,IF(J66='11 FORMULAS'!$E$5,'11 FORMULAS'!$F$5,IF(J66='11 FORMULAS'!$E$6,'11 FORMULAS'!$F$6,"")))</f>
        <v>0.25</v>
      </c>
      <c r="L66" s="53" t="str">
        <f>+IF(OR(J66='11 FORMULAS'!$O$4,J66='11 FORMULAS'!$O$5),'11 FORMULAS'!$P$5,IF(J66='11 FORMULAS'!$O$6,'11 FORMULAS'!$P$6,""))</f>
        <v>Probabilidad</v>
      </c>
      <c r="M66" s="1" t="s">
        <v>84</v>
      </c>
      <c r="N66" s="53">
        <f>+IF(M66='11 FORMULAS'!$H$4,'11 FORMULAS'!$I$4,IF(M66='11 FORMULAS'!$H$5,'11 FORMULAS'!$I$5,""))</f>
        <v>0.15</v>
      </c>
      <c r="O66" s="4" t="s">
        <v>88</v>
      </c>
      <c r="P66" s="4" t="s">
        <v>89</v>
      </c>
      <c r="Q66" s="4" t="s">
        <v>92</v>
      </c>
      <c r="R66" s="295">
        <f t="shared" ref="R66" si="28">+IFERROR(K66+N66,"")</f>
        <v>0.4</v>
      </c>
      <c r="S66" s="295">
        <f>IF(L66='11 FORMULAS'!$P$5,S65-(S65*R66),S65)</f>
        <v>0.14399999999999999</v>
      </c>
      <c r="T66" s="295">
        <f>IF(L66='11 FORMULAS'!$P$6,T65-(T65*R66),T65)</f>
        <v>0.8</v>
      </c>
      <c r="U66" s="436"/>
      <c r="V66" s="433"/>
      <c r="X66" s="291"/>
      <c r="Y66" s="292"/>
      <c r="Z66" s="292"/>
    </row>
    <row r="67" spans="1:26" ht="29.5" customHeight="1" x14ac:dyDescent="0.2">
      <c r="A67" s="439"/>
      <c r="B67" s="442"/>
      <c r="C67" s="445"/>
      <c r="D67" s="448"/>
      <c r="E67" s="57">
        <v>3</v>
      </c>
      <c r="F67" s="217"/>
      <c r="G67" s="217"/>
      <c r="H67" s="217"/>
      <c r="I67" s="283" t="str">
        <f t="shared" si="27"/>
        <v xml:space="preserve">  </v>
      </c>
      <c r="J67" s="1"/>
      <c r="K67" s="53" t="str">
        <f>+IF(J67='11 FORMULAS'!$E$4,'11 FORMULAS'!$F$4,IF(J67='11 FORMULAS'!$E$5,'11 FORMULAS'!$F$5,IF(J67='11 FORMULAS'!$E$6,'11 FORMULAS'!$F$6,"")))</f>
        <v/>
      </c>
      <c r="L67" s="53" t="str">
        <f>+IF(OR(J67='11 FORMULAS'!$O$4,J67='11 FORMULAS'!$O$5),'11 FORMULAS'!$P$5,IF(J67='11 FORMULAS'!$O$6,'11 FORMULAS'!$P$6,""))</f>
        <v/>
      </c>
      <c r="M67" s="1"/>
      <c r="N67" s="53" t="str">
        <f>+IF(M67='11 FORMULAS'!$H$4,'11 FORMULAS'!$I$4,IF(M67='11 FORMULAS'!$H$5,'11 FORMULAS'!$I$5,""))</f>
        <v/>
      </c>
      <c r="O67" s="4"/>
      <c r="P67" s="4"/>
      <c r="Q67" s="4"/>
      <c r="R67" s="295" t="str">
        <f>+IFERROR(K67+N67,"")</f>
        <v/>
      </c>
      <c r="S67" s="295">
        <f>IF(L67='11 FORMULAS'!$P$5,S66-(S66*R67),S66)</f>
        <v>0.14399999999999999</v>
      </c>
      <c r="T67" s="295">
        <f>IF(L67='11 FORMULAS'!$P$6,T66-(T66*R67),T66)</f>
        <v>0.8</v>
      </c>
      <c r="U67" s="436"/>
      <c r="V67" s="433"/>
      <c r="X67" s="291"/>
      <c r="Y67" s="292"/>
      <c r="Z67" s="292"/>
    </row>
    <row r="68" spans="1:26" ht="29.5" customHeight="1" thickBot="1" x14ac:dyDescent="0.25">
      <c r="A68" s="440"/>
      <c r="B68" s="443"/>
      <c r="C68" s="446"/>
      <c r="D68" s="449"/>
      <c r="E68" s="58">
        <v>4</v>
      </c>
      <c r="F68" s="218"/>
      <c r="G68" s="218"/>
      <c r="H68" s="218"/>
      <c r="I68" s="284" t="str">
        <f t="shared" si="27"/>
        <v xml:space="preserve">  </v>
      </c>
      <c r="J68" s="7"/>
      <c r="K68" s="54" t="str">
        <f>+IF(J68='11 FORMULAS'!$E$4,'11 FORMULAS'!$F$4,IF(J68='11 FORMULAS'!$E$5,'11 FORMULAS'!$F$5,IF(J68='11 FORMULAS'!$E$6,'11 FORMULAS'!$F$6,"")))</f>
        <v/>
      </c>
      <c r="L68" s="54" t="str">
        <f>+IF(OR(J68='11 FORMULAS'!$O$4,J68='11 FORMULAS'!$O$5),'11 FORMULAS'!$P$5,IF(J68='11 FORMULAS'!$O$6,'11 FORMULAS'!$P$6,""))</f>
        <v/>
      </c>
      <c r="M68" s="7"/>
      <c r="N68" s="54" t="str">
        <f>+IF(M68='11 FORMULAS'!$H$4,'11 FORMULAS'!$I$4,IF(M68='11 FORMULAS'!$H$5,'11 FORMULAS'!$I$5,""))</f>
        <v/>
      </c>
      <c r="O68" s="8"/>
      <c r="P68" s="8"/>
      <c r="Q68" s="8"/>
      <c r="R68" s="296" t="str">
        <f t="shared" ref="R68" si="29">+IFERROR(K68+N68,"")</f>
        <v/>
      </c>
      <c r="S68" s="296">
        <f>IF(L68='11 FORMULAS'!$P$5,S67-(S67*R68),S67)</f>
        <v>0.14399999999999999</v>
      </c>
      <c r="T68" s="296">
        <f>IF(L68='11 FORMULAS'!$P$6,T67-(T67*R68),T67)</f>
        <v>0.8</v>
      </c>
      <c r="U68" s="437"/>
      <c r="V68" s="434"/>
      <c r="X68" s="293"/>
      <c r="Y68" s="293"/>
      <c r="Z68" s="293"/>
    </row>
    <row r="69" spans="1:26" ht="60" x14ac:dyDescent="0.2">
      <c r="A69" s="438" t="str">
        <f>'2 CONTEXTO E IDENTIFICACIÓN'!A25</f>
        <v>R15</v>
      </c>
      <c r="B69" s="441" t="str">
        <f>+'2 CONTEXTO E IDENTIFICACIÓN'!E25</f>
        <v>Posibilidad de pérdida Económica y Reputacional por fallas en los sistemas de información ZEUS y SIGOB debido a fallas propias de los SOFTWARE</v>
      </c>
      <c r="C69" s="444">
        <f>+'3 PROBABIL E IMPACTO INHERENTE'!E25</f>
        <v>0.6</v>
      </c>
      <c r="D69" s="447">
        <f>+'3 PROBABIL E IMPACTO INHERENTE'!M25</f>
        <v>0.8</v>
      </c>
      <c r="E69" s="56">
        <v>1</v>
      </c>
      <c r="F69" s="59" t="s">
        <v>377</v>
      </c>
      <c r="G69" s="59" t="s">
        <v>396</v>
      </c>
      <c r="H69" s="59" t="s">
        <v>397</v>
      </c>
      <c r="I69" s="282" t="str">
        <f t="shared" si="27"/>
        <v>El lider del proceso solicitará al proveedor de los SOFTWARE verificación  y mantenimiento preventivo</v>
      </c>
      <c r="J69" s="5" t="s">
        <v>95</v>
      </c>
      <c r="K69" s="52">
        <f>+IF(J69='11 FORMULAS'!$E$4,'11 FORMULAS'!$F$4,IF(J69='11 FORMULAS'!$E$5,'11 FORMULAS'!$F$5,IF(J69='11 FORMULAS'!$E$6,'11 FORMULAS'!$F$6,"")))</f>
        <v>0.25</v>
      </c>
      <c r="L69" s="52" t="str">
        <f>+IF(OR(J69='11 FORMULAS'!$O$4,J69='11 FORMULAS'!$O$5),'11 FORMULAS'!$P$5,IF(J69='11 FORMULAS'!$O$6,'11 FORMULAS'!$P$6,""))</f>
        <v>Probabilidad</v>
      </c>
      <c r="M69" s="5" t="s">
        <v>84</v>
      </c>
      <c r="N69" s="52">
        <f>+IF(M69='11 FORMULAS'!$H$4,'11 FORMULAS'!$I$4,IF(M69='11 FORMULAS'!$H$5,'11 FORMULAS'!$I$5,""))</f>
        <v>0.15</v>
      </c>
      <c r="O69" s="6" t="s">
        <v>88</v>
      </c>
      <c r="P69" s="6" t="s">
        <v>90</v>
      </c>
      <c r="Q69" s="6" t="s">
        <v>92</v>
      </c>
      <c r="R69" s="294">
        <f>+IFERROR(K69+N69,"")</f>
        <v>0.4</v>
      </c>
      <c r="S69" s="294">
        <f>IF(L69='11 FORMULAS'!$P$5,C69-(C69*R69),C69)</f>
        <v>0.36</v>
      </c>
      <c r="T69" s="294">
        <f>IF(L69='11 FORMULAS'!$P$6,D69-(D69*R69),D69)</f>
        <v>0.8</v>
      </c>
      <c r="U69" s="435">
        <f>+IF(S72="","",S72)</f>
        <v>0.252</v>
      </c>
      <c r="V69" s="432">
        <f>+IF(T72="","",T72)</f>
        <v>0.8</v>
      </c>
      <c r="X69" s="291"/>
      <c r="Y69" s="292"/>
      <c r="Z69" s="292"/>
    </row>
    <row r="70" spans="1:26" ht="60" x14ac:dyDescent="0.2">
      <c r="A70" s="439"/>
      <c r="B70" s="442"/>
      <c r="C70" s="445"/>
      <c r="D70" s="448"/>
      <c r="E70" s="57">
        <v>2</v>
      </c>
      <c r="F70" s="217" t="s">
        <v>333</v>
      </c>
      <c r="G70" s="217" t="s">
        <v>398</v>
      </c>
      <c r="H70" s="217" t="s">
        <v>399</v>
      </c>
      <c r="I70" s="283" t="str">
        <f t="shared" si="27"/>
        <v>El líder del proceso realizará verificación del SOFTWARE con datos que tome aleatoriamente</v>
      </c>
      <c r="J70" s="1" t="s">
        <v>96</v>
      </c>
      <c r="K70" s="53">
        <f>+IF(J70='11 FORMULAS'!$E$4,'11 FORMULAS'!$F$4,IF(J70='11 FORMULAS'!$E$5,'11 FORMULAS'!$F$5,IF(J70='11 FORMULAS'!$E$6,'11 FORMULAS'!$F$6,"")))</f>
        <v>0.15</v>
      </c>
      <c r="L70" s="53" t="str">
        <f>+IF(OR(J70='11 FORMULAS'!$O$4,J70='11 FORMULAS'!$O$5),'11 FORMULAS'!$P$5,IF(J70='11 FORMULAS'!$O$6,'11 FORMULAS'!$P$6,""))</f>
        <v>Probabilidad</v>
      </c>
      <c r="M70" s="1" t="s">
        <v>84</v>
      </c>
      <c r="N70" s="53">
        <f>+IF(M70='11 FORMULAS'!$H$4,'11 FORMULAS'!$I$4,IF(M70='11 FORMULAS'!$H$5,'11 FORMULAS'!$I$5,""))</f>
        <v>0.15</v>
      </c>
      <c r="O70" s="4" t="s">
        <v>87</v>
      </c>
      <c r="P70" s="4" t="s">
        <v>90</v>
      </c>
      <c r="Q70" s="4" t="s">
        <v>92</v>
      </c>
      <c r="R70" s="295">
        <f t="shared" ref="R70" si="30">+IFERROR(K70+N70,"")</f>
        <v>0.3</v>
      </c>
      <c r="S70" s="295">
        <f>IF(L70='11 FORMULAS'!$P$5,S69-(S69*R70),S69)</f>
        <v>0.252</v>
      </c>
      <c r="T70" s="295">
        <f>IF(L70='11 FORMULAS'!$P$6,T69-(T69*R70),T69)</f>
        <v>0.8</v>
      </c>
      <c r="U70" s="436"/>
      <c r="V70" s="433"/>
      <c r="X70" s="291"/>
      <c r="Y70" s="292"/>
      <c r="Z70" s="292"/>
    </row>
    <row r="71" spans="1:26" ht="29.5" customHeight="1" x14ac:dyDescent="0.2">
      <c r="A71" s="439"/>
      <c r="B71" s="442"/>
      <c r="C71" s="445"/>
      <c r="D71" s="448"/>
      <c r="E71" s="57">
        <v>3</v>
      </c>
      <c r="F71" s="217"/>
      <c r="G71" s="217"/>
      <c r="H71" s="217"/>
      <c r="I71" s="283" t="str">
        <f t="shared" si="27"/>
        <v xml:space="preserve">  </v>
      </c>
      <c r="J71" s="1"/>
      <c r="K71" s="53" t="str">
        <f>+IF(J71='11 FORMULAS'!$E$4,'11 FORMULAS'!$F$4,IF(J71='11 FORMULAS'!$E$5,'11 FORMULAS'!$F$5,IF(J71='11 FORMULAS'!$E$6,'11 FORMULAS'!$F$6,"")))</f>
        <v/>
      </c>
      <c r="L71" s="53" t="str">
        <f>+IF(OR(J71='11 FORMULAS'!$O$4,J71='11 FORMULAS'!$O$5),'11 FORMULAS'!$P$5,IF(J71='11 FORMULAS'!$O$6,'11 FORMULAS'!$P$6,""))</f>
        <v/>
      </c>
      <c r="M71" s="1"/>
      <c r="N71" s="53" t="str">
        <f>+IF(M71='11 FORMULAS'!$H$4,'11 FORMULAS'!$I$4,IF(M71='11 FORMULAS'!$H$5,'11 FORMULAS'!$I$5,""))</f>
        <v/>
      </c>
      <c r="O71" s="4"/>
      <c r="P71" s="4"/>
      <c r="Q71" s="4"/>
      <c r="R71" s="295" t="str">
        <f>+IFERROR(K71+N71,"")</f>
        <v/>
      </c>
      <c r="S71" s="295">
        <f>IF(L71='11 FORMULAS'!$P$5,S70-(S70*R71),S70)</f>
        <v>0.252</v>
      </c>
      <c r="T71" s="295">
        <f>IF(L71='11 FORMULAS'!$P$6,T70-(T70*R71),T70)</f>
        <v>0.8</v>
      </c>
      <c r="U71" s="436"/>
      <c r="V71" s="433"/>
      <c r="X71" s="291"/>
      <c r="Y71" s="292"/>
      <c r="Z71" s="292"/>
    </row>
    <row r="72" spans="1:26" ht="29.5" customHeight="1" thickBot="1" x14ac:dyDescent="0.25">
      <c r="A72" s="440"/>
      <c r="B72" s="443"/>
      <c r="C72" s="446"/>
      <c r="D72" s="449"/>
      <c r="E72" s="58">
        <v>4</v>
      </c>
      <c r="F72" s="218"/>
      <c r="G72" s="218"/>
      <c r="H72" s="218"/>
      <c r="I72" s="284" t="str">
        <f t="shared" si="27"/>
        <v xml:space="preserve">  </v>
      </c>
      <c r="J72" s="7"/>
      <c r="K72" s="54" t="str">
        <f>+IF(J72='11 FORMULAS'!$E$4,'11 FORMULAS'!$F$4,IF(J72='11 FORMULAS'!$E$5,'11 FORMULAS'!$F$5,IF(J72='11 FORMULAS'!$E$6,'11 FORMULAS'!$F$6,"")))</f>
        <v/>
      </c>
      <c r="L72" s="54" t="str">
        <f>+IF(OR(J72='11 FORMULAS'!$O$4,J72='11 FORMULAS'!$O$5),'11 FORMULAS'!$P$5,IF(J72='11 FORMULAS'!$O$6,'11 FORMULAS'!$P$6,""))</f>
        <v/>
      </c>
      <c r="M72" s="7"/>
      <c r="N72" s="54" t="str">
        <f>+IF(M72='11 FORMULAS'!$H$4,'11 FORMULAS'!$I$4,IF(M72='11 FORMULAS'!$H$5,'11 FORMULAS'!$I$5,""))</f>
        <v/>
      </c>
      <c r="O72" s="8"/>
      <c r="P72" s="8"/>
      <c r="Q72" s="8"/>
      <c r="R72" s="296" t="str">
        <f t="shared" ref="R72" si="31">+IFERROR(K72+N72,"")</f>
        <v/>
      </c>
      <c r="S72" s="296">
        <f>IF(L72='11 FORMULAS'!$P$5,S71-(S71*R72),S71)</f>
        <v>0.252</v>
      </c>
      <c r="T72" s="296">
        <f>IF(L72='11 FORMULAS'!$P$6,T71-(T71*R72),T71)</f>
        <v>0.8</v>
      </c>
      <c r="U72" s="437"/>
      <c r="V72" s="434"/>
      <c r="X72" s="293"/>
      <c r="Y72" s="293"/>
      <c r="Z72" s="293"/>
    </row>
    <row r="73" spans="1:26" ht="60" x14ac:dyDescent="0.2">
      <c r="A73" s="438" t="str">
        <f>'2 CONTEXTO E IDENTIFICACIÓN'!A26</f>
        <v>R16</v>
      </c>
      <c r="B73" s="441" t="str">
        <f>+'2 CONTEXTO E IDENTIFICACIÓN'!E26</f>
        <v>Posibilidad de pérdida Reputacional por inadecuada disposición de los archivos  debido a la falta de espacio adecuado para el mismo</v>
      </c>
      <c r="C73" s="444">
        <f>+'3 PROBABIL E IMPACTO INHERENTE'!E26</f>
        <v>0.4</v>
      </c>
      <c r="D73" s="447">
        <f>+'3 PROBABIL E IMPACTO INHERENTE'!M26</f>
        <v>0.4</v>
      </c>
      <c r="E73" s="56">
        <v>1</v>
      </c>
      <c r="F73" s="59" t="s">
        <v>333</v>
      </c>
      <c r="G73" s="59" t="s">
        <v>400</v>
      </c>
      <c r="H73" s="59" t="s">
        <v>401</v>
      </c>
      <c r="I73" s="282" t="str">
        <f t="shared" si="27"/>
        <v>El líder del proceso gestionará espacio de archivo cuando se identifique la necesidad</v>
      </c>
      <c r="J73" s="5" t="s">
        <v>97</v>
      </c>
      <c r="K73" s="52">
        <f>+IF(J73='11 FORMULAS'!$E$4,'11 FORMULAS'!$F$4,IF(J73='11 FORMULAS'!$E$5,'11 FORMULAS'!$F$5,IF(J73='11 FORMULAS'!$E$6,'11 FORMULAS'!$F$6,"")))</f>
        <v>0.1</v>
      </c>
      <c r="L73" s="52" t="str">
        <f>+IF(OR(J73='11 FORMULAS'!$O$4,J73='11 FORMULAS'!$O$5),'11 FORMULAS'!$P$5,IF(J73='11 FORMULAS'!$O$6,'11 FORMULAS'!$P$6,""))</f>
        <v>Impacto</v>
      </c>
      <c r="M73" s="5" t="s">
        <v>84</v>
      </c>
      <c r="N73" s="52">
        <f>+IF(M73='11 FORMULAS'!$H$4,'11 FORMULAS'!$I$4,IF(M73='11 FORMULAS'!$H$5,'11 FORMULAS'!$I$5,""))</f>
        <v>0.15</v>
      </c>
      <c r="O73" s="6" t="s">
        <v>88</v>
      </c>
      <c r="P73" s="6" t="s">
        <v>90</v>
      </c>
      <c r="Q73" s="6" t="s">
        <v>92</v>
      </c>
      <c r="R73" s="294">
        <f>+IFERROR(K73+N73,"")</f>
        <v>0.25</v>
      </c>
      <c r="S73" s="294">
        <f>IF(L73='11 FORMULAS'!$P$5,C73-(C73*R73),C73)</f>
        <v>0.4</v>
      </c>
      <c r="T73" s="294">
        <f>IF(L73='11 FORMULAS'!$P$6,D73-(D73*R73),D73)</f>
        <v>0.30000000000000004</v>
      </c>
      <c r="U73" s="435">
        <f>+IF(S76="","",S76)</f>
        <v>0.4</v>
      </c>
      <c r="V73" s="432">
        <f>+IF(T76="","",T76)</f>
        <v>0.22500000000000003</v>
      </c>
      <c r="X73" s="291"/>
      <c r="Y73" s="292"/>
      <c r="Z73" s="292"/>
    </row>
    <row r="74" spans="1:26" ht="29.5" customHeight="1" x14ac:dyDescent="0.2">
      <c r="A74" s="439"/>
      <c r="B74" s="442"/>
      <c r="C74" s="445"/>
      <c r="D74" s="448"/>
      <c r="E74" s="57">
        <v>2</v>
      </c>
      <c r="F74" s="217" t="s">
        <v>357</v>
      </c>
      <c r="G74" s="217" t="s">
        <v>402</v>
      </c>
      <c r="H74" s="217" t="s">
        <v>403</v>
      </c>
      <c r="I74" s="283" t="str">
        <f t="shared" si="27"/>
        <v>El profesional del proceso verifica el correcto uso del espacio de archivo con la documentación necesaria para archivar</v>
      </c>
      <c r="J74" s="1" t="s">
        <v>97</v>
      </c>
      <c r="K74" s="53">
        <f>+IF(J74='11 FORMULAS'!$E$4,'11 FORMULAS'!$F$4,IF(J74='11 FORMULAS'!$E$5,'11 FORMULAS'!$F$5,IF(J74='11 FORMULAS'!$E$6,'11 FORMULAS'!$F$6,"")))</f>
        <v>0.1</v>
      </c>
      <c r="L74" s="53" t="str">
        <f>+IF(OR(J74='11 FORMULAS'!$O$4,J74='11 FORMULAS'!$O$5),'11 FORMULAS'!$P$5,IF(J74='11 FORMULAS'!$O$6,'11 FORMULAS'!$P$6,""))</f>
        <v>Impacto</v>
      </c>
      <c r="M74" s="1" t="s">
        <v>84</v>
      </c>
      <c r="N74" s="53">
        <f>+IF(M74='11 FORMULAS'!$H$4,'11 FORMULAS'!$I$4,IF(M74='11 FORMULAS'!$H$5,'11 FORMULAS'!$I$5,""))</f>
        <v>0.15</v>
      </c>
      <c r="O74" s="4" t="s">
        <v>88</v>
      </c>
      <c r="P74" s="4" t="s">
        <v>90</v>
      </c>
      <c r="Q74" s="4" t="s">
        <v>92</v>
      </c>
      <c r="R74" s="295">
        <f t="shared" ref="R74" si="32">+IFERROR(K74+N74,"")</f>
        <v>0.25</v>
      </c>
      <c r="S74" s="295">
        <f>IF(L74='11 FORMULAS'!$P$5,S73-(S73*R74),S73)</f>
        <v>0.4</v>
      </c>
      <c r="T74" s="295">
        <f>IF(L74='11 FORMULAS'!$P$6,T73-(T73*R74),T73)</f>
        <v>0.22500000000000003</v>
      </c>
      <c r="U74" s="436"/>
      <c r="V74" s="433"/>
      <c r="X74" s="291"/>
      <c r="Y74" s="292"/>
      <c r="Z74" s="292"/>
    </row>
    <row r="75" spans="1:26" ht="29.5" customHeight="1" x14ac:dyDescent="0.2">
      <c r="A75" s="439"/>
      <c r="B75" s="442"/>
      <c r="C75" s="445"/>
      <c r="D75" s="448"/>
      <c r="E75" s="57">
        <v>3</v>
      </c>
      <c r="F75" s="217"/>
      <c r="G75" s="217"/>
      <c r="H75" s="217"/>
      <c r="I75" s="283" t="str">
        <f t="shared" si="27"/>
        <v xml:space="preserve">  </v>
      </c>
      <c r="J75" s="1"/>
      <c r="K75" s="53" t="str">
        <f>+IF(J75='11 FORMULAS'!$E$4,'11 FORMULAS'!$F$4,IF(J75='11 FORMULAS'!$E$5,'11 FORMULAS'!$F$5,IF(J75='11 FORMULAS'!$E$6,'11 FORMULAS'!$F$6,"")))</f>
        <v/>
      </c>
      <c r="L75" s="53" t="str">
        <f>+IF(OR(J75='11 FORMULAS'!$O$4,J75='11 FORMULAS'!$O$5),'11 FORMULAS'!$P$5,IF(J75='11 FORMULAS'!$O$6,'11 FORMULAS'!$P$6,""))</f>
        <v/>
      </c>
      <c r="M75" s="1"/>
      <c r="N75" s="53" t="str">
        <f>+IF(M75='11 FORMULAS'!$H$4,'11 FORMULAS'!$I$4,IF(M75='11 FORMULAS'!$H$5,'11 FORMULAS'!$I$5,""))</f>
        <v/>
      </c>
      <c r="O75" s="4"/>
      <c r="P75" s="4"/>
      <c r="Q75" s="4"/>
      <c r="R75" s="295" t="str">
        <f>+IFERROR(K75+N75,"")</f>
        <v/>
      </c>
      <c r="S75" s="295">
        <f>IF(L75='11 FORMULAS'!$P$5,S74-(S74*R75),S74)</f>
        <v>0.4</v>
      </c>
      <c r="T75" s="295">
        <f>IF(L75='11 FORMULAS'!$P$6,T74-(T74*R75),T74)</f>
        <v>0.22500000000000003</v>
      </c>
      <c r="U75" s="436"/>
      <c r="V75" s="433"/>
      <c r="X75" s="291"/>
      <c r="Y75" s="292"/>
      <c r="Z75" s="292"/>
    </row>
    <row r="76" spans="1:26" ht="29.5" customHeight="1" thickBot="1" x14ac:dyDescent="0.25">
      <c r="A76" s="440"/>
      <c r="B76" s="443"/>
      <c r="C76" s="446"/>
      <c r="D76" s="449"/>
      <c r="E76" s="58">
        <v>4</v>
      </c>
      <c r="F76" s="218"/>
      <c r="G76" s="218"/>
      <c r="H76" s="218"/>
      <c r="I76" s="284" t="str">
        <f t="shared" si="27"/>
        <v xml:space="preserve">  </v>
      </c>
      <c r="J76" s="7"/>
      <c r="K76" s="54" t="str">
        <f>+IF(J76='11 FORMULAS'!$E$4,'11 FORMULAS'!$F$4,IF(J76='11 FORMULAS'!$E$5,'11 FORMULAS'!$F$5,IF(J76='11 FORMULAS'!$E$6,'11 FORMULAS'!$F$6,"")))</f>
        <v/>
      </c>
      <c r="L76" s="54" t="str">
        <f>+IF(OR(J76='11 FORMULAS'!$O$4,J76='11 FORMULAS'!$O$5),'11 FORMULAS'!$P$5,IF(J76='11 FORMULAS'!$O$6,'11 FORMULAS'!$P$6,""))</f>
        <v/>
      </c>
      <c r="M76" s="7"/>
      <c r="N76" s="54" t="str">
        <f>+IF(M76='11 FORMULAS'!$H$4,'11 FORMULAS'!$I$4,IF(M76='11 FORMULAS'!$H$5,'11 FORMULAS'!$I$5,""))</f>
        <v/>
      </c>
      <c r="O76" s="8"/>
      <c r="P76" s="8"/>
      <c r="Q76" s="8"/>
      <c r="R76" s="296" t="str">
        <f t="shared" ref="R76" si="33">+IFERROR(K76+N76,"")</f>
        <v/>
      </c>
      <c r="S76" s="296">
        <f>IF(L76='11 FORMULAS'!$P$5,S75-(S75*R76),S75)</f>
        <v>0.4</v>
      </c>
      <c r="T76" s="296">
        <f>IF(L76='11 FORMULAS'!$P$6,T75-(T75*R76),T75)</f>
        <v>0.22500000000000003</v>
      </c>
      <c r="U76" s="437"/>
      <c r="V76" s="434"/>
      <c r="X76" s="293"/>
      <c r="Y76" s="293"/>
      <c r="Z76" s="293"/>
    </row>
    <row r="77" spans="1:26" ht="75" x14ac:dyDescent="0.2">
      <c r="A77" s="438" t="str">
        <f>'2 CONTEXTO E IDENTIFICACIÓN'!A27</f>
        <v>R17</v>
      </c>
      <c r="B77" s="441" t="str">
        <f>+'2 CONTEXTO E IDENTIFICACIÓN'!E27</f>
        <v>Posibilidad de pérdida Reputacional por incumplimiento del plan de bienestar social e incentivos por fallas en la gestión de las actividades planeadas</v>
      </c>
      <c r="C77" s="444">
        <f>+'3 PROBABIL E IMPACTO INHERENTE'!E27</f>
        <v>0.6</v>
      </c>
      <c r="D77" s="447">
        <f>+'3 PROBABIL E IMPACTO INHERENTE'!M27</f>
        <v>0.4</v>
      </c>
      <c r="E77" s="56">
        <v>1</v>
      </c>
      <c r="F77" s="59" t="s">
        <v>333</v>
      </c>
      <c r="G77" s="59" t="s">
        <v>340</v>
      </c>
      <c r="H77" s="59" t="s">
        <v>404</v>
      </c>
      <c r="I77" s="282" t="str">
        <f t="shared" si="27"/>
        <v>El líder del proceso realiza cronograma anual donde se planean todas las actividades planeadas del plan de bienestar social</v>
      </c>
      <c r="J77" s="5" t="s">
        <v>95</v>
      </c>
      <c r="K77" s="52">
        <f>+IF(J77='11 FORMULAS'!$E$4,'11 FORMULAS'!$F$4,IF(J77='11 FORMULAS'!$E$5,'11 FORMULAS'!$F$5,IF(J77='11 FORMULAS'!$E$6,'11 FORMULAS'!$F$6,"")))</f>
        <v>0.25</v>
      </c>
      <c r="L77" s="52" t="str">
        <f>+IF(OR(J77='11 FORMULAS'!$O$4,J77='11 FORMULAS'!$O$5),'11 FORMULAS'!$P$5,IF(J77='11 FORMULAS'!$O$6,'11 FORMULAS'!$P$6,""))</f>
        <v>Probabilidad</v>
      </c>
      <c r="M77" s="5" t="s">
        <v>84</v>
      </c>
      <c r="N77" s="52">
        <f>+IF(M77='11 FORMULAS'!$H$4,'11 FORMULAS'!$I$4,IF(M77='11 FORMULAS'!$H$5,'11 FORMULAS'!$I$5,""))</f>
        <v>0.15</v>
      </c>
      <c r="O77" s="6" t="s">
        <v>88</v>
      </c>
      <c r="P77" s="6" t="s">
        <v>89</v>
      </c>
      <c r="Q77" s="6" t="s">
        <v>92</v>
      </c>
      <c r="R77" s="294">
        <f>+IFERROR(K77+N77,"")</f>
        <v>0.4</v>
      </c>
      <c r="S77" s="294">
        <f>IF(L77='11 FORMULAS'!$P$5,C77-(C77*R77),C77)</f>
        <v>0.36</v>
      </c>
      <c r="T77" s="294">
        <f>IF(L77='11 FORMULAS'!$P$6,D77-(D77*R77),D77)</f>
        <v>0.4</v>
      </c>
      <c r="U77" s="435">
        <f>+IF(S80="","",S80)</f>
        <v>0.216</v>
      </c>
      <c r="V77" s="432">
        <f>+IF(T80="","",T80)</f>
        <v>0.4</v>
      </c>
      <c r="X77" s="291"/>
      <c r="Y77" s="292"/>
      <c r="Z77" s="292"/>
    </row>
    <row r="78" spans="1:26" ht="90" x14ac:dyDescent="0.2">
      <c r="A78" s="439"/>
      <c r="B78" s="442"/>
      <c r="C78" s="445"/>
      <c r="D78" s="448"/>
      <c r="E78" s="57">
        <v>2</v>
      </c>
      <c r="F78" s="217" t="s">
        <v>333</v>
      </c>
      <c r="G78" s="217" t="s">
        <v>405</v>
      </c>
      <c r="H78" s="217" t="s">
        <v>406</v>
      </c>
      <c r="I78" s="283" t="str">
        <f t="shared" si="27"/>
        <v>El líder del proceso realiza cuadro con necesidades y responsables para la ejecución de las actividades planeadas en el plan de bienestar social</v>
      </c>
      <c r="J78" s="1" t="s">
        <v>95</v>
      </c>
      <c r="K78" s="53">
        <f>+IF(J78='11 FORMULAS'!$E$4,'11 FORMULAS'!$F$4,IF(J78='11 FORMULAS'!$E$5,'11 FORMULAS'!$F$5,IF(J78='11 FORMULAS'!$E$6,'11 FORMULAS'!$F$6,"")))</f>
        <v>0.25</v>
      </c>
      <c r="L78" s="53" t="str">
        <f>+IF(OR(J78='11 FORMULAS'!$O$4,J78='11 FORMULAS'!$O$5),'11 FORMULAS'!$P$5,IF(J78='11 FORMULAS'!$O$6,'11 FORMULAS'!$P$6,""))</f>
        <v>Probabilidad</v>
      </c>
      <c r="M78" s="1" t="s">
        <v>84</v>
      </c>
      <c r="N78" s="53">
        <f>+IF(M78='11 FORMULAS'!$H$4,'11 FORMULAS'!$I$4,IF(M78='11 FORMULAS'!$H$5,'11 FORMULAS'!$I$5,""))</f>
        <v>0.15</v>
      </c>
      <c r="O78" s="4" t="s">
        <v>88</v>
      </c>
      <c r="P78" s="4" t="s">
        <v>89</v>
      </c>
      <c r="Q78" s="4" t="s">
        <v>92</v>
      </c>
      <c r="R78" s="295">
        <f t="shared" ref="R78" si="34">+IFERROR(K78+N78,"")</f>
        <v>0.4</v>
      </c>
      <c r="S78" s="295">
        <f>IF(L78='11 FORMULAS'!$P$5,S77-(S77*R78),S77)</f>
        <v>0.216</v>
      </c>
      <c r="T78" s="295">
        <f>IF(L78='11 FORMULAS'!$P$6,T77-(T77*R78),T77)</f>
        <v>0.4</v>
      </c>
      <c r="U78" s="436"/>
      <c r="V78" s="433"/>
      <c r="X78" s="291"/>
      <c r="Y78" s="292"/>
      <c r="Z78" s="292"/>
    </row>
    <row r="79" spans="1:26" ht="29.5" customHeight="1" x14ac:dyDescent="0.2">
      <c r="A79" s="439"/>
      <c r="B79" s="442"/>
      <c r="C79" s="445"/>
      <c r="D79" s="448"/>
      <c r="E79" s="57">
        <v>3</v>
      </c>
      <c r="F79" s="217"/>
      <c r="G79" s="217"/>
      <c r="H79" s="217"/>
      <c r="I79" s="283" t="str">
        <f t="shared" si="27"/>
        <v xml:space="preserve">  </v>
      </c>
      <c r="J79" s="1"/>
      <c r="K79" s="53" t="str">
        <f>+IF(J79='11 FORMULAS'!$E$4,'11 FORMULAS'!$F$4,IF(J79='11 FORMULAS'!$E$5,'11 FORMULAS'!$F$5,IF(J79='11 FORMULAS'!$E$6,'11 FORMULAS'!$F$6,"")))</f>
        <v/>
      </c>
      <c r="L79" s="53" t="str">
        <f>+IF(OR(J79='11 FORMULAS'!$O$4,J79='11 FORMULAS'!$O$5),'11 FORMULAS'!$P$5,IF(J79='11 FORMULAS'!$O$6,'11 FORMULAS'!$P$6,""))</f>
        <v/>
      </c>
      <c r="M79" s="1"/>
      <c r="N79" s="53" t="str">
        <f>+IF(M79='11 FORMULAS'!$H$4,'11 FORMULAS'!$I$4,IF(M79='11 FORMULAS'!$H$5,'11 FORMULAS'!$I$5,""))</f>
        <v/>
      </c>
      <c r="O79" s="4"/>
      <c r="P79" s="4"/>
      <c r="Q79" s="4"/>
      <c r="R79" s="295" t="str">
        <f>+IFERROR(K79+N79,"")</f>
        <v/>
      </c>
      <c r="S79" s="295">
        <f>IF(L79='11 FORMULAS'!$P$5,S78-(S78*R79),S78)</f>
        <v>0.216</v>
      </c>
      <c r="T79" s="295">
        <f>IF(L79='11 FORMULAS'!$P$6,T78-(T78*R79),T78)</f>
        <v>0.4</v>
      </c>
      <c r="U79" s="436"/>
      <c r="V79" s="433"/>
      <c r="X79" s="291"/>
      <c r="Y79" s="292"/>
      <c r="Z79" s="292"/>
    </row>
    <row r="80" spans="1:26" ht="29.5" customHeight="1" thickBot="1" x14ac:dyDescent="0.25">
      <c r="A80" s="440"/>
      <c r="B80" s="443"/>
      <c r="C80" s="446"/>
      <c r="D80" s="449"/>
      <c r="E80" s="58">
        <v>4</v>
      </c>
      <c r="F80" s="218"/>
      <c r="G80" s="218"/>
      <c r="H80" s="218"/>
      <c r="I80" s="284" t="str">
        <f t="shared" si="27"/>
        <v xml:space="preserve">  </v>
      </c>
      <c r="J80" s="7"/>
      <c r="K80" s="54" t="str">
        <f>+IF(J80='11 FORMULAS'!$E$4,'11 FORMULAS'!$F$4,IF(J80='11 FORMULAS'!$E$5,'11 FORMULAS'!$F$5,IF(J80='11 FORMULAS'!$E$6,'11 FORMULAS'!$F$6,"")))</f>
        <v/>
      </c>
      <c r="L80" s="54" t="str">
        <f>+IF(OR(J80='11 FORMULAS'!$O$4,J80='11 FORMULAS'!$O$5),'11 FORMULAS'!$P$5,IF(J80='11 FORMULAS'!$O$6,'11 FORMULAS'!$P$6,""))</f>
        <v/>
      </c>
      <c r="M80" s="7"/>
      <c r="N80" s="54" t="str">
        <f>+IF(M80='11 FORMULAS'!$H$4,'11 FORMULAS'!$I$4,IF(M80='11 FORMULAS'!$H$5,'11 FORMULAS'!$I$5,""))</f>
        <v/>
      </c>
      <c r="O80" s="8"/>
      <c r="P80" s="8"/>
      <c r="Q80" s="8"/>
      <c r="R80" s="296" t="str">
        <f t="shared" ref="R80" si="35">+IFERROR(K80+N80,"")</f>
        <v/>
      </c>
      <c r="S80" s="296">
        <f>IF(L80='11 FORMULAS'!$P$5,S79-(S79*R80),S79)</f>
        <v>0.216</v>
      </c>
      <c r="T80" s="296">
        <f>IF(L80='11 FORMULAS'!$P$6,T79-(T79*R80),T79)</f>
        <v>0.4</v>
      </c>
      <c r="U80" s="437"/>
      <c r="V80" s="434"/>
      <c r="X80" s="293"/>
      <c r="Y80" s="293"/>
      <c r="Z80" s="293"/>
    </row>
  </sheetData>
  <sheetProtection formatCells="0" formatColumns="0" formatRows="0" sort="0" autoFilter="0" pivotTables="0"/>
  <autoFilter ref="A12:W80" xr:uid="{00000000-0009-0000-0000-000004000000}"/>
  <dataConsolidate/>
  <mergeCells count="127">
    <mergeCell ref="A1:A4"/>
    <mergeCell ref="B1:U1"/>
    <mergeCell ref="B2:U2"/>
    <mergeCell ref="B3:U3"/>
    <mergeCell ref="B4:U4"/>
    <mergeCell ref="B6:F6"/>
    <mergeCell ref="B7:F7"/>
    <mergeCell ref="H6:P6"/>
    <mergeCell ref="Q6:T6"/>
    <mergeCell ref="U6:V6"/>
    <mergeCell ref="H7:V7"/>
    <mergeCell ref="C11:C12"/>
    <mergeCell ref="C13:C16"/>
    <mergeCell ref="D11:D12"/>
    <mergeCell ref="D13:D16"/>
    <mergeCell ref="R9:R11"/>
    <mergeCell ref="S9:S11"/>
    <mergeCell ref="T9:T11"/>
    <mergeCell ref="A11:A12"/>
    <mergeCell ref="B11:B12"/>
    <mergeCell ref="J10:Q10"/>
    <mergeCell ref="E11:E12"/>
    <mergeCell ref="J11:N11"/>
    <mergeCell ref="O11:Q11"/>
    <mergeCell ref="F11:H11"/>
    <mergeCell ref="B9:D9"/>
    <mergeCell ref="A29:A32"/>
    <mergeCell ref="B29:B32"/>
    <mergeCell ref="C29:C32"/>
    <mergeCell ref="D29:D32"/>
    <mergeCell ref="A13:A16"/>
    <mergeCell ref="B13:B16"/>
    <mergeCell ref="A25:A28"/>
    <mergeCell ref="B25:B28"/>
    <mergeCell ref="C25:C28"/>
    <mergeCell ref="D25:D28"/>
    <mergeCell ref="A17:A20"/>
    <mergeCell ref="B17:B20"/>
    <mergeCell ref="C17:C20"/>
    <mergeCell ref="D17:D20"/>
    <mergeCell ref="A21:A24"/>
    <mergeCell ref="B21:B24"/>
    <mergeCell ref="C21:C24"/>
    <mergeCell ref="D21:D24"/>
    <mergeCell ref="A41:A44"/>
    <mergeCell ref="B41:B44"/>
    <mergeCell ref="C41:C44"/>
    <mergeCell ref="D41:D44"/>
    <mergeCell ref="A45:A48"/>
    <mergeCell ref="B45:B48"/>
    <mergeCell ref="C45:C48"/>
    <mergeCell ref="D45:D48"/>
    <mergeCell ref="A33:A36"/>
    <mergeCell ref="B33:B36"/>
    <mergeCell ref="C33:C36"/>
    <mergeCell ref="D33:D36"/>
    <mergeCell ref="A37:A40"/>
    <mergeCell ref="B37:B40"/>
    <mergeCell ref="C37:C40"/>
    <mergeCell ref="D37:D40"/>
    <mergeCell ref="A57:A60"/>
    <mergeCell ref="B57:B60"/>
    <mergeCell ref="C57:C60"/>
    <mergeCell ref="A49:A52"/>
    <mergeCell ref="B49:B52"/>
    <mergeCell ref="C49:C52"/>
    <mergeCell ref="D49:D52"/>
    <mergeCell ref="A53:A56"/>
    <mergeCell ref="B53:B56"/>
    <mergeCell ref="C53:C56"/>
    <mergeCell ref="D53:D56"/>
    <mergeCell ref="U29:U32"/>
    <mergeCell ref="V29:V32"/>
    <mergeCell ref="U33:U36"/>
    <mergeCell ref="A77:A80"/>
    <mergeCell ref="B77:B80"/>
    <mergeCell ref="C77:C80"/>
    <mergeCell ref="D77:D80"/>
    <mergeCell ref="A65:A68"/>
    <mergeCell ref="B65:B68"/>
    <mergeCell ref="C65:C68"/>
    <mergeCell ref="D65:D68"/>
    <mergeCell ref="A69:A72"/>
    <mergeCell ref="B69:B72"/>
    <mergeCell ref="C69:C72"/>
    <mergeCell ref="D69:D72"/>
    <mergeCell ref="A73:A76"/>
    <mergeCell ref="B73:B76"/>
    <mergeCell ref="C73:C76"/>
    <mergeCell ref="D73:D76"/>
    <mergeCell ref="D57:D60"/>
    <mergeCell ref="A61:A64"/>
    <mergeCell ref="B61:B64"/>
    <mergeCell ref="C61:C64"/>
    <mergeCell ref="D61:D64"/>
    <mergeCell ref="X9:Z9"/>
    <mergeCell ref="U21:U24"/>
    <mergeCell ref="V21:V24"/>
    <mergeCell ref="U25:U28"/>
    <mergeCell ref="V25:V28"/>
    <mergeCell ref="U13:U16"/>
    <mergeCell ref="V13:V16"/>
    <mergeCell ref="U17:U20"/>
    <mergeCell ref="V17:V20"/>
    <mergeCell ref="V33:V36"/>
    <mergeCell ref="U77:U80"/>
    <mergeCell ref="V77:V80"/>
    <mergeCell ref="U65:U68"/>
    <mergeCell ref="V65:V68"/>
    <mergeCell ref="U69:U72"/>
    <mergeCell ref="V69:V72"/>
    <mergeCell ref="U73:U76"/>
    <mergeCell ref="V73:V76"/>
    <mergeCell ref="U61:U64"/>
    <mergeCell ref="V61:V64"/>
    <mergeCell ref="U49:U52"/>
    <mergeCell ref="V49:V52"/>
    <mergeCell ref="U53:U56"/>
    <mergeCell ref="V53:V56"/>
    <mergeCell ref="U57:U60"/>
    <mergeCell ref="V57:V60"/>
    <mergeCell ref="U37:U40"/>
    <mergeCell ref="V37:V40"/>
    <mergeCell ref="U41:U44"/>
    <mergeCell ref="V41:V44"/>
    <mergeCell ref="U45:U48"/>
    <mergeCell ref="V45:V48"/>
  </mergeCells>
  <phoneticPr fontId="0" type="noConversion"/>
  <conditionalFormatting sqref="U13:V13 C13:D13 C17:D17 C21:D21 C25:D25 C29:D29 C37:D37 C41:D41 C45:D45 C49:D49 C53:D53 C57:D57 C61:D61 C65:D65 C69:D69 C73:D73 C77:D77 C33:D33">
    <cfRule type="cellIs" dxfId="159" priority="264" operator="between">
      <formula>$Y$11</formula>
      <formula>$Z$11</formula>
    </cfRule>
    <cfRule type="cellIs" dxfId="158" priority="265" operator="between">
      <formula>$Y$12</formula>
      <formula>$Z$12</formula>
    </cfRule>
    <cfRule type="cellIs" dxfId="157" priority="266" operator="between">
      <formula>$Y$13</formula>
      <formula>$Z$13</formula>
    </cfRule>
    <cfRule type="cellIs" dxfId="156" priority="267" operator="between">
      <formula>$Y$14</formula>
      <formula>$Z$14</formula>
    </cfRule>
    <cfRule type="cellIs" dxfId="155" priority="268" operator="between">
      <formula>$Y$15</formula>
      <formula>$Z$15</formula>
    </cfRule>
  </conditionalFormatting>
  <conditionalFormatting sqref="U17:V17">
    <cfRule type="cellIs" dxfId="154" priority="91" operator="between">
      <formula>$Y$11</formula>
      <formula>$Z$11</formula>
    </cfRule>
    <cfRule type="cellIs" dxfId="153" priority="92" operator="between">
      <formula>$Y$12</formula>
      <formula>$Z$12</formula>
    </cfRule>
    <cfRule type="cellIs" dxfId="152" priority="93" operator="between">
      <formula>$Y$13</formula>
      <formula>$Z$13</formula>
    </cfRule>
    <cfRule type="cellIs" dxfId="151" priority="94" operator="between">
      <formula>$Y$14</formula>
      <formula>$Z$14</formula>
    </cfRule>
    <cfRule type="cellIs" dxfId="150" priority="95" operator="between">
      <formula>$Y$15</formula>
      <formula>$Z$15</formula>
    </cfRule>
  </conditionalFormatting>
  <conditionalFormatting sqref="U21:V21">
    <cfRule type="cellIs" dxfId="149" priority="86" operator="between">
      <formula>$Y$11</formula>
      <formula>$Z$11</formula>
    </cfRule>
    <cfRule type="cellIs" dxfId="148" priority="87" operator="between">
      <formula>$Y$12</formula>
      <formula>$Z$12</formula>
    </cfRule>
    <cfRule type="cellIs" dxfId="147" priority="88" operator="between">
      <formula>$Y$13</formula>
      <formula>$Z$13</formula>
    </cfRule>
    <cfRule type="cellIs" dxfId="146" priority="89" operator="between">
      <formula>$Y$14</formula>
      <formula>$Z$14</formula>
    </cfRule>
    <cfRule type="cellIs" dxfId="145" priority="90" operator="between">
      <formula>$Y$15</formula>
      <formula>$Z$15</formula>
    </cfRule>
  </conditionalFormatting>
  <conditionalFormatting sqref="U25:V25">
    <cfRule type="cellIs" dxfId="144" priority="81" operator="between">
      <formula>$Y$11</formula>
      <formula>$Z$11</formula>
    </cfRule>
    <cfRule type="cellIs" dxfId="143" priority="82" operator="between">
      <formula>$Y$12</formula>
      <formula>$Z$12</formula>
    </cfRule>
    <cfRule type="cellIs" dxfId="142" priority="83" operator="between">
      <formula>$Y$13</formula>
      <formula>$Z$13</formula>
    </cfRule>
    <cfRule type="cellIs" dxfId="141" priority="84" operator="between">
      <formula>$Y$14</formula>
      <formula>$Z$14</formula>
    </cfRule>
    <cfRule type="cellIs" dxfId="140" priority="85" operator="between">
      <formula>$Y$15</formula>
      <formula>$Z$15</formula>
    </cfRule>
  </conditionalFormatting>
  <conditionalFormatting sqref="U29:V29">
    <cfRule type="cellIs" dxfId="139" priority="76" operator="between">
      <formula>$Y$11</formula>
      <formula>$Z$11</formula>
    </cfRule>
    <cfRule type="cellIs" dxfId="138" priority="77" operator="between">
      <formula>$Y$12</formula>
      <formula>$Z$12</formula>
    </cfRule>
    <cfRule type="cellIs" dxfId="137" priority="78" operator="between">
      <formula>$Y$13</formula>
      <formula>$Z$13</formula>
    </cfRule>
    <cfRule type="cellIs" dxfId="136" priority="79" operator="between">
      <formula>$Y$14</formula>
      <formula>$Z$14</formula>
    </cfRule>
    <cfRule type="cellIs" dxfId="135" priority="80" operator="between">
      <formula>$Y$15</formula>
      <formula>$Z$15</formula>
    </cfRule>
  </conditionalFormatting>
  <conditionalFormatting sqref="U33:V33">
    <cfRule type="cellIs" dxfId="134" priority="66" operator="between">
      <formula>$Y$11</formula>
      <formula>$Z$11</formula>
    </cfRule>
    <cfRule type="cellIs" dxfId="133" priority="67" operator="between">
      <formula>$Y$12</formula>
      <formula>$Z$12</formula>
    </cfRule>
    <cfRule type="cellIs" dxfId="132" priority="68" operator="between">
      <formula>$Y$13</formula>
      <formula>$Z$13</formula>
    </cfRule>
    <cfRule type="cellIs" dxfId="131" priority="69" operator="between">
      <formula>$Y$14</formula>
      <formula>$Z$14</formula>
    </cfRule>
    <cfRule type="cellIs" dxfId="130" priority="70" operator="between">
      <formula>$Y$15</formula>
      <formula>$Z$15</formula>
    </cfRule>
  </conditionalFormatting>
  <conditionalFormatting sqref="U37:V37">
    <cfRule type="cellIs" dxfId="129" priority="61" operator="between">
      <formula>$Y$11</formula>
      <formula>$Z$11</formula>
    </cfRule>
    <cfRule type="cellIs" dxfId="128" priority="62" operator="between">
      <formula>$Y$12</formula>
      <formula>$Z$12</formula>
    </cfRule>
    <cfRule type="cellIs" dxfId="127" priority="63" operator="between">
      <formula>$Y$13</formula>
      <formula>$Z$13</formula>
    </cfRule>
    <cfRule type="cellIs" dxfId="126" priority="64" operator="between">
      <formula>$Y$14</formula>
      <formula>$Z$14</formula>
    </cfRule>
    <cfRule type="cellIs" dxfId="125" priority="65" operator="between">
      <formula>$Y$15</formula>
      <formula>$Z$15</formula>
    </cfRule>
  </conditionalFormatting>
  <conditionalFormatting sqref="U41:V41">
    <cfRule type="cellIs" dxfId="124" priority="56" operator="between">
      <formula>$Y$11</formula>
      <formula>$Z$11</formula>
    </cfRule>
    <cfRule type="cellIs" dxfId="123" priority="57" operator="between">
      <formula>$Y$12</formula>
      <formula>$Z$12</formula>
    </cfRule>
    <cfRule type="cellIs" dxfId="122" priority="58" operator="between">
      <formula>$Y$13</formula>
      <formula>$Z$13</formula>
    </cfRule>
    <cfRule type="cellIs" dxfId="121" priority="59" operator="between">
      <formula>$Y$14</formula>
      <formula>$Z$14</formula>
    </cfRule>
    <cfRule type="cellIs" dxfId="120" priority="60" operator="between">
      <formula>$Y$15</formula>
      <formula>$Z$15</formula>
    </cfRule>
  </conditionalFormatting>
  <conditionalFormatting sqref="U45:V45">
    <cfRule type="cellIs" dxfId="119" priority="51" operator="between">
      <formula>$Y$11</formula>
      <formula>$Z$11</formula>
    </cfRule>
    <cfRule type="cellIs" dxfId="118" priority="52" operator="between">
      <formula>$Y$12</formula>
      <formula>$Z$12</formula>
    </cfRule>
    <cfRule type="cellIs" dxfId="117" priority="53" operator="between">
      <formula>$Y$13</formula>
      <formula>$Z$13</formula>
    </cfRule>
    <cfRule type="cellIs" dxfId="116" priority="54" operator="between">
      <formula>$Y$14</formula>
      <formula>$Z$14</formula>
    </cfRule>
    <cfRule type="cellIs" dxfId="115" priority="55" operator="between">
      <formula>$Y$15</formula>
      <formula>$Z$15</formula>
    </cfRule>
  </conditionalFormatting>
  <conditionalFormatting sqref="U49:V49">
    <cfRule type="cellIs" dxfId="114" priority="46" operator="between">
      <formula>$Y$11</formula>
      <formula>$Z$11</formula>
    </cfRule>
    <cfRule type="cellIs" dxfId="113" priority="47" operator="between">
      <formula>$Y$12</formula>
      <formula>$Z$12</formula>
    </cfRule>
    <cfRule type="cellIs" dxfId="112" priority="48" operator="between">
      <formula>$Y$13</formula>
      <formula>$Z$13</formula>
    </cfRule>
    <cfRule type="cellIs" dxfId="111" priority="49" operator="between">
      <formula>$Y$14</formula>
      <formula>$Z$14</formula>
    </cfRule>
    <cfRule type="cellIs" dxfId="110" priority="50" operator="between">
      <formula>$Y$15</formula>
      <formula>$Z$15</formula>
    </cfRule>
  </conditionalFormatting>
  <conditionalFormatting sqref="U53:V53">
    <cfRule type="cellIs" dxfId="109" priority="41" operator="between">
      <formula>$Y$11</formula>
      <formula>$Z$11</formula>
    </cfRule>
    <cfRule type="cellIs" dxfId="108" priority="42" operator="between">
      <formula>$Y$12</formula>
      <formula>$Z$12</formula>
    </cfRule>
    <cfRule type="cellIs" dxfId="107" priority="43" operator="between">
      <formula>$Y$13</formula>
      <formula>$Z$13</formula>
    </cfRule>
    <cfRule type="cellIs" dxfId="106" priority="44" operator="between">
      <formula>$Y$14</formula>
      <formula>$Z$14</formula>
    </cfRule>
    <cfRule type="cellIs" dxfId="105" priority="45" operator="between">
      <formula>$Y$15</formula>
      <formula>$Z$15</formula>
    </cfRule>
  </conditionalFormatting>
  <conditionalFormatting sqref="U57:V57">
    <cfRule type="cellIs" dxfId="104" priority="36" operator="between">
      <formula>$Y$11</formula>
      <formula>$Z$11</formula>
    </cfRule>
    <cfRule type="cellIs" dxfId="103" priority="37" operator="between">
      <formula>$Y$12</formula>
      <formula>$Z$12</formula>
    </cfRule>
    <cfRule type="cellIs" dxfId="102" priority="38" operator="between">
      <formula>$Y$13</formula>
      <formula>$Z$13</formula>
    </cfRule>
    <cfRule type="cellIs" dxfId="101" priority="39" operator="between">
      <formula>$Y$14</formula>
      <formula>$Z$14</formula>
    </cfRule>
    <cfRule type="cellIs" dxfId="100" priority="40" operator="between">
      <formula>$Y$15</formula>
      <formula>$Z$15</formula>
    </cfRule>
  </conditionalFormatting>
  <conditionalFormatting sqref="U61:V61">
    <cfRule type="cellIs" dxfId="99" priority="31" operator="between">
      <formula>$Y$11</formula>
      <formula>$Z$11</formula>
    </cfRule>
    <cfRule type="cellIs" dxfId="98" priority="32" operator="between">
      <formula>$Y$12</formula>
      <formula>$Z$12</formula>
    </cfRule>
    <cfRule type="cellIs" dxfId="97" priority="33" operator="between">
      <formula>$Y$13</formula>
      <formula>$Z$13</formula>
    </cfRule>
    <cfRule type="cellIs" dxfId="96" priority="34" operator="between">
      <formula>$Y$14</formula>
      <formula>$Z$14</formula>
    </cfRule>
    <cfRule type="cellIs" dxfId="95" priority="35" operator="between">
      <formula>$Y$15</formula>
      <formula>$Z$15</formula>
    </cfRule>
  </conditionalFormatting>
  <conditionalFormatting sqref="U65:V65">
    <cfRule type="cellIs" dxfId="94" priority="16" operator="between">
      <formula>$Y$11</formula>
      <formula>$Z$11</formula>
    </cfRule>
    <cfRule type="cellIs" dxfId="93" priority="17" operator="between">
      <formula>$Y$12</formula>
      <formula>$Z$12</formula>
    </cfRule>
    <cfRule type="cellIs" dxfId="92" priority="18" operator="between">
      <formula>$Y$13</formula>
      <formula>$Z$13</formula>
    </cfRule>
    <cfRule type="cellIs" dxfId="91" priority="19" operator="between">
      <formula>$Y$14</formula>
      <formula>$Z$14</formula>
    </cfRule>
    <cfRule type="cellIs" dxfId="90" priority="20" operator="between">
      <formula>$Y$15</formula>
      <formula>$Z$15</formula>
    </cfRule>
  </conditionalFormatting>
  <conditionalFormatting sqref="U69:V69">
    <cfRule type="cellIs" dxfId="89" priority="11" operator="between">
      <formula>$Y$11</formula>
      <formula>$Z$11</formula>
    </cfRule>
    <cfRule type="cellIs" dxfId="88" priority="12" operator="between">
      <formula>$Y$12</formula>
      <formula>$Z$12</formula>
    </cfRule>
    <cfRule type="cellIs" dxfId="87" priority="13" operator="between">
      <formula>$Y$13</formula>
      <formula>$Z$13</formula>
    </cfRule>
    <cfRule type="cellIs" dxfId="86" priority="14" operator="between">
      <formula>$Y$14</formula>
      <formula>$Z$14</formula>
    </cfRule>
    <cfRule type="cellIs" dxfId="85" priority="15" operator="between">
      <formula>$Y$15</formula>
      <formula>$Z$15</formula>
    </cfRule>
  </conditionalFormatting>
  <conditionalFormatting sqref="U73:V73">
    <cfRule type="cellIs" dxfId="84" priority="6" operator="between">
      <formula>$Y$11</formula>
      <formula>$Z$11</formula>
    </cfRule>
    <cfRule type="cellIs" dxfId="83" priority="7" operator="between">
      <formula>$Y$12</formula>
      <formula>$Z$12</formula>
    </cfRule>
    <cfRule type="cellIs" dxfId="82" priority="8" operator="between">
      <formula>$Y$13</formula>
      <formula>$Z$13</formula>
    </cfRule>
    <cfRule type="cellIs" dxfId="81" priority="9" operator="between">
      <formula>$Y$14</formula>
      <formula>$Z$14</formula>
    </cfRule>
    <cfRule type="cellIs" dxfId="80" priority="10" operator="between">
      <formula>$Y$15</formula>
      <formula>$Z$15</formula>
    </cfRule>
  </conditionalFormatting>
  <conditionalFormatting sqref="U77:V77">
    <cfRule type="cellIs" dxfId="79" priority="1" operator="between">
      <formula>$Y$11</formula>
      <formula>$Z$11</formula>
    </cfRule>
    <cfRule type="cellIs" dxfId="78" priority="2" operator="between">
      <formula>$Y$12</formula>
      <formula>$Z$12</formula>
    </cfRule>
    <cfRule type="cellIs" dxfId="77" priority="3" operator="between">
      <formula>$Y$13</formula>
      <formula>$Z$13</formula>
    </cfRule>
    <cfRule type="cellIs" dxfId="76" priority="4" operator="between">
      <formula>$Y$14</formula>
      <formula>$Z$14</formula>
    </cfRule>
    <cfRule type="cellIs" dxfId="75" priority="5" operator="between">
      <formula>$Y$15</formula>
      <formula>$Z$15</formula>
    </cfRule>
  </conditionalFormatting>
  <printOptions horizontalCentered="1" verticalCentered="1"/>
  <pageMargins left="0.23622047244094491" right="0.23622047244094491" top="0.74803149606299213" bottom="0.74803149606299213" header="0.31496062992125984" footer="0.31496062992125984"/>
  <pageSetup scale="67" orientation="landscape" r:id="rId1"/>
  <headerFooter alignWithMargins="0"/>
  <colBreaks count="2" manualBreakCount="2">
    <brk id="9" max="100" man="1"/>
    <brk id="23" max="1048575" man="1"/>
  </colBreaks>
  <drawing r:id="rId2"/>
  <extLst>
    <ext xmlns:x14="http://schemas.microsoft.com/office/spreadsheetml/2009/9/main" uri="{CCE6A557-97BC-4b89-ADB6-D9C93CAAB3DF}">
      <x14:dataValidations xmlns:xm="http://schemas.microsoft.com/office/excel/2006/main" xWindow="712" yWindow="776" count="5">
        <x14:dataValidation type="list" allowBlank="1" showInputMessage="1" showErrorMessage="1" xr:uid="{00000000-0002-0000-0400-000000000000}">
          <x14:formula1>
            <xm:f>'11 FORMULAS'!$E$4:$E$7</xm:f>
          </x14:formula1>
          <xm:sqref>J13:J80</xm:sqref>
        </x14:dataValidation>
        <x14:dataValidation type="list" allowBlank="1" showInputMessage="1" showErrorMessage="1" xr:uid="{00000000-0002-0000-0400-000001000000}">
          <x14:formula1>
            <xm:f>'11 FORMULAS'!$H$4:$H$6</xm:f>
          </x14:formula1>
          <xm:sqref>M13:M80</xm:sqref>
        </x14:dataValidation>
        <x14:dataValidation type="list" allowBlank="1" showInputMessage="1" showErrorMessage="1" xr:uid="{00000000-0002-0000-0400-000002000000}">
          <x14:formula1>
            <xm:f>'11 FORMULAS'!$K$4:$K$6</xm:f>
          </x14:formula1>
          <xm:sqref>O13:O80</xm:sqref>
        </x14:dataValidation>
        <x14:dataValidation type="list" allowBlank="1" showInputMessage="1" showErrorMessage="1" xr:uid="{00000000-0002-0000-0400-000003000000}">
          <x14:formula1>
            <xm:f>'11 FORMULAS'!$L$4:$L$6</xm:f>
          </x14:formula1>
          <xm:sqref>P13:P80</xm:sqref>
        </x14:dataValidation>
        <x14:dataValidation type="list" allowBlank="1" showInputMessage="1" showErrorMessage="1" xr:uid="{00000000-0002-0000-0400-000004000000}">
          <x14:formula1>
            <xm:f>'11 FORMULAS'!$M$4:$M$6</xm:f>
          </x14:formula1>
          <xm:sqref>Q13:Q80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36"/>
  <sheetViews>
    <sheetView showGridLines="0" zoomScale="70" zoomScaleNormal="70" workbookViewId="0">
      <pane xSplit="1" ySplit="12" topLeftCell="B13" activePane="bottomRight" state="frozen"/>
      <selection pane="topRight" activeCell="B1" sqref="B1"/>
      <selection pane="bottomLeft" activeCell="A7" sqref="A7"/>
      <selection pane="bottomRight" activeCell="Z16" sqref="Z16"/>
    </sheetView>
  </sheetViews>
  <sheetFormatPr baseColWidth="10" defaultColWidth="14.33203125" defaultRowHeight="13" x14ac:dyDescent="0.2"/>
  <cols>
    <col min="1" max="1" width="25" style="72" customWidth="1"/>
    <col min="2" max="2" width="30.5" style="123" customWidth="1"/>
    <col min="3" max="3" width="13.33203125" style="123" customWidth="1"/>
    <col min="4" max="4" width="13" style="123" customWidth="1"/>
    <col min="5" max="5" width="16.5" style="129" customWidth="1"/>
    <col min="6" max="6" width="10.1640625" style="129" customWidth="1"/>
    <col min="7" max="7" width="19.6640625" style="123" customWidth="1"/>
    <col min="8" max="8" width="10.1640625" style="124" bestFit="1" customWidth="1"/>
    <col min="9" max="9" width="7.5" style="124" customWidth="1"/>
    <col min="10" max="10" width="14" style="124" customWidth="1"/>
    <col min="11" max="15" width="12.5" style="124" customWidth="1"/>
    <col min="16" max="16" width="3.83203125" style="124" customWidth="1"/>
    <col min="17" max="17" width="4.83203125" style="72" customWidth="1"/>
    <col min="18" max="18" width="5.5" style="72" bestFit="1" customWidth="1"/>
    <col min="19" max="21" width="14" style="72" customWidth="1"/>
    <col min="22" max="22" width="13.33203125" style="72" customWidth="1"/>
    <col min="23" max="24" width="14" style="72" customWidth="1"/>
    <col min="25" max="29" width="11.5" style="72" customWidth="1"/>
    <col min="30" max="30" width="5.5" style="72" bestFit="1" customWidth="1"/>
    <col min="31" max="31" width="26.83203125" style="72" customWidth="1"/>
    <col min="32" max="36" width="22.83203125" style="123" customWidth="1"/>
    <col min="37" max="37" width="23.5" style="72" customWidth="1"/>
    <col min="38" max="265" width="11.5" style="72" customWidth="1"/>
    <col min="266" max="266" width="12.6640625" style="72" customWidth="1"/>
    <col min="267" max="267" width="47" style="72" customWidth="1"/>
    <col min="268" max="268" width="35" style="72" customWidth="1"/>
    <col min="269" max="16384" width="14.33203125" style="72"/>
  </cols>
  <sheetData>
    <row r="1" spans="1:38" ht="23.25" customHeight="1" x14ac:dyDescent="0.2">
      <c r="A1" s="383"/>
      <c r="B1" s="384" t="s">
        <v>271</v>
      </c>
      <c r="C1" s="384"/>
      <c r="D1" s="384"/>
      <c r="E1" s="384"/>
      <c r="F1" s="384"/>
      <c r="G1" s="384"/>
      <c r="H1" s="384"/>
      <c r="I1" s="384"/>
      <c r="J1" s="384"/>
      <c r="K1" s="384"/>
      <c r="L1" s="384"/>
      <c r="M1" s="384"/>
      <c r="N1" s="384"/>
      <c r="O1" s="384"/>
      <c r="P1" s="384"/>
      <c r="Q1" s="384"/>
      <c r="R1" s="384"/>
      <c r="S1" s="384"/>
      <c r="T1" s="384"/>
      <c r="U1" s="384"/>
      <c r="V1" s="468" t="s">
        <v>273</v>
      </c>
      <c r="W1" s="468"/>
      <c r="X1" s="468"/>
    </row>
    <row r="2" spans="1:38" ht="26.25" customHeight="1" x14ac:dyDescent="0.2">
      <c r="A2" s="383"/>
      <c r="B2" s="384" t="s">
        <v>272</v>
      </c>
      <c r="C2" s="384"/>
      <c r="D2" s="384"/>
      <c r="E2" s="384"/>
      <c r="F2" s="384"/>
      <c r="G2" s="384"/>
      <c r="H2" s="384"/>
      <c r="I2" s="384"/>
      <c r="J2" s="384"/>
      <c r="K2" s="384"/>
      <c r="L2" s="384"/>
      <c r="M2" s="384"/>
      <c r="N2" s="384"/>
      <c r="O2" s="384"/>
      <c r="P2" s="384"/>
      <c r="Q2" s="384"/>
      <c r="R2" s="384"/>
      <c r="S2" s="384"/>
      <c r="T2" s="384"/>
      <c r="U2" s="384"/>
      <c r="V2" s="468" t="s">
        <v>274</v>
      </c>
      <c r="W2" s="468"/>
      <c r="X2" s="468"/>
    </row>
    <row r="3" spans="1:38" ht="27.75" customHeight="1" x14ac:dyDescent="0.2">
      <c r="A3" s="383"/>
      <c r="B3" s="384" t="s">
        <v>277</v>
      </c>
      <c r="C3" s="384"/>
      <c r="D3" s="384"/>
      <c r="E3" s="384"/>
      <c r="F3" s="384"/>
      <c r="G3" s="384"/>
      <c r="H3" s="384"/>
      <c r="I3" s="384"/>
      <c r="J3" s="384"/>
      <c r="K3" s="384"/>
      <c r="L3" s="384"/>
      <c r="M3" s="384"/>
      <c r="N3" s="384"/>
      <c r="O3" s="384"/>
      <c r="P3" s="384"/>
      <c r="Q3" s="384"/>
      <c r="R3" s="384"/>
      <c r="S3" s="384"/>
      <c r="T3" s="384"/>
      <c r="U3" s="384"/>
      <c r="V3" s="468" t="s">
        <v>278</v>
      </c>
      <c r="W3" s="468"/>
      <c r="X3" s="468"/>
    </row>
    <row r="4" spans="1:38" ht="25.5" customHeight="1" x14ac:dyDescent="0.2">
      <c r="A4" s="383"/>
      <c r="B4" s="384" t="s">
        <v>292</v>
      </c>
      <c r="C4" s="384"/>
      <c r="D4" s="384"/>
      <c r="E4" s="384"/>
      <c r="F4" s="384"/>
      <c r="G4" s="384"/>
      <c r="H4" s="384"/>
      <c r="I4" s="384"/>
      <c r="J4" s="384"/>
      <c r="K4" s="384"/>
      <c r="L4" s="384"/>
      <c r="M4" s="384"/>
      <c r="N4" s="384"/>
      <c r="O4" s="384"/>
      <c r="P4" s="384"/>
      <c r="Q4" s="384"/>
      <c r="R4" s="384"/>
      <c r="S4" s="384"/>
      <c r="T4" s="384"/>
      <c r="U4" s="384"/>
      <c r="V4" s="468" t="s">
        <v>284</v>
      </c>
      <c r="W4" s="468"/>
      <c r="X4" s="468"/>
    </row>
    <row r="5" spans="1:38" ht="18" x14ac:dyDescent="0.15">
      <c r="A5" s="231"/>
      <c r="B5" s="231"/>
      <c r="C5" s="232"/>
      <c r="D5" s="233"/>
      <c r="E5" s="9"/>
      <c r="F5" s="9"/>
      <c r="G5" s="171"/>
      <c r="H5" s="171"/>
      <c r="I5" s="171"/>
      <c r="J5" s="10"/>
      <c r="K5" s="10"/>
      <c r="L5" s="10"/>
      <c r="M5" s="10"/>
      <c r="N5" s="10"/>
      <c r="O5" s="72"/>
      <c r="P5" s="72"/>
      <c r="V5" s="310"/>
      <c r="W5" s="310"/>
      <c r="X5" s="310"/>
    </row>
    <row r="6" spans="1:38" ht="31.5" customHeight="1" x14ac:dyDescent="0.2">
      <c r="A6" s="321" t="s">
        <v>142</v>
      </c>
      <c r="B6" s="409" t="s">
        <v>326</v>
      </c>
      <c r="C6" s="409"/>
      <c r="D6" s="409"/>
      <c r="E6" s="409"/>
      <c r="F6" s="409"/>
      <c r="G6" s="321" t="s">
        <v>140</v>
      </c>
      <c r="H6" s="471" t="s">
        <v>325</v>
      </c>
      <c r="I6" s="471"/>
      <c r="J6" s="471"/>
      <c r="K6" s="471"/>
      <c r="L6" s="471"/>
      <c r="M6" s="471"/>
      <c r="N6" s="471"/>
      <c r="O6" s="471"/>
      <c r="P6" s="471"/>
      <c r="Q6" s="471"/>
      <c r="R6" s="465" t="s">
        <v>289</v>
      </c>
      <c r="S6" s="465"/>
      <c r="T6" s="465"/>
      <c r="U6" s="465"/>
      <c r="V6" s="469">
        <v>44835</v>
      </c>
      <c r="W6" s="470"/>
      <c r="X6" s="470"/>
    </row>
    <row r="7" spans="1:38" ht="34" x14ac:dyDescent="0.2">
      <c r="A7" s="321" t="s">
        <v>141</v>
      </c>
      <c r="B7" s="408" t="s">
        <v>329</v>
      </c>
      <c r="C7" s="408"/>
      <c r="D7" s="408"/>
      <c r="E7" s="408"/>
      <c r="F7" s="408"/>
      <c r="G7" s="321" t="s">
        <v>288</v>
      </c>
      <c r="H7" s="472">
        <v>2023</v>
      </c>
      <c r="I7" s="472"/>
      <c r="J7" s="472"/>
      <c r="K7" s="472"/>
      <c r="L7" s="472"/>
      <c r="M7" s="472"/>
      <c r="N7" s="472"/>
      <c r="O7" s="472"/>
      <c r="P7" s="472"/>
      <c r="Q7" s="472"/>
      <c r="R7" s="472"/>
      <c r="S7" s="472"/>
      <c r="T7" s="472"/>
      <c r="U7" s="472"/>
      <c r="V7" s="472"/>
      <c r="W7" s="472"/>
      <c r="X7" s="472"/>
    </row>
    <row r="9" spans="1:38" ht="14" thickBot="1" x14ac:dyDescent="0.25"/>
    <row r="10" spans="1:38" s="62" customFormat="1" ht="14" thickBot="1" x14ac:dyDescent="0.2">
      <c r="D10" s="65"/>
      <c r="E10" s="44"/>
      <c r="F10" s="125"/>
      <c r="G10" s="63"/>
      <c r="H10" s="63"/>
      <c r="I10" s="422" t="s">
        <v>22</v>
      </c>
      <c r="J10" s="423"/>
      <c r="K10" s="423"/>
      <c r="L10" s="423"/>
      <c r="M10" s="423"/>
      <c r="N10" s="423"/>
      <c r="O10" s="424"/>
      <c r="P10" s="63"/>
      <c r="R10" s="67"/>
      <c r="S10" s="68"/>
      <c r="T10" s="415" t="s">
        <v>76</v>
      </c>
      <c r="U10" s="415"/>
      <c r="V10" s="415"/>
      <c r="W10" s="415"/>
      <c r="X10" s="416"/>
      <c r="AF10" s="64"/>
      <c r="AG10" s="64"/>
      <c r="AH10" s="64"/>
      <c r="AI10" s="64"/>
      <c r="AJ10" s="64"/>
    </row>
    <row r="11" spans="1:38" s="79" customFormat="1" x14ac:dyDescent="0.2">
      <c r="A11" s="126"/>
      <c r="B11" s="126"/>
      <c r="C11" s="69"/>
      <c r="D11" s="126"/>
      <c r="E11" s="473" t="s">
        <v>106</v>
      </c>
      <c r="F11" s="473"/>
      <c r="G11" s="473"/>
      <c r="H11" s="69"/>
      <c r="I11" s="70"/>
      <c r="J11" s="71"/>
      <c r="K11" s="415" t="s">
        <v>76</v>
      </c>
      <c r="L11" s="415"/>
      <c r="M11" s="415"/>
      <c r="N11" s="415"/>
      <c r="O11" s="416"/>
      <c r="P11" s="69"/>
      <c r="Q11" s="72"/>
      <c r="R11" s="73"/>
      <c r="S11" s="74"/>
      <c r="T11" s="75">
        <v>0.2</v>
      </c>
      <c r="U11" s="75">
        <v>0.4</v>
      </c>
      <c r="V11" s="75">
        <v>0.6</v>
      </c>
      <c r="W11" s="75">
        <v>0.8</v>
      </c>
      <c r="X11" s="76">
        <v>1</v>
      </c>
      <c r="Y11" s="77"/>
      <c r="Z11" s="77"/>
      <c r="AA11" s="77"/>
      <c r="AB11" s="77"/>
      <c r="AC11" s="77"/>
      <c r="AD11" s="77"/>
      <c r="AE11" s="77"/>
      <c r="AF11" s="78"/>
      <c r="AG11" s="78"/>
      <c r="AH11" s="78"/>
      <c r="AI11" s="78"/>
      <c r="AJ11" s="78"/>
    </row>
    <row r="12" spans="1:38" s="79" customFormat="1" ht="40" customHeight="1" x14ac:dyDescent="0.15">
      <c r="A12" s="80" t="s">
        <v>180</v>
      </c>
      <c r="B12" s="80" t="s">
        <v>1</v>
      </c>
      <c r="C12" s="80" t="s">
        <v>9</v>
      </c>
      <c r="D12" s="80" t="s">
        <v>9</v>
      </c>
      <c r="E12" s="80" t="s">
        <v>44</v>
      </c>
      <c r="F12" s="80" t="s">
        <v>76</v>
      </c>
      <c r="G12" s="179" t="s">
        <v>188</v>
      </c>
      <c r="H12" s="69"/>
      <c r="I12" s="73"/>
      <c r="J12" s="82"/>
      <c r="K12" s="83" t="s">
        <v>55</v>
      </c>
      <c r="L12" s="83" t="s">
        <v>7</v>
      </c>
      <c r="M12" s="83" t="s">
        <v>5</v>
      </c>
      <c r="N12" s="83" t="s">
        <v>6</v>
      </c>
      <c r="O12" s="84" t="s">
        <v>63</v>
      </c>
      <c r="P12" s="69"/>
      <c r="Q12" s="72"/>
      <c r="R12" s="73"/>
      <c r="S12" s="85"/>
      <c r="T12" s="86" t="s">
        <v>55</v>
      </c>
      <c r="U12" s="86" t="s">
        <v>7</v>
      </c>
      <c r="V12" s="86" t="s">
        <v>5</v>
      </c>
      <c r="W12" s="86" t="s">
        <v>6</v>
      </c>
      <c r="X12" s="87" t="s">
        <v>63</v>
      </c>
      <c r="AA12" s="77"/>
      <c r="AB12" s="77"/>
      <c r="AC12" s="88"/>
      <c r="AD12" s="89"/>
      <c r="AE12" s="89"/>
      <c r="AF12" s="89"/>
      <c r="AG12" s="89"/>
      <c r="AH12" s="89"/>
      <c r="AI12" s="89"/>
      <c r="AJ12" s="89"/>
      <c r="AK12" s="88"/>
      <c r="AL12" s="90"/>
    </row>
    <row r="13" spans="1:38" ht="56" x14ac:dyDescent="0.15">
      <c r="A13" s="91" t="str">
        <f>'2 CONTEXTO E IDENTIFICACIÓN'!A11</f>
        <v>R1</v>
      </c>
      <c r="B13" s="92" t="str">
        <f>+'2 CONTEXTO E IDENTIFICACIÓN'!E11</f>
        <v>Posibilidad de pérdida Reputacional por vinculación de personal que no cumpla con los requisitos legales debido a un error del responsable</v>
      </c>
      <c r="C13" s="127">
        <f>+'5 VALORACIÓN DEL CONTROL'!S16</f>
        <v>0.216</v>
      </c>
      <c r="D13" s="93">
        <f>+'5 VALORACIÓN DEL CONTROL'!T16</f>
        <v>0.6</v>
      </c>
      <c r="E13" s="93" t="str">
        <f>+IF(C13=0,"",IF(C13&lt;=$R$17,$S$17,IF(C13&lt;=$R$16,$S$16,IF(C13&lt;=$R$15,$S$15,IF(C13&lt;=$R$14,$S$14,IF(C13&lt;=$R$13,$S$13,""))))))</f>
        <v>Baja</v>
      </c>
      <c r="F13" s="93" t="str">
        <f>+IF(D13=0,"",IF(D13&lt;=$T$11,$T$12,IF(D13&lt;=$U$11,$U$12,IF(D13&lt;=$V$11,$V$12,IF(D13&lt;=$W$11,$W$12,IF(D13&lt;=$X$11,$X$12,""))))))</f>
        <v>Moderado</v>
      </c>
      <c r="G13" s="318" t="str">
        <f>+IF(E13=$S$13,IF(F13=$T$12,$T$13,IF(F13=$U$12,$U$13,IF(F13=$V$12,$V$13,IF(F13=$W$12,$W$13,IF(F13=$X$12,$X$13))))),IF(E13=$S$14,IF(F13=$T$12,$T$14,IF(F13=$U$12,$U$14,IF(F13=$V$12,$V$14,IF(F13=$W$12,$W$14,IF(F13=$X$12,$X$14))))),IF(E13=$S$15,IF(F13=$T$12,$T$15,IF(F13=$U$12,$U$15,IF(F13=$V$12,$V$15,IF(F13=$W$12,$W$15,IF(F13=$X$12,$X$15))))),IF(E13=$S$16,IF(F13=$T$12,$T$16,IF(F13=$U$12,$U$16,IF(F13=$V$12,$V$16,IF(F13=$W$12,$W$16,IF(F13=$X$12,$X$16))))),IF(E13=$S$17,IF(F13=$T$12,$T$17,IF(F13=$U$12,$U$17,IF(F13=$V$12,$V$17,IF(F13=$W$12,$W$17,IF(F13=$X$12,$X$17))))),"")))))</f>
        <v>Moderado</v>
      </c>
      <c r="H13" s="94"/>
      <c r="I13" s="420" t="s">
        <v>44</v>
      </c>
      <c r="J13" s="83" t="s">
        <v>52</v>
      </c>
      <c r="K13" s="95" t="e">
        <f>+IF(AND(E13=$S$13,F13=$T$12),A13,"")&amp;" "&amp;IF(AND(E14=$S$13,F14=$T$12),A14,"")&amp;" "&amp;IF(AND(E15=$S$13,F15=$T$12),A15,"")&amp;" "&amp;IF(AND(E16=$S$13,F16=$T$12),A16,"")&amp;" "&amp;IF(AND(E17=$S$13,F17=$T$12),A17,"")&amp;" "&amp;IF(AND(E18=$S$13,F18=$T$12),A18,"")&amp;" "&amp;IF(AND(E19=$S$13,F19=$T$12),A19,"")&amp;" "&amp;IF(AND(E20=$S$13,F20=$T$12),A20,"")&amp;" "&amp;IF(AND(E21=$S$13,F21=$T$12),A21,"")&amp;" "&amp;IF(AND(E22=$S$13,F22=$T$12),A22,"")&amp;" "&amp;IF(AND(E23=$S$13,F23=$T$12),A23,"")&amp;" "&amp;IF(AND(E24=$S$13,F24=$T$12),A24,"")&amp;" "&amp;IF(AND(E25=$S$13,F25=$T$12),A25,"")&amp;" "&amp;IF(AND(E26=$S$13,F26=$T$12),A26,"")&amp;" "&amp;IF(AND(E27=$S$13,F27=$T$12),A27,"")&amp;" "&amp;IF(AND(E28=$S$13,F28=$T$12),A28,"")&amp;" "&amp;IF(AND(E29=$S$13,F29=$T$12),A29,"")&amp;" "&amp;IF(AND(#REF!=$S$13,#REF!=$T$12),#REF!,"")&amp;" "&amp;IF(AND(#REF!=$S$13,#REF!=$T$12),#REF!,"")&amp;" "&amp;IF(AND(#REF!=$S$13,#REF!=$T$12),#REF!,"")</f>
        <v>#REF!</v>
      </c>
      <c r="L13" s="95" t="e">
        <f>+IF(AND(E13=$S$13,F13=$U$12),A13,"")&amp;" "&amp;IF(AND(E14=$S$13,F14=$U$12),A14,"")&amp;" "&amp;IF(AND(E15=$S$13,F15=$U$12),A15,"")&amp;" "&amp;IF(AND(E16=$S$13,F16=$U$12),A16,"")&amp;" "&amp;IF(AND(E17=$S$13,F17=$U$12),A17,"")&amp;" "&amp;IF(AND(E18=$S$13,F18=$U$12),A18,"")&amp;" "&amp;IF(AND(E19=$S$13,F19=$U$12),A19,"")&amp;" "&amp;IF(AND(E20=$S$13,F20=$U$12),A20,"")&amp;" "&amp;IF(AND(E21=$S$13,F21=$U$12),A21,"")&amp;" "&amp;IF(AND(E22=$S$13,F22=$U$12),A22,"")&amp;" "&amp;IF(AND(E23=$S$13,F23=$U$12),A23,"")&amp;" "&amp;IF(AND(E24=$S$13,F24=$U$12),A24,"")&amp;" "&amp;IF(AND(E25=$S$13,F25=$U$12),A25,"")&amp;" "&amp;IF(AND(E26=$S$13,F26=$U$12),A26,"")&amp;" "&amp;IF(AND(E27=$S$13,F27=$U$12),A27,"")&amp;" "&amp;IF(AND(E28=$S$13,F28=$U$12),A28,"")&amp;" "&amp;IF(AND(E29=$S$13,F29=$U$12),A29,"")&amp;" "&amp;IF(AND(#REF!=$S$13,#REF!=$U$12),#REF!,"")&amp;" "&amp;IF(AND(#REF!=$S$13,#REF!=$U$12),#REF!,"")&amp;" "&amp;IF(AND(#REF!=$S$13,#REF!=$U$12),#REF!,"")</f>
        <v>#REF!</v>
      </c>
      <c r="M13" s="95" t="e">
        <f>+IF(AND(E13=$S$13,F13=$V$12),A13,"")&amp;" "&amp;IF(AND(E14=$S$13,F14=$V$12),A14,"")&amp;" "&amp;IF(AND(E15=$S$13,F15=$V$12),A15,"")&amp;" "&amp;IF(AND(E16=$S$13,F16=$V$12),A16,"")&amp;" "&amp;IF(AND(E17=$S$13,F17=$V$12),A17,"")&amp;" "&amp;IF(AND(E18=$S$13,F18=$V$12),A18,"")&amp;" "&amp;IF(AND(E19=$S$13,F19=$V$12),A19,"")&amp;" "&amp;IF(AND(E20=$S$13,F20=$V$12),A20,"")&amp;" "&amp;IF(AND(E21=$S$13,F21=$V$12),A21,"")&amp;" "&amp;IF(AND(E22=$S$13,F22=$V$12),A22,"")&amp;" "&amp;IF(AND(E23=$S$13,F23=$V$12),A23,"")&amp;" "&amp;IF(AND(E24=$S$13,F24=$V$12),A24,"")&amp;" "&amp;IF(AND(E25=$S$13,F25=$V$12),A25,"")&amp;" "&amp;IF(AND(E26=$S$13,F26=$V$12),A26,"")&amp;" "&amp;IF(AND(E27=$S$13,F27=$V$12),A27,"")&amp;" "&amp;IF(AND(E28=$S$13,F28=$V$12),A28,"")&amp;" "&amp;IF(AND(E29=$S$13,F29=$V$12),A29,"")&amp;" "&amp;IF(AND(#REF!=$S$13,#REF!=$V$12),#REF!,"")&amp;" "&amp;IF(AND(#REF!=$S$13,#REF!=$V$12),#REF!,"")&amp;" "&amp;IF(AND(#REF!=$S$13,#REF!=$V$12),#REF!,"")</f>
        <v>#REF!</v>
      </c>
      <c r="N13" s="95" t="e">
        <f>+IF(AND(E13=$S$13,F13=$W$12),A13,"")&amp;" "&amp;IF(AND(E14=$S$13,F14=$W$12),A14,"")&amp;" "&amp;IF(AND(E15=$S$13,F15=$W$12),A15,"")&amp;" "&amp;IF(AND(E16=$S$13,F16=$W$12),A16,"")&amp;" "&amp;IF(AND(E17=$S$13,F17=$W$12),A17,"")&amp;" "&amp;IF(AND(E18=$S$13,F18=$W$12),A18,"")&amp;" "&amp;IF(AND(E19=$S$13,F19=$W$12),A19,"")&amp;" "&amp;IF(AND(E20=$S$13,F20=$W$12),A20,"")&amp;" "&amp;IF(AND(E21=$S$13,F21=$W$12),A21,"")&amp;" "&amp;IF(AND(E22=$S$13,F22=$W$12),A22,"")&amp;" "&amp;IF(AND(E23=$S$13,F23=$W$12),A23,"")&amp;" "&amp;IF(AND(E24=$S$13,F24=$W$12),A24,"")&amp;" "&amp;IF(AND(E25=$S$13,F25=$W$12),A25,"")&amp;" "&amp;IF(AND(E26=$S$13,F26=$W$12),A26,"")&amp;" "&amp;IF(AND(E27=$S$13,F27=$W$12),A27,"")&amp;" "&amp;IF(AND(E28=$S$13,F28=$W$12),A28,"")&amp;" "&amp;IF(AND(E29=$S$13,F29=$W$12),A29,"")&amp;" "&amp;IF(AND(#REF!=$S$13,#REF!=$W$12),#REF!,"")&amp;" "&amp;IF(AND(#REF!=$S$13,#REF!=$W$12),#REF!,"")&amp;" "&amp;IF(AND(#REF!=$S$13,#REF!=$W$12),#REF!,"")</f>
        <v>#REF!</v>
      </c>
      <c r="O13" s="96" t="e">
        <f>+IF(AND(E13=$S$13,F13=$X$12),A13,"")&amp;" "&amp;IF(AND(E14=$S$13,F14=$X$12),A14,"")&amp;" "&amp;IF(AND(E15=$S$13,F15=$X$12),A15,"")&amp;" "&amp;IF(AND(E16=$S$13,F16=$X$12),A16,"")&amp;" "&amp;IF(AND(E17=$S$13,F17=$X$12),A17,"")&amp;" "&amp;IF(AND(E18=$S$13,F18=$X$12),A18,"")&amp;" "&amp;IF(AND(E19=$S$13,F19=$X$12),A19,"")&amp;" "&amp;IF(AND(E20=$S$13,F20=$X$12),A20,"")&amp;" "&amp;IF(AND(E21=$S$13,F21=$X$12),A21,"")&amp;" "&amp;IF(AND(E22=$S$13,F22=$X$12),A22,"")&amp;" "&amp;IF(AND(E23=$S$13,F23=$X$12),A23,"")&amp;" "&amp;IF(AND(E24=$S$13,F24=$X$12),A24,"")&amp;" "&amp;IF(AND(E25=$S$13,F25=$X$12),A25,"")&amp;" "&amp;IF(AND(E26=$S$13,F26=$X$12),A26,"")&amp;" "&amp;IF(AND(E27=$S$13,F27=$X$12),A27,"")&amp;" "&amp;IF(AND(E28=$S$13,F28=$X$12),A28,"")&amp;" "&amp;IF(AND(E29=$S$13,F29=$X$12),A29,"")&amp;" "&amp;IF(AND(#REF!=$S$13,#REF!=$X$12),#REF!,"")&amp;" "&amp;IF(AND(#REF!=$S$13,#REF!=$X$12),#REF!,"")&amp;" "&amp;IF(AND(#REF!=$S$13,#REF!=$X$12),#REF!,"")</f>
        <v>#REF!</v>
      </c>
      <c r="P13" s="94"/>
      <c r="Q13" s="474" t="s">
        <v>44</v>
      </c>
      <c r="R13" s="97">
        <v>1</v>
      </c>
      <c r="S13" s="86" t="s">
        <v>52</v>
      </c>
      <c r="T13" s="95" t="s">
        <v>74</v>
      </c>
      <c r="U13" s="95" t="s">
        <v>74</v>
      </c>
      <c r="V13" s="95" t="s">
        <v>74</v>
      </c>
      <c r="W13" s="95" t="s">
        <v>74</v>
      </c>
      <c r="X13" s="96" t="s">
        <v>73</v>
      </c>
      <c r="AA13" s="98"/>
      <c r="AB13" s="98"/>
      <c r="AC13" s="88"/>
      <c r="AD13" s="88"/>
      <c r="AE13" s="88"/>
      <c r="AF13" s="99"/>
      <c r="AG13" s="99"/>
      <c r="AH13" s="99"/>
      <c r="AI13" s="99"/>
      <c r="AJ13" s="99"/>
      <c r="AK13" s="88"/>
      <c r="AL13" s="100"/>
    </row>
    <row r="14" spans="1:38" ht="56" x14ac:dyDescent="0.15">
      <c r="A14" s="91" t="str">
        <f>'2 CONTEXTO E IDENTIFICACIÓN'!A12</f>
        <v>R2</v>
      </c>
      <c r="B14" s="92" t="str">
        <f>+'2 CONTEXTO E IDENTIFICACIÓN'!E12</f>
        <v>Posibilidad de pérdida Económica y Reputacional por demandas laborales debido a incumplimiento de normatividad legal laboral</v>
      </c>
      <c r="C14" s="127">
        <f>+'5 VALORACIÓN DEL CONTROL'!S20</f>
        <v>0.216</v>
      </c>
      <c r="D14" s="93">
        <f>+'5 VALORACIÓN DEL CONTROL'!T20</f>
        <v>0.8</v>
      </c>
      <c r="E14" s="93" t="str">
        <f t="shared" ref="E14:E15" si="0">+IF(C14=0,"",IF(C14&lt;=$R$17,$S$17,IF(C14&lt;=$R$16,$S$16,IF(C14&lt;=$R$15,$S$15,IF(C14&lt;=$R$14,$S$14,IF(C14&lt;=$R$13,$S$13,""))))))</f>
        <v>Baja</v>
      </c>
      <c r="F14" s="93" t="str">
        <f t="shared" ref="F14:F15" si="1">+IF(D14=0,"",IF(D14&lt;=$T$11,$T$12,IF(D14&lt;=$U$11,$U$12,IF(D14&lt;=$V$11,$V$12,IF(D14&lt;=$W$11,$W$12,IF(D14&lt;=$X$11,$X$12,""))))))</f>
        <v>Mayor</v>
      </c>
      <c r="G14" s="318" t="str">
        <f>+IF(E14=$S$13,IF(F14=$T$12,$T$13,IF(F14=$U$12,$U$13,IF(F14=$V$12,$V$13,IF(F14=$W$12,$W$13,IF(F14=$X$12,$X$13))))),IF(E14=$S$14,IF(F14=$T$12,$T$14,IF(F14=$U$12,$U$14,IF(F14=$V$12,$V$14,IF(F14=$W$12,$W$14,IF(F14=$X$12,$X$14))))),IF(E14=$S$15,IF(F14=$T$12,$T$15,IF(F14=$U$12,$U$15,IF(F14=$V$12,$V$15,IF(F14=$W$12,$W$15,IF(F14=$X$12,$X$15))))),IF(E14=$S$16,IF(F14=$T$12,$T$16,IF(F14=$U$12,$U$16,IF(F14=$V$12,$V$16,IF(F14=$W$12,$W$16,IF(F14=$X$12,$X$16))))),IF(E14=$S$17,IF(F14=$T$12,$T$17,IF(F14=$U$12,$U$17,IF(F14=$V$12,$V$17,IF(F14=$W$12,$W$17,IF(F14=$X$12,$X$17))))),"")))))</f>
        <v>Alto</v>
      </c>
      <c r="H14" s="94"/>
      <c r="I14" s="420"/>
      <c r="J14" s="83" t="s">
        <v>51</v>
      </c>
      <c r="K14" s="101" t="e">
        <f>+IF(AND(E13=$S$14,F13=$T$12),A13,"")&amp;" "&amp;IF(AND(E14=$S$14,F14=$T$12),A14,"")&amp;" "&amp;IF(AND(E15=$S$14,F15=$T$12),A15,"")&amp;" "&amp;IF(AND(E16=$S$14,F16=$T$12),A16,"")&amp;" "&amp;IF(AND(E17=$S$14,F17=$T$12),A17,"")&amp;" "&amp;IF(AND(E18=$S$14,F18=$T$12),A18,"")&amp;" "&amp;IF(AND(E19=$S$14,F19=$T$12),A19,"")&amp;" "&amp;IF(AND(E20=$S$14,F20=$T$12),A20,"")&amp;" "&amp;IF(AND(E21=$S$14,F21=$T$12),A21,"")&amp;" "&amp;IF(AND(E22=$S$14,F22=$T$12),A22,"")&amp;" "&amp;IF(AND(E23=$S$14,F23=$T$12),A23,"")&amp;" "&amp;IF(AND(E24=$S$14,F24=$T$12),A24,"")&amp;" "&amp;IF(AND(E25=$S$14,F25=$T$12),A25,"")&amp;" "&amp;IF(AND(E26=$S$14,F26=$T$12),A26,"")&amp;" "&amp;IF(AND(E27=$S$14,F27=$T$12),A27,"")&amp;" "&amp;IF(AND(E28=$S$14,F28=$T$12),A28,"")&amp;" "&amp;IF(AND(E29=$S$14,F29=$T$12),A29,"")&amp;" "&amp;IF(AND(#REF!=$S$14,#REF!=$T$12),#REF!,"")&amp;" "&amp;IF(AND(#REF!=$S$14,#REF!=$T$12),#REF!,"")&amp;" "&amp;IF(AND(#REF!=$S$14,#REF!=$T$12),#REF!,"")</f>
        <v>#REF!</v>
      </c>
      <c r="L14" s="101" t="e">
        <f>+IF(AND(E13=$S$14,F13=$U$12),A13,"")&amp;" "&amp;IF(AND(E14=$S$14,F14=$U$12),A14,"")&amp;" "&amp;IF(AND(E15=$S$14,F15=$U$12),A15,"")&amp;" "&amp;IF(AND(E16=$S$14,F16=$U$12),A16,"")&amp;" "&amp;IF(AND(E17=$S$14,F17=$U$12),A17,"")&amp;" "&amp;IF(AND(E18=$S$14,F18=$U$12),A18,"")&amp;" "&amp;IF(AND(E19=$S$14,F19=$U$12),A19,"")&amp;" "&amp;IF(AND(E20=$S$14,F20=$U$12),A20,"")&amp;" "&amp;IF(AND(E21=$S$14,F21=$U$12),A21,"")&amp;" "&amp;IF(AND(E22=$S$14,F22=$U$12),A22,"")&amp;" "&amp;IF(AND(E23=$S$14,F23=$U$12),A23,"")&amp;" "&amp;IF(AND(E24=$S$14,F24=$U$12),A24,"")&amp;" "&amp;IF(AND(E25=$S$14,F25=$U$12),A25,"")&amp;" "&amp;IF(AND(E26=$S$14,F26=$U$12),A26,"")&amp;" "&amp;IF(AND(E27=$S$14,F27=$U$12),A27,"")&amp;" "&amp;IF(AND(E28=$S$14,F28=$U$12),A28,"")&amp;" "&amp;IF(AND(E29=$S$14,F29=$U$12),A29,"")&amp;" "&amp;IF(AND(#REF!=$S$14,#REF!=$U$12),#REF!,"")&amp;" "&amp;IF(AND(#REF!=$S$14,#REF!=$U$12),#REF!,"")&amp;" "&amp;IF(AND(#REF!=$S$14,#REF!=$U$12),#REF!,"")</f>
        <v>#REF!</v>
      </c>
      <c r="M14" s="95" t="e">
        <f>+IF(AND(E13=$S$14,F13=$V$12),A13,"")&amp;" "&amp;IF(AND(E14=$S$14,F14=$V$12),A14,"")&amp;" "&amp;IF(AND(E15=$S$14,F15=$V$12),A15,"")&amp;" "&amp;IF(AND(E16=$S$14,F16=$V$12),A16,"")&amp;" "&amp;IF(AND(E17=$S$14,F17=$V$12),A17,"")&amp;" "&amp;IF(AND(E18=$S$14,F18=$V$12),A18,"")&amp;" "&amp;IF(AND(E19=$S$14,F19=$V$12),A19,"")&amp;" "&amp;IF(AND(E20=$S$14,F20=$V$12),A20,"")&amp;" "&amp;IF(AND(E21=$S$14,F21=$V$12),A21,"")&amp;" "&amp;IF(AND(E22=$S$14,F22=$V$12),A22,"")&amp;" "&amp;IF(AND(E23=$S$14,F23=$V$12),A23,"")&amp;" "&amp;IF(AND(E24=$S$14,F24=$V$12),A24,"")&amp;" "&amp;IF(AND(E25=$S$14,F25=$V$12),A25,"")&amp;" "&amp;IF(AND(E26=$S$14,F26=$V$12),A26,"")&amp;" "&amp;IF(AND(E27=$S$14,F27=$V$12),A27,"")&amp;" "&amp;IF(AND(E28=$S$14,F28=$V$12),A28,"")&amp;" "&amp;IF(AND(E29=$S$14,F29=$V$12),A29,"")&amp;" "&amp;IF(AND(#REF!=$S$14,#REF!=$V$12),#REF!,"")&amp;" "&amp;IF(AND(#REF!=$S$14,#REF!=$V$12),#REF!,"")&amp;" "&amp;IF(AND(#REF!=$S$14,#REF!=$V$12),#REF!,"")</f>
        <v>#REF!</v>
      </c>
      <c r="N14" s="95" t="e">
        <f>+IF(AND(E13=$S$14,F13=$W$12),A13,"")&amp;" "&amp;IF(AND(E14=$S$14,F14=$W$12),A14,"")&amp;" "&amp;IF(AND(E15=$S$14,F15=$W$12),A15,"")&amp;" "&amp;IF(AND(E16=$S$14,F16=$W$12),A16,"")&amp;" "&amp;IF(AND(E17=$S$14,F17=$W$12),A17,"")&amp;" "&amp;IF(AND(E18=$S$14,F18=$W$12),A18,"")&amp;" "&amp;IF(AND(E19=$S$14,F19=$W$12),A19,"")&amp;" "&amp;IF(AND(E20=$S$14,F20=$W$12),A20,"")&amp;" "&amp;IF(AND(E21=$S$14,F21=$W$12),A21,"")&amp;" "&amp;IF(AND(E22=$S$14,F22=$W$12),A22,"")&amp;" "&amp;IF(AND(E23=$S$14,F23=$W$12),A23,"")&amp;" "&amp;IF(AND(E24=$S$14,F24=$W$12),A24,"")&amp;" "&amp;IF(AND(E25=$S$14,F25=$W$12),A25,"")&amp;" "&amp;IF(AND(E26=$S$14,F26=$W$12),A26,"")&amp;" "&amp;IF(AND(E27=$S$14,F27=$W$12),A27,"")&amp;" "&amp;IF(AND(E28=$S$14,F28=$W$12),A28,"")&amp;" "&amp;IF(AND(E29=$S$14,F29=$W$12),A29,"")&amp;" "&amp;IF(AND(#REF!=$S$14,#REF!=$W$12),#REF!,"")&amp;" "&amp;IF(AND(#REF!=$S$14,#REF!=$W$12),#REF!,"")&amp;" "&amp;IF(AND(#REF!=$S$14,#REF!=$W$12),#REF!,"")</f>
        <v>#REF!</v>
      </c>
      <c r="O14" s="96" t="e">
        <f>+IF(AND(E13=$S$14,F13=$X$12),A13,"")&amp;" "&amp;IF(AND(E14=$S$14,F14=$X$12),A14,"")&amp;" "&amp;IF(AND(E15=$S$14,F15=$X$12),A15,"")&amp;" "&amp;IF(AND(E16=$S$14,F16=$X$12),A16,"")&amp;" "&amp;IF(AND(E17=$S$14,F17=$X$12),A17,"")&amp;" "&amp;IF(AND(E18=$S$14,F18=$X$12),A18,"")&amp;" "&amp;IF(AND(E19=$S$14,F19=$X$12),A19,"")&amp;" "&amp;IF(AND(E20=$S$14,F20=$X$12),A20,"")&amp;" "&amp;IF(AND(E21=$S$14,F21=$X$12),A21,"")&amp;" "&amp;IF(AND(E22=$S$14,F22=$X$12),A22,"")&amp;" "&amp;IF(AND(E23=$S$14,F23=$X$12),A23,"")&amp;" "&amp;IF(AND(E24=$S$14,F24=$X$12),A24,"")&amp;" "&amp;IF(AND(E25=$S$14,F25=$X$12),A25,"")&amp;" "&amp;IF(AND(E26=$S$14,F26=$X$12),A26,"")&amp;" "&amp;IF(AND(E27=$S$14,F27=$X$12),A27,"")&amp;" "&amp;IF(AND(E28=$S$14,F28=$X$12),A28,"")&amp;" "&amp;IF(AND(E29=$S$14,F29=$X$12),A29,"")&amp;" "&amp;IF(AND(#REF!=$S$14,#REF!=$X$12),#REF!,"")&amp;" "&amp;IF(AND(#REF!=$S$14,#REF!=$X$12),#REF!,"")&amp;" "&amp;IF(AND(#REF!=$S$14,#REF!=$X$12),#REF!,"")</f>
        <v>#REF!</v>
      </c>
      <c r="P14" s="94"/>
      <c r="Q14" s="474"/>
      <c r="R14" s="97">
        <v>0.8</v>
      </c>
      <c r="S14" s="86" t="s">
        <v>51</v>
      </c>
      <c r="T14" s="101" t="s">
        <v>5</v>
      </c>
      <c r="U14" s="101" t="s">
        <v>5</v>
      </c>
      <c r="V14" s="95" t="s">
        <v>74</v>
      </c>
      <c r="W14" s="95" t="s">
        <v>74</v>
      </c>
      <c r="X14" s="96" t="s">
        <v>73</v>
      </c>
      <c r="AA14" s="98"/>
      <c r="AB14" s="98"/>
      <c r="AC14" s="88"/>
      <c r="AD14" s="102"/>
      <c r="AE14" s="103"/>
      <c r="AF14" s="99"/>
      <c r="AG14" s="99"/>
      <c r="AH14" s="99"/>
      <c r="AI14" s="99"/>
      <c r="AJ14" s="99"/>
      <c r="AK14" s="88"/>
      <c r="AL14" s="100"/>
    </row>
    <row r="15" spans="1:38" ht="98" x14ac:dyDescent="0.15">
      <c r="A15" s="91" t="str">
        <f>'2 CONTEXTO E IDENTIFICACIÓN'!A13</f>
        <v>R3</v>
      </c>
      <c r="B15" s="92" t="str">
        <f>+'2 CONTEXTO E IDENTIFICACIÓN'!E13</f>
        <v>Posibilidad de pérdida Reputacional y Económica por errores en la liquidación de nómina y pago de seguridad social fuera del tiempo legal establecido debido al descuido o falta de competencia del responsable</v>
      </c>
      <c r="C15" s="127">
        <f>+'5 VALORACIÓN DEL CONTROL'!S18</f>
        <v>0.216</v>
      </c>
      <c r="D15" s="93">
        <f>+'5 VALORACIÓN DEL CONTROL'!T18</f>
        <v>0.8</v>
      </c>
      <c r="E15" s="93" t="str">
        <f t="shared" si="0"/>
        <v>Baja</v>
      </c>
      <c r="F15" s="93" t="str">
        <f t="shared" si="1"/>
        <v>Mayor</v>
      </c>
      <c r="G15" s="318" t="str">
        <f t="shared" ref="G15:G29" si="2">+IF(E15=$S$13,IF(F15=$T$12,$T$13,IF(F15=$U$12,$U$13,IF(F15=$V$12,$V$13,IF(F15=$W$12,$W$13,IF(F15=$X$12,$X$13))))),IF(E15=$S$14,IF(F15=$T$12,$T$14,IF(F15=$U$12,$U$14,IF(F15=$V$12,$V$14,IF(F15=$W$12,$W$14,IF(F15=$X$12,$X$14))))),IF(E15=$S$15,IF(F15=$T$12,$T$15,IF(F15=$U$12,$U$15,IF(F15=$V$12,$V$15,IF(F15=$W$12,$W$15,IF(F15=$X$12,$X$15))))),IF(E15=$S$16,IF(F15=$T$12,$T$16,IF(F15=$U$12,$U$16,IF(F15=$V$12,$V$16,IF(F15=$W$12,$W$16,IF(F15=$X$12,$X$16))))),IF(E15=$S$17,IF(F15=$T$12,$T$17,IF(F15=$U$12,$U$17,IF(F15=$V$12,$V$17,IF(F15=$W$12,$W$17,IF(F15=$X$12,$X$17))))),"")))))</f>
        <v>Alto</v>
      </c>
      <c r="H15" s="94"/>
      <c r="I15" s="420"/>
      <c r="J15" s="83" t="s">
        <v>49</v>
      </c>
      <c r="K15" s="101" t="e">
        <f>+IF(AND(E13=$S$15,F13=$T$12),A13,"")&amp;" "&amp;IF(AND(E14=$S$15,F14=$T$12),A14,"")&amp;" "&amp;IF(AND(E15=$S$15,F15=$T$12),A15,"")&amp;" "&amp;IF(AND(E16=$S$15,F16=$T$12),A16,"")&amp;" "&amp;IF(AND(E17=$S$15,F17=$T$12),A17,"")&amp;" "&amp;IF(AND(E18=$S$15,F18=$T$12),A18,"")&amp;" "&amp;IF(AND(E19=$S$15,F19=$T$12),A19,"")&amp;" "&amp;IF(AND(E20=$S$15,F20=$T$12),A20,"")&amp;" "&amp;IF(AND(E21=$S$15,F21=$T$12),A21,"")&amp;" "&amp;IF(AND(E22=$S$15,F22=$T$12),A22,"")&amp;" "&amp;IF(AND(E23=$S$15,F23=$T$12),A23,"")&amp;" "&amp;IF(AND(E24=$S$15,F24=$T$12),A24,"")&amp;" "&amp;IF(AND(E25=$S$15,F25=$T$12),A25,"")&amp;" "&amp;IF(AND(E26=$S$15,F26=$T$12),A26,"")&amp;" "&amp;IF(AND(E27=$S$15,F27=$T$12),A27,"")&amp;" "&amp;IF(AND(E28=$S$15,F28=$T$12),A28,"")&amp;" "&amp;IF(AND(E29=$S$15,F29=$T$12),A29,"")&amp;" "&amp;IF(AND(#REF!=$S$15,#REF!=$T$12),#REF!,"")&amp;" "&amp;IF(AND(#REF!=$S$15,#REF!=$T$12),#REF!,"")&amp;" "&amp;IF(AND(#REF!=$S$15,#REF!=$T$12),#REF!,"")</f>
        <v>#REF!</v>
      </c>
      <c r="L15" s="101" t="e">
        <f>+IF(AND(E13=$S$15,F13=$U$12),A13,"")&amp;" "&amp;IF(AND(E14=$S$15,F14=$U$12),A14,"")&amp;" "&amp;IF(AND(E15=$S$15,F15=$U$12),A15,"")&amp;" "&amp;IF(AND(E16=$S$15,F16=$U$12),A16,"")&amp;" "&amp;IF(AND(E17=$S$15,F17=$U$12),A17,"")&amp;" "&amp;IF(AND(E18=$S$15,F18=$U$12),A18,"")&amp;" "&amp;IF(AND(E19=$S$15,F19=$U$12),A19,"")&amp;" "&amp;IF(AND(E20=$S$15,F20=$U$12),A20,"")&amp;" "&amp;IF(AND(E21=$S$15,F21=$U$12),A21,"")&amp;" "&amp;IF(AND(E22=$S$15,F22=$U$12),A22,"")&amp;" "&amp;IF(AND(E23=$S$15,F23=$U$12),A23,"")&amp;" "&amp;IF(AND(E24=$S$15,F24=$U$12),A24,"")&amp;" "&amp;IF(AND(E25=$S$15,F25=$U$12),A25,"")&amp;" "&amp;IF(AND(E26=$S$15,F26=$U$12),A26,"")&amp;" "&amp;IF(AND(E27=$S$15,F27=$U$12),A27,"")&amp;" "&amp;IF(AND(E28=$S$15,F28=$U$12),A28,"")&amp;" "&amp;IF(AND(E29=$S$15,F29=$U$12),A29,"")&amp;" "&amp;IF(AND(#REF!=$S$15,#REF!=$U$12),#REF!,"")&amp;" "&amp;IF(AND(#REF!=$S$15,#REF!=$U$12),#REF!,"")&amp;" "&amp;IF(AND(#REF!=$S$15,#REF!=$U$12),#REF!,"")</f>
        <v>#REF!</v>
      </c>
      <c r="M15" s="101" t="e">
        <f>+IF(AND(E13=$S$15,F13=$V$12),A13,"")&amp;" "&amp;IF(AND(E14=$S$15,F14=$V$12),A14,"")&amp;" "&amp;IF(AND(E15=$S$15,F15=$V$12),A15,"")&amp;" "&amp;IF(AND(E16=$S$15,F16=$V$12),A16,"")&amp;" "&amp;IF(AND(E17=$S$15,F17=$V$12),A17,"")&amp;" "&amp;IF(AND(E18=$S$15,F18=$V$12),A18,"")&amp;" "&amp;IF(AND(E19=$S$15,F19=$V$12),A19,"")&amp;" "&amp;IF(AND(E20=$S$15,F20=$V$12),A20,"")&amp;" "&amp;IF(AND(E21=$S$15,F21=$V$12),A21,"")&amp;" "&amp;IF(AND(E22=$S$15,F22=$V$12),A22,"")&amp;" "&amp;IF(AND(E23=$S$15,F23=$V$12),A23,"")&amp;" "&amp;IF(AND(E24=$S$15,F24=$V$12),A24,"")&amp;" "&amp;IF(AND(E25=$S$15,F25=$V$12),A25,"")&amp;" "&amp;IF(AND(E26=$S$15,F26=$V$12),A26,"")&amp;" "&amp;IF(AND(E27=$S$15,F27=$V$12),A27,"")&amp;" "&amp;IF(AND(E28=$S$15,F28=$V$12),A28,"")&amp;" "&amp;IF(AND(E29=$S$15,F29=$V$12),A29,"")&amp;" "&amp;IF(AND(#REF!=$S$15,#REF!=$V$12),#REF!,"")&amp;" "&amp;IF(AND(#REF!=$S$15,#REF!=$V$12),#REF!,"")&amp;" "&amp;IF(AND(#REF!=$S$15,#REF!=$V$12),#REF!,"")</f>
        <v>#REF!</v>
      </c>
      <c r="N15" s="95" t="e">
        <f>+IF(AND(E13=$S$15,F13=$W$12),A13,"")&amp;" "&amp;IF(AND(E14=$S$15,F14=$W$12),A14,"")&amp;" "&amp;IF(AND(E15=$S$15,F15=$W$12),A15,"")&amp;" "&amp;IF(AND(E16=$S$15,F16=$W$12),A16,"")&amp;" "&amp;IF(AND(E17=$S$15,F17=$W$12),A17,"")&amp;" "&amp;IF(AND(E18=$S$15,F18=$W$12),A18,"")&amp;" "&amp;IF(AND(E19=$S$15,F19=$W$12),A19,"")&amp;" "&amp;IF(AND(E20=$S$15,F20=$W$12),A20,"")&amp;" "&amp;IF(AND(E21=$S$15,F21=$W$12),A21,"")&amp;" "&amp;IF(AND(E22=$S$15,F22=$W$12),A22,"")&amp;" "&amp;IF(AND(E23=$S$15,F23=$W$12),A23,"")&amp;" "&amp;IF(AND(E24=$S$15,F24=$W$12),A24,"")&amp;" "&amp;IF(AND(E25=$S$15,F25=$W$12),A25,"")&amp;" "&amp;IF(AND(E26=$S$15,F26=$W$12),A26,"")&amp;" "&amp;IF(AND(E27=$S$15,F27=$W$12),A27,"")&amp;" "&amp;IF(AND(E28=$S$15,F28=$W$12),A28,"")&amp;" "&amp;IF(AND(E29=$S$15,F29=$W$12),A29,"")&amp;" "&amp;IF(AND(#REF!=$S$15,#REF!=$W$12),#REF!,"")&amp;" "&amp;IF(AND(#REF!=$S$15,#REF!=$W$12),#REF!,"")&amp;" "&amp;IF(AND(#REF!=$S$15,#REF!=$W$12),#REF!,"")</f>
        <v>#REF!</v>
      </c>
      <c r="O15" s="96" t="e">
        <f>+IF(AND(E13=$S$15,F13=$X$12),A13,"")&amp;" "&amp;IF(AND(E14=$S$15,F14=$X$12),A14,"")&amp;" "&amp;IF(AND(E15=$S$15,F15=$X$12),A15,"")&amp;" "&amp;IF(AND(E16=$S$15,F16=$X$12),A16,"")&amp;" "&amp;IF(AND(E17=$S$15,F17=$X$12),A17,"")&amp;" "&amp;IF(AND(E18=$S$15,F18=$X$12),A18,"")&amp;" "&amp;IF(AND(E19=$S$15,F19=$X$12),A19,"")&amp;" "&amp;IF(AND(E20=$S$15,F20=$X$12),A20,"")&amp;" "&amp;IF(AND(E21=$S$15,F21=$X$12),A21,"")&amp;" "&amp;IF(AND(E22=$S$15,F22=$X$12),A22,"")&amp;" "&amp;IF(AND(E23=$S$15,F23=$X$12),A23,"")&amp;" "&amp;IF(AND(E24=$S$15,F24=$X$12),A24,"")&amp;" "&amp;IF(AND(E25=$S$15,F25=$X$12),A25,"")&amp;" "&amp;IF(AND(E26=$S$15,F26=$X$12),A26,"")&amp;" "&amp;IF(AND(E27=$S$15,F27=$X$12),A27,"")&amp;" "&amp;IF(AND(E28=$S$15,F28=$X$12),A28,"")&amp;" "&amp;IF(AND(E29=$S$15,F29=$X$12),A29,"")&amp;" "&amp;IF(AND(#REF!=$S$15,#REF!=$X$12),#REF!,"")&amp;" "&amp;IF(AND(#REF!=$S$15,#REF!=$X$12),#REF!,"")&amp;" "&amp;IF(AND(#REF!=$S$15,#REF!=$X$12),#REF!,"")</f>
        <v>#REF!</v>
      </c>
      <c r="P15" s="94"/>
      <c r="Q15" s="474"/>
      <c r="R15" s="97">
        <v>0.6</v>
      </c>
      <c r="S15" s="86" t="s">
        <v>49</v>
      </c>
      <c r="T15" s="101" t="s">
        <v>5</v>
      </c>
      <c r="U15" s="101" t="s">
        <v>5</v>
      </c>
      <c r="V15" s="101" t="s">
        <v>5</v>
      </c>
      <c r="W15" s="95" t="s">
        <v>74</v>
      </c>
      <c r="X15" s="96" t="s">
        <v>73</v>
      </c>
      <c r="AA15" s="98"/>
      <c r="AB15" s="98"/>
      <c r="AC15" s="88"/>
      <c r="AD15" s="102"/>
      <c r="AE15" s="103"/>
      <c r="AF15" s="99"/>
      <c r="AG15" s="99"/>
      <c r="AH15" s="99"/>
      <c r="AI15" s="99"/>
      <c r="AJ15" s="104"/>
      <c r="AK15" s="88"/>
      <c r="AL15" s="100"/>
    </row>
    <row r="16" spans="1:38" ht="70" x14ac:dyDescent="0.15">
      <c r="A16" s="91" t="str">
        <f>'2 CONTEXTO E IDENTIFICACIÓN'!A14</f>
        <v>R4</v>
      </c>
      <c r="B16" s="92" t="str">
        <f>+'2 CONTEXTO E IDENTIFICACIÓN'!E14</f>
        <v>Posibilidad de pérdida Reputacional y Económica por contratación de personal no idóneo debido inadecuada definición del perfil del cargo</v>
      </c>
      <c r="C16" s="127">
        <f>+'5 VALORACIÓN DEL CONTROL'!S22</f>
        <v>0.216</v>
      </c>
      <c r="D16" s="93">
        <f>+'5 VALORACIÓN DEL CONTROL'!T22</f>
        <v>1</v>
      </c>
      <c r="E16" s="93" t="str">
        <f t="shared" ref="E16:E29" si="3">+IF(C16=0,"",IF(C16&lt;=$R$17,$S$17,IF(C16&lt;=$R$16,$S$16,IF(C16&lt;=$R$15,$S$15,IF(C16&lt;=$R$14,$S$14,IF(C16&lt;=$R$13,$S$13,""))))))</f>
        <v>Baja</v>
      </c>
      <c r="F16" s="93" t="str">
        <f t="shared" ref="F16:F29" si="4">+IF(D16=0,"",IF(D16&lt;=$T$11,$T$12,IF(D16&lt;=$U$11,$U$12,IF(D16&lt;=$V$11,$V$12,IF(D16&lt;=$W$11,$W$12,IF(D16&lt;=$X$11,$X$12,""))))))</f>
        <v>Catastrófico</v>
      </c>
      <c r="G16" s="318" t="str">
        <f t="shared" si="2"/>
        <v>Extremo</v>
      </c>
      <c r="H16" s="94"/>
      <c r="I16" s="420"/>
      <c r="J16" s="83" t="s">
        <v>47</v>
      </c>
      <c r="K16" s="105" t="e">
        <f>+IF(AND(E13=$S$16,F13=$T$12),A13,"")&amp;" "&amp;IF(AND(E14=$S$16,F14=$T$12),A14,"")&amp;" "&amp;IF(AND(E15=$S$16,F15=$T$12),A15,"")&amp;" "&amp;IF(AND(E16=$S$16,F16=$T$12),A16,"")&amp;" "&amp;IF(AND(E17=$S$16,F17=$T$12),A17,"")&amp;" "&amp;IF(AND(E18=$S$16,F18=$T$12),A18,"")&amp;" "&amp;IF(AND(E19=$S$16,F19=$T$12),A19,"")&amp;" "&amp;IF(AND(E20=$S$16,F20=$T$12),A20,"")&amp;" "&amp;IF(AND(E21=$S$16,F21=$T$12),A21,"")&amp;" "&amp;IF(AND(E22=$S$16,F22=$T$12),A22,"")&amp;" "&amp;IF(AND(E23=$S$16,F23=$T$12),A23,"")&amp;" "&amp;IF(AND(E24=$S$16,F24=$T$12),A24,"")&amp;" "&amp;IF(AND(E25=$S$16,F25=$T$12),A25,"")&amp;" "&amp;IF(AND(E26=$S$16,F26=$T$12),A26,"")&amp;" "&amp;IF(AND(E27=$S$16,F27=$T$12),A27,"")&amp;" "&amp;IF(AND(E28=$S$16,F28=$T$12),A28,"")&amp;" "&amp;IF(AND(E29=$S$16,F29=$T$12),A29,"")&amp;" "&amp;IF(AND(#REF!=$S$16,#REF!=$T$12),#REF!,"")&amp;" "&amp;IF(AND(#REF!=$S$16,#REF!=$T$12),#REF!,"")&amp;" "&amp;IF(AND(#REF!=$S$16,#REF!=$T$12),#REF!,"")</f>
        <v>#REF!</v>
      </c>
      <c r="L16" s="101" t="e">
        <f>+IF(AND(E13=$S$16,F13=$U$12),A13,"")&amp;" "&amp;IF(AND(E14=$S$16,F14=$U$12),A14,"")&amp;" "&amp;IF(AND(E15=$S$16,F15=$U$12),A15,"")&amp;" "&amp;IF(AND(E16=$S$16,F16=$U$12),A16,"")&amp;" "&amp;IF(AND(E17=$S$16,F17=$U$12),A17,"")&amp;" "&amp;IF(AND(E18=$S$16,F18=$U$12),A18,"")&amp;" "&amp;IF(AND(E19=$S$16,F19=$U$12),A19,"")&amp;" "&amp;IF(AND(E20=$S$16,F20=$U$12),A20,"")&amp;" "&amp;IF(AND(E21=$S$16,F21=$U$12),A21,"")&amp;" "&amp;IF(AND(E22=$S$16,F22=$U$12),A22,"")&amp;" "&amp;IF(AND(E23=$S$16,F23=$U$12),A23,"")&amp;" "&amp;IF(AND(E24=$S$16,F24=$U$12),A24,"")&amp;" "&amp;IF(AND(E25=$S$16,F25=$U$12),A25,"")&amp;" "&amp;IF(AND(E26=$S$16,F26=$U$12),A26,"")&amp;" "&amp;IF(AND(E27=$S$16,F27=$U$12),A27,"")&amp;" "&amp;IF(AND(E28=$S$16,F28=$U$12),A28,"")&amp;" "&amp;IF(AND(E29=$S$16,F29=$U$12),A29,"")&amp;" "&amp;IF(AND(#REF!=$S$16,#REF!=$U$12),#REF!,"")&amp;" "&amp;IF(AND(#REF!=$S$16,#REF!=$U$12),#REF!,"")&amp;" "&amp;IF(AND(#REF!=$S$16,#REF!=$U$12),#REF!,"")</f>
        <v>#REF!</v>
      </c>
      <c r="M16" s="101" t="e">
        <f>+IF(AND(E13=$S$16,F13=$V$12),A13,"")&amp;" "&amp;IF(AND(E14=$S$16,F14=$V$12),A14,"")&amp;" "&amp;IF(AND(E15=$S$16,F15=$V$12),A15,"")&amp;" "&amp;IF(AND(E16=$S$16,F16=$V$12),A16,"")&amp;" "&amp;IF(AND(E17=$S$16,F17=$V$12),A17,"")&amp;" "&amp;IF(AND(E18=$S$16,F18=$V$12),A18,"")&amp;" "&amp;IF(AND(E19=$S$16,F19=$V$12),A19,"")&amp;" "&amp;IF(AND(E20=$S$16,F20=$V$12),A20,"")&amp;" "&amp;IF(AND(E21=$S$16,F21=$V$12),A21,"")&amp;" "&amp;IF(AND(E22=$S$16,F22=$V$12),A22,"")&amp;" "&amp;IF(AND(E23=$S$16,F23=$V$12),A23,"")&amp;" "&amp;IF(AND(E24=$S$16,F24=$V$12),A24,"")&amp;" "&amp;IF(AND(E25=$S$16,F25=$V$12),A25,"")&amp;" "&amp;IF(AND(E26=$S$16,F26=$V$12),A26,"")&amp;" "&amp;IF(AND(E27=$S$16,F27=$V$12),A27,"")&amp;" "&amp;IF(AND(E28=$S$16,F28=$V$12),A28,"")&amp;" "&amp;IF(AND(E29=$S$16,F29=$V$12),A29,"")&amp;" "&amp;IF(AND(#REF!=$S$16,#REF!=$V$12),#REF!,"")&amp;" "&amp;IF(AND(#REF!=$S$16,#REF!=$V$12),#REF!,"")&amp;" "&amp;IF(AND(#REF!=$S$16,#REF!=$V$12),#REF!,"")</f>
        <v>#REF!</v>
      </c>
      <c r="N16" s="95" t="e">
        <f>+IF(AND(E13=$S$16,F13=$W$12),A13,"")&amp;" "&amp;IF(AND(E14=$S$16,F14=$W$12),A14,"")&amp;" "&amp;IF(AND(E15=$S$16,F15=$W$12),A15,"")&amp;" "&amp;IF(AND(E16=$S$16,F16=$W$12),A16,"")&amp;" "&amp;IF(AND(E17=$S$16,F17=$W$12),A17,"")&amp;" "&amp;IF(AND(E18=$S$16,F18=$W$12),A18,"")&amp;" "&amp;IF(AND(E19=$S$16,F19=$W$12),A19,"")&amp;" "&amp;IF(AND(E20=$S$16,F20=$W$12),A20,"")&amp;" "&amp;IF(AND(E21=$S$16,F21=$W$12),A21,"")&amp;" "&amp;IF(AND(E22=$S$16,F22=$W$12),A22,"")&amp;" "&amp;IF(AND(E23=$S$16,F23=$W$12),A23,"")&amp;" "&amp;IF(AND(E24=$S$16,F24=$W$12),A24,"")&amp;" "&amp;IF(AND(E25=$S$16,F25=$W$12),A25,"")&amp;" "&amp;IF(AND(E26=$S$16,F26=$W$12),A26,"")&amp;" "&amp;IF(AND(E27=$S$16,F27=$W$12),A27,"")&amp;" "&amp;IF(AND(E28=$S$16,F28=$W$12),A28,"")&amp;" "&amp;IF(AND(E29=$S$16,F29=$W$12),A29,"")&amp;" "&amp;IF(AND(#REF!=$S$16,#REF!=$W$12),#REF!,"")&amp;" "&amp;IF(AND(#REF!=$S$16,#REF!=$W$12),#REF!,"")&amp;" "&amp;IF(AND(#REF!=$S$16,#REF!=$W$12),#REF!,"")</f>
        <v>#REF!</v>
      </c>
      <c r="O16" s="96" t="e">
        <f>+IF(AND(E13=$S$16,F13=$X$12),A13,"")&amp;" "&amp;IF(AND(E14=$S$16,F14=$X$12),A14,"")&amp;" "&amp;IF(AND(E15=$S$16,F15=$X$12),A15,"")&amp;" "&amp;IF(AND(E16=$S$16,F16=$X$12),A16,"")&amp;" "&amp;IF(AND(E17=$S$16,F17=$X$12),A17,"")&amp;" "&amp;IF(AND(E18=$S$16,F18=$X$12),A18,"")&amp;" "&amp;IF(AND(E19=$S$16,F19=$X$12),A19,"")&amp;" "&amp;IF(AND(E20=$S$16,F20=$X$12),A20,"")&amp;" "&amp;IF(AND(E21=$S$16,F21=$X$12),A21,"")&amp;" "&amp;IF(AND(E22=$S$16,F22=$X$12),A22,"")&amp;" "&amp;IF(AND(E23=$S$16,F23=$X$12),A23,"")&amp;" "&amp;IF(AND(E24=$S$16,F24=$X$12),A24,"")&amp;" "&amp;IF(AND(E25=$S$16,F25=$X$12),A25,"")&amp;" "&amp;IF(AND(E26=$S$16,F26=$X$12),A26,"")&amp;" "&amp;IF(AND(E27=$S$16,F27=$X$12),A27,"")&amp;" "&amp;IF(AND(E28=$S$16,F28=$X$12),A28,"")&amp;" "&amp;IF(AND(E29=$S$16,F29=$X$12),A29,"")&amp;" "&amp;IF(AND(#REF!=$S$16,#REF!=$X$12),#REF!,"")&amp;" "&amp;IF(AND(#REF!=$S$16,#REF!=$X$12),#REF!,"")&amp;" "&amp;IF(AND(#REF!=$S$16,#REF!=$X$12),#REF!,"")</f>
        <v>#REF!</v>
      </c>
      <c r="P16" s="94"/>
      <c r="Q16" s="474"/>
      <c r="R16" s="97">
        <v>0.4</v>
      </c>
      <c r="S16" s="86" t="s">
        <v>47</v>
      </c>
      <c r="T16" s="105" t="s">
        <v>75</v>
      </c>
      <c r="U16" s="101" t="s">
        <v>5</v>
      </c>
      <c r="V16" s="101" t="s">
        <v>5</v>
      </c>
      <c r="W16" s="95" t="s">
        <v>74</v>
      </c>
      <c r="X16" s="96" t="s">
        <v>73</v>
      </c>
      <c r="AA16" s="98"/>
      <c r="AB16" s="98"/>
      <c r="AC16" s="88"/>
      <c r="AD16" s="102"/>
      <c r="AE16" s="103"/>
      <c r="AF16" s="99"/>
      <c r="AG16" s="99"/>
      <c r="AH16" s="99"/>
      <c r="AI16" s="104"/>
      <c r="AJ16" s="99"/>
      <c r="AK16" s="88"/>
      <c r="AL16" s="100"/>
    </row>
    <row r="17" spans="1:38" ht="71" thickBot="1" x14ac:dyDescent="0.2">
      <c r="A17" s="91" t="str">
        <f>'2 CONTEXTO E IDENTIFICACIÓN'!A15</f>
        <v>R5</v>
      </c>
      <c r="B17" s="92" t="str">
        <f>+'2 CONTEXTO E IDENTIFICACIÓN'!E15</f>
        <v>Posibilidad de pérdida Reputacional por incumplimiento del plan institucional de capacitaciones debido a la no gestión de las mismas</v>
      </c>
      <c r="C17" s="127">
        <f>+'5 VALORACIÓN DEL CONTROL'!S20</f>
        <v>0.216</v>
      </c>
      <c r="D17" s="93">
        <f>+'5 VALORACIÓN DEL CONTROL'!T20</f>
        <v>0.8</v>
      </c>
      <c r="E17" s="93" t="str">
        <f t="shared" si="3"/>
        <v>Baja</v>
      </c>
      <c r="F17" s="93" t="str">
        <f t="shared" si="4"/>
        <v>Mayor</v>
      </c>
      <c r="G17" s="318" t="str">
        <f t="shared" si="2"/>
        <v>Alto</v>
      </c>
      <c r="H17" s="94"/>
      <c r="I17" s="421"/>
      <c r="J17" s="106" t="s">
        <v>45</v>
      </c>
      <c r="K17" s="107" t="e">
        <f>+IF(AND(E13=$S$17,F13=$T$12),A13,"")&amp;" "&amp;IF(AND(E14=$S$17,F14=$T$12),A14,"")&amp;" "&amp;IF(AND(E15=$S$17,F15=$T$12),A15,"")&amp;" "&amp;IF(AND(E16=$S$17,F16=$T$12),A16,"")&amp;" "&amp;IF(AND(E17=$S$17,F17=$T$12),A17,"")&amp;" "&amp;IF(AND(E18=$S$17,F18=$T$12),A18,"")&amp;" "&amp;IF(AND(E19=$S$17,F19=$T$12),A19,"")&amp;" "&amp;IF(AND(E20=$S$17,F20=$T$12),A20,"")&amp;" "&amp;IF(AND(E21=$S$17,F21=$T$12),A21,"")&amp;" "&amp;IF(AND(E22=$S$17,F22=$T$12),A22,"")&amp;" "&amp;IF(AND(E23=$S$17,F23=$T$12),A23,"")&amp;" "&amp;IF(AND(E24=$S$17,F24=$T$12),A24,"")&amp;" "&amp;IF(AND(E25=$S$17,F25=$T$12),A25,"")&amp;" "&amp;IF(AND(E26=$S$17,F26=$T$12),A26,"")&amp;" "&amp;IF(AND(E27=$S$17,F27=$T$12),A27,"")&amp;" "&amp;IF(AND(E28=$S$17,F28=$T$12),A28,"")&amp;" "&amp;IF(AND(E29=$S$17,F29=$T$12),A29,"")&amp;" "&amp;IF(AND(#REF!=$S$17,#REF!=$T$12),#REF!,"")&amp;" "&amp;IF(AND(#REF!=$S$17,#REF!=$T$12),#REF!,"")&amp;" "&amp;IF(AND(#REF!=$S$17,#REF!=$T$12),#REF!,"")</f>
        <v>#REF!</v>
      </c>
      <c r="L17" s="107" t="e">
        <f>+IF(AND(E13=$S$17,F13=$U$12),A13,"")&amp;" "&amp;IF(AND(E14=$S$17,F14=$U$12),A14,"")&amp;" "&amp;IF(AND(E15=$S$17,F15=$U$12),A15,"")&amp;" "&amp;IF(AND(E16=$S$17,F16=$U$12),A16,"")&amp;" "&amp;IF(AND(E17=$S$17,F17=$U$12),A17,"")&amp;" "&amp;IF(AND(E18=$S$17,F18=$U$12),A18,"")&amp;" "&amp;IF(AND(E19=$S$17,F19=$U$12),A19,"")&amp;" "&amp;IF(AND(E20=$S$17,F20=$U$12),A20,"")&amp;" "&amp;IF(AND(E21=$S$17,F21=$U$12),A21,"")&amp;" "&amp;IF(AND(E22=$S$17,F22=$U$12),A22,"")&amp;" "&amp;IF(AND(E23=$S$17,F23=$U$12),A23,"")&amp;" "&amp;IF(AND(E24=$S$17,F24=$U$12),A24,"")&amp;" "&amp;IF(AND(E25=$S$17,F25=$U$12),A25,"")&amp;" "&amp;IF(AND(E26=$S$17,F26=$U$12),A26,"")&amp;" "&amp;IF(AND(E27=$S$17,F27=$U$12),A27,"")&amp;" "&amp;IF(AND(E28=$S$17,F28=$U$12),A28,"")&amp;" "&amp;IF(AND(E29=$S$17,F29=$U$12),A29,"")&amp;" "&amp;IF(AND(#REF!=$S$17,#REF!=$U$12),#REF!,"")&amp;" "&amp;IF(AND(#REF!=$S$17,#REF!=$U$12),#REF!,"")&amp;" "&amp;IF(AND(#REF!=$S$17,#REF!=$U$12),#REF!,"")</f>
        <v>#REF!</v>
      </c>
      <c r="M17" s="108" t="e">
        <f>+IF(AND(E13=$S$17,F13=$V$12),A13,"")&amp;" "&amp;IF(AND(E14=$S$17,F14=$V$12),A14,"")&amp;" "&amp;IF(AND(E15=$S$17,F15=$V$12),A15,"")&amp;" "&amp;IF(AND(E16=$S$17,F16=$V$12),A16,"")&amp;" "&amp;IF(AND(E17=$S$17,F17=$V$12),A17,"")&amp;" "&amp;IF(AND(E18=$S$17,F18=$V$12),A18,"")&amp;" "&amp;IF(AND(E19=$S$17,F19=$V$12),A19,"")&amp;" "&amp;IF(AND(E20=$S$17,F20=$V$12),A20,"")&amp;" "&amp;IF(AND(E21=$S$17,F21=$V$12),A21,"")&amp;" "&amp;IF(AND(E22=$S$17,F22=$V$12),A22,"")&amp;" "&amp;IF(AND(E23=$S$17,F23=$V$12),A23,"")&amp;" "&amp;IF(AND(E24=$S$17,F24=$V$12),A24,"")&amp;" "&amp;IF(AND(E25=$S$17,F25=$V$12),A25,"")&amp;" "&amp;IF(AND(E26=$S$17,F26=$V$12),A26,"")&amp;" "&amp;IF(AND(E27=$S$17,F27=$V$12),A27,"")&amp;" "&amp;IF(AND(E28=$S$17,F28=$V$12),A28,"")&amp;" "&amp;IF(AND(E29=$S$17,F29=$V$12),A29,"")&amp;" "&amp;IF(AND(#REF!=$S$17,#REF!=$V$12),#REF!,"")&amp;" "&amp;IF(AND(#REF!=$S$17,#REF!=$V$12),#REF!,"")&amp;" "&amp;IF(AND(#REF!=$S$17,#REF!=$V$12),#REF!,"")</f>
        <v>#REF!</v>
      </c>
      <c r="N17" s="109" t="e">
        <f>+IF(AND(E13=$S$17,F13=$W$12),A13,"")&amp;" "&amp;IF(AND(E14=$S$17,F14=$W$12),A14,"")&amp;" "&amp;IF(AND(E15=$S$17,F15=$W$12),A15,"")&amp;" "&amp;IF(AND(E16=$S$17,F16=$W$12),A16,"")&amp;" "&amp;IF(AND(E17=$S$17,F17=$W$12),A17,"")&amp;" "&amp;IF(AND(E18=$S$17,F18=$W$12),A18,"")&amp;" "&amp;IF(AND(E19=$S$17,F19=$W$12),A19,"")&amp;" "&amp;IF(AND(E20=$S$17,F20=$W$12),A20,"")&amp;" "&amp;IF(AND(E21=$S$17,F21=$W$12),A21,"")&amp;" "&amp;IF(AND(E22=$S$17,F22=$W$12),A22,"")&amp;" "&amp;IF(AND(E23=$S$17,F23=$W$12),A23,"")&amp;" "&amp;IF(AND(E24=$S$17,F24=$W$12),A24,"")&amp;" "&amp;IF(AND(E25=$S$17,F25=$W$12),A25,"")&amp;" "&amp;IF(AND(E26=$S$17,F26=$W$12),A26,"")&amp;" "&amp;IF(AND(E27=$S$17,F27=$W$12),A27,"")&amp;" "&amp;IF(AND(E28=$S$17,F28=$W$12),A28,"")&amp;" "&amp;IF(AND(E29=$S$17,F29=$W$12),A29,"")&amp;" "&amp;IF(AND(#REF!=$S$17,#REF!=$W$12),#REF!,"")&amp;" "&amp;IF(AND(#REF!=$S$17,#REF!=$W$12),#REF!,"")&amp;" "&amp;IF(AND(#REF!=$S$17,#REF!=$W$12),#REF!,"")</f>
        <v>#REF!</v>
      </c>
      <c r="O17" s="110" t="e">
        <f>+IF(AND(E13=$S$17,F13=$X$12),A13,"")&amp;" "&amp;IF(AND(E14=$S$17,F14=$X$12),A14,"")&amp;" "&amp;IF(AND(E15=$S$17,F15=$X$12),A15,"")&amp;" "&amp;IF(AND(E16=$S$17,F16=$X$12),A16,"")&amp;" "&amp;IF(AND(E17=$S$17,F17=$X$12),A17,"")&amp;" "&amp;IF(AND(E18=$S$17,F18=$X$12),A18,"")&amp;" "&amp;IF(AND(E19=$S$17,F19=$X$12),A19,"")&amp;" "&amp;IF(AND(E20=$S$17,F20=$X$12),A20,"")&amp;" "&amp;IF(AND(E21=$S$17,F21=$X$12),A21,"")&amp;" "&amp;IF(AND(E22=$S$17,F22=$X$12),A22,"")&amp;" "&amp;IF(AND(E23=$S$17,F23=$X$12),A23,"")&amp;" "&amp;IF(AND(E24=$S$17,F24=$X$12),A24,"")&amp;" "&amp;IF(AND(E25=$S$17,F25=$X$12),A25,"")&amp;" "&amp;IF(AND(E26=$S$17,F26=$X$12),A26,"")&amp;" "&amp;IF(AND(E27=$S$17,F27=$X$12),A27,"")&amp;" "&amp;IF(AND(E28=$S$17,F28=$X$12),A28,"")&amp;" "&amp;IF(AND(E29=$S$17,F29=$X$12),A29,"")&amp;" "&amp;IF(AND(#REF!=$S$17,#REF!=$X$12),#REF!,"")&amp;" "&amp;IF(AND(#REF!=$S$17,#REF!=$X$12),#REF!,"")&amp;" "&amp;IF(AND(#REF!=$S$17,#REF!=$X$12),#REF!,"")</f>
        <v>#REF!</v>
      </c>
      <c r="P17" s="94"/>
      <c r="Q17" s="474"/>
      <c r="R17" s="111">
        <v>0.2</v>
      </c>
      <c r="S17" s="112" t="s">
        <v>45</v>
      </c>
      <c r="T17" s="107" t="s">
        <v>75</v>
      </c>
      <c r="U17" s="107" t="s">
        <v>75</v>
      </c>
      <c r="V17" s="108" t="s">
        <v>5</v>
      </c>
      <c r="W17" s="109" t="s">
        <v>74</v>
      </c>
      <c r="X17" s="110" t="s">
        <v>73</v>
      </c>
      <c r="AA17" s="98"/>
      <c r="AB17" s="98"/>
      <c r="AC17" s="88"/>
      <c r="AD17" s="102"/>
      <c r="AE17" s="103"/>
      <c r="AF17" s="99"/>
      <c r="AG17" s="99"/>
      <c r="AH17" s="99"/>
      <c r="AI17" s="113"/>
      <c r="AJ17" s="99"/>
      <c r="AK17" s="88"/>
      <c r="AL17" s="100"/>
    </row>
    <row r="18" spans="1:38" ht="70" x14ac:dyDescent="0.15">
      <c r="A18" s="91" t="str">
        <f>'2 CONTEXTO E IDENTIFICACIÓN'!A16</f>
        <v>R6</v>
      </c>
      <c r="B18" s="92" t="str">
        <f>+'2 CONTEXTO E IDENTIFICACIÓN'!E16</f>
        <v>Posibilidad de pérdida Reputacional por no proveer el talento humano requerido por la entidad debido a fallas en la metodología de captación de hojas de vida</v>
      </c>
      <c r="C18" s="127">
        <f>+'5 VALORACIÓN DEL CONTROL'!S24</f>
        <v>0.216</v>
      </c>
      <c r="D18" s="93">
        <f>+'5 VALORACIÓN DEL CONTROL'!T24</f>
        <v>1</v>
      </c>
      <c r="E18" s="93" t="str">
        <f t="shared" si="3"/>
        <v>Baja</v>
      </c>
      <c r="F18" s="93" t="str">
        <f t="shared" si="4"/>
        <v>Catastrófico</v>
      </c>
      <c r="G18" s="318" t="str">
        <f t="shared" si="2"/>
        <v>Extremo</v>
      </c>
      <c r="H18" s="94"/>
      <c r="I18" s="94"/>
      <c r="J18" s="94"/>
      <c r="K18" s="94"/>
      <c r="L18" s="94"/>
      <c r="M18" s="94"/>
      <c r="N18" s="94"/>
      <c r="O18" s="94"/>
      <c r="P18" s="94"/>
      <c r="Q18" s="114"/>
      <c r="R18" s="114"/>
      <c r="S18" s="114"/>
      <c r="AA18" s="98"/>
      <c r="AB18" s="98"/>
      <c r="AC18" s="88"/>
      <c r="AD18" s="102"/>
      <c r="AE18" s="103"/>
      <c r="AF18" s="99"/>
      <c r="AG18" s="99"/>
      <c r="AH18" s="99"/>
      <c r="AI18" s="99"/>
      <c r="AJ18" s="99"/>
      <c r="AK18" s="88"/>
      <c r="AL18" s="100"/>
    </row>
    <row r="19" spans="1:38" ht="70" x14ac:dyDescent="0.15">
      <c r="A19" s="91" t="str">
        <f>'2 CONTEXTO E IDENTIFICACIÓN'!A17</f>
        <v>R7</v>
      </c>
      <c r="B19" s="92" t="str">
        <f>+'2 CONTEXTO E IDENTIFICACIÓN'!E17</f>
        <v>Posibilidad de pérdida Reputacional y Económica por información desactualizada en las historias laborales debido a la falta de procedimiento de archivo</v>
      </c>
      <c r="C19" s="127">
        <f>+'5 VALORACIÓN DEL CONTROL'!S22</f>
        <v>0.216</v>
      </c>
      <c r="D19" s="93">
        <f>+'5 VALORACIÓN DEL CONTROL'!T22</f>
        <v>1</v>
      </c>
      <c r="E19" s="93" t="str">
        <f t="shared" si="3"/>
        <v>Baja</v>
      </c>
      <c r="F19" s="93" t="str">
        <f t="shared" si="4"/>
        <v>Catastrófico</v>
      </c>
      <c r="G19" s="318" t="str">
        <f t="shared" si="2"/>
        <v>Extremo</v>
      </c>
      <c r="H19" s="94"/>
      <c r="I19" s="94"/>
      <c r="J19" s="94"/>
      <c r="K19" s="94"/>
      <c r="L19" s="94"/>
      <c r="M19" s="94"/>
      <c r="N19" s="94"/>
      <c r="O19" s="94"/>
      <c r="P19" s="94"/>
      <c r="Q19" s="114"/>
      <c r="R19" s="114"/>
      <c r="S19" s="114"/>
      <c r="T19" s="115" t="s">
        <v>77</v>
      </c>
      <c r="U19" s="74"/>
      <c r="V19" s="98"/>
      <c r="W19" s="98"/>
      <c r="X19" s="98"/>
      <c r="Y19" s="98"/>
      <c r="Z19" s="98"/>
      <c r="AA19" s="98"/>
      <c r="AB19" s="98"/>
      <c r="AC19" s="88"/>
      <c r="AD19" s="102"/>
      <c r="AE19" s="88"/>
      <c r="AF19" s="103"/>
      <c r="AG19" s="103"/>
      <c r="AH19" s="103"/>
      <c r="AI19" s="103"/>
      <c r="AJ19" s="103"/>
      <c r="AK19" s="88"/>
      <c r="AL19" s="100"/>
    </row>
    <row r="20" spans="1:38" ht="70" x14ac:dyDescent="0.15">
      <c r="A20" s="91" t="str">
        <f>'2 CONTEXTO E IDENTIFICACIÓN'!A18</f>
        <v>R8</v>
      </c>
      <c r="B20" s="92" t="str">
        <f>+'2 CONTEXTO E IDENTIFICACIÓN'!E18</f>
        <v>Posibilidad de pérdida Económica y Reputacional por afiliación y reporte de seguridad social de forma inoportuna debido a falla del responsable</v>
      </c>
      <c r="C20" s="127">
        <f>+'5 VALORACIÓN DEL CONTROL'!S26</f>
        <v>0.216</v>
      </c>
      <c r="D20" s="93">
        <f>+'5 VALORACIÓN DEL CONTROL'!T26</f>
        <v>0.6</v>
      </c>
      <c r="E20" s="93" t="str">
        <f t="shared" si="3"/>
        <v>Baja</v>
      </c>
      <c r="F20" s="93" t="str">
        <f t="shared" si="4"/>
        <v>Moderado</v>
      </c>
      <c r="G20" s="318" t="str">
        <f t="shared" si="2"/>
        <v>Moderado</v>
      </c>
      <c r="H20" s="94"/>
      <c r="I20" s="94"/>
      <c r="J20" s="94"/>
      <c r="K20" s="94"/>
      <c r="L20" s="94"/>
      <c r="M20" s="94"/>
      <c r="N20" s="94"/>
      <c r="O20" s="94"/>
      <c r="P20" s="94"/>
      <c r="Q20" s="114"/>
      <c r="R20" s="114"/>
      <c r="S20" s="114"/>
      <c r="T20" s="116" t="s">
        <v>73</v>
      </c>
      <c r="U20" s="74"/>
      <c r="V20" s="98"/>
      <c r="W20" s="98"/>
      <c r="X20" s="98"/>
      <c r="Y20" s="98"/>
      <c r="Z20" s="98"/>
      <c r="AA20" s="98"/>
      <c r="AB20" s="98"/>
      <c r="AC20" s="88"/>
      <c r="AD20" s="88"/>
      <c r="AE20" s="88"/>
      <c r="AF20" s="99"/>
      <c r="AG20" s="99"/>
      <c r="AH20" s="99"/>
      <c r="AI20" s="99"/>
      <c r="AJ20" s="99"/>
      <c r="AK20" s="88"/>
      <c r="AL20" s="100"/>
    </row>
    <row r="21" spans="1:38" ht="70" x14ac:dyDescent="0.15">
      <c r="A21" s="91" t="str">
        <f>'2 CONTEXTO E IDENTIFICACIÓN'!A19</f>
        <v>R9</v>
      </c>
      <c r="B21" s="92" t="str">
        <f>+'2 CONTEXTO E IDENTIFICACIÓN'!E19</f>
        <v xml:space="preserve">Posibilidad de pérdida Económica y Reputacional por accidente de trabajo grave o mortal debido a la deficiencia de la gestión de seguridad y salud en el trabajo </v>
      </c>
      <c r="C21" s="127">
        <f>+'5 VALORACIÓN DEL CONTROL'!S24</f>
        <v>0.216</v>
      </c>
      <c r="D21" s="93">
        <f>+'5 VALORACIÓN DEL CONTROL'!T24</f>
        <v>1</v>
      </c>
      <c r="E21" s="93" t="str">
        <f t="shared" si="3"/>
        <v>Baja</v>
      </c>
      <c r="F21" s="93" t="str">
        <f t="shared" si="4"/>
        <v>Catastrófico</v>
      </c>
      <c r="G21" s="318" t="str">
        <f t="shared" si="2"/>
        <v>Extremo</v>
      </c>
      <c r="H21" s="94"/>
      <c r="I21" s="94"/>
      <c r="J21" s="94"/>
      <c r="K21" s="94"/>
      <c r="L21" s="94"/>
      <c r="M21" s="94"/>
      <c r="N21" s="94"/>
      <c r="O21" s="94"/>
      <c r="P21" s="94"/>
      <c r="Q21" s="114"/>
      <c r="R21" s="114"/>
      <c r="S21" s="114"/>
      <c r="T21" s="95" t="s">
        <v>74</v>
      </c>
      <c r="U21" s="98"/>
      <c r="V21" s="98"/>
      <c r="W21" s="98"/>
      <c r="X21" s="98"/>
      <c r="Y21" s="98"/>
      <c r="Z21" s="98"/>
      <c r="AA21" s="98"/>
      <c r="AB21" s="98"/>
      <c r="AC21" s="88"/>
      <c r="AD21" s="88"/>
      <c r="AE21" s="88"/>
      <c r="AF21" s="99"/>
      <c r="AG21" s="99"/>
      <c r="AH21" s="99"/>
      <c r="AI21" s="99"/>
      <c r="AJ21" s="99"/>
      <c r="AK21" s="88"/>
      <c r="AL21" s="100"/>
    </row>
    <row r="22" spans="1:38" ht="70" x14ac:dyDescent="0.15">
      <c r="A22" s="91" t="str">
        <f>'2 CONTEXTO E IDENTIFICACIÓN'!A20</f>
        <v>R10</v>
      </c>
      <c r="B22" s="92" t="str">
        <f>+'2 CONTEXTO E IDENTIFICACIÓN'!E20</f>
        <v xml:space="preserve">Posibilidad de pérdida Reputacional por incumplimiento de realizar la evaluación del desempeño laboral debido a la falta de compromiso de los líderes </v>
      </c>
      <c r="C22" s="127">
        <f>+'5 VALORACIÓN DEL CONTROL'!S28</f>
        <v>0.216</v>
      </c>
      <c r="D22" s="93">
        <f>+'5 VALORACIÓN DEL CONTROL'!T28</f>
        <v>0.6</v>
      </c>
      <c r="E22" s="93" t="str">
        <f t="shared" si="3"/>
        <v>Baja</v>
      </c>
      <c r="F22" s="93" t="str">
        <f t="shared" si="4"/>
        <v>Moderado</v>
      </c>
      <c r="G22" s="318" t="str">
        <f t="shared" si="2"/>
        <v>Moderado</v>
      </c>
      <c r="H22" s="94"/>
      <c r="I22" s="94"/>
      <c r="J22" s="94"/>
      <c r="K22" s="94"/>
      <c r="L22" s="94"/>
      <c r="M22" s="94"/>
      <c r="N22" s="94"/>
      <c r="O22" s="94"/>
      <c r="P22" s="94"/>
      <c r="Q22" s="79"/>
      <c r="R22" s="79"/>
      <c r="S22" s="117"/>
      <c r="T22" s="101" t="s">
        <v>5</v>
      </c>
      <c r="U22" s="118"/>
      <c r="V22" s="118"/>
      <c r="W22" s="118"/>
      <c r="X22" s="118"/>
      <c r="Y22" s="118"/>
      <c r="Z22" s="118"/>
      <c r="AA22" s="118"/>
      <c r="AB22" s="118"/>
      <c r="AC22" s="88"/>
      <c r="AD22" s="88"/>
      <c r="AE22" s="119"/>
      <c r="AF22" s="119"/>
      <c r="AG22" s="119"/>
      <c r="AH22" s="119"/>
      <c r="AI22" s="119"/>
      <c r="AJ22" s="119"/>
      <c r="AK22" s="88"/>
      <c r="AL22" s="100"/>
    </row>
    <row r="23" spans="1:38" ht="70" x14ac:dyDescent="0.15">
      <c r="A23" s="91" t="str">
        <f>'2 CONTEXTO E IDENTIFICACIÓN'!A21</f>
        <v>R11</v>
      </c>
      <c r="B23" s="92" t="str">
        <f>+'2 CONTEXTO E IDENTIFICACIÓN'!E21</f>
        <v>Posibilidad de pérdida Reputacional por no hacer el acceso a la plataforma de la evaluación del desempeño laboral debido a falla del responsable</v>
      </c>
      <c r="C23" s="127">
        <f>+'5 VALORACIÓN DEL CONTROL'!S26</f>
        <v>0.216</v>
      </c>
      <c r="D23" s="93">
        <f>+'5 VALORACIÓN DEL CONTROL'!T26</f>
        <v>0.6</v>
      </c>
      <c r="E23" s="93" t="str">
        <f t="shared" si="3"/>
        <v>Baja</v>
      </c>
      <c r="F23" s="93" t="str">
        <f t="shared" si="4"/>
        <v>Moderado</v>
      </c>
      <c r="G23" s="318" t="str">
        <f t="shared" si="2"/>
        <v>Moderado</v>
      </c>
      <c r="H23" s="94"/>
      <c r="I23" s="94"/>
      <c r="J23" s="94"/>
      <c r="K23" s="94"/>
      <c r="L23" s="94"/>
      <c r="M23" s="94"/>
      <c r="N23" s="94"/>
      <c r="O23" s="94"/>
      <c r="P23" s="94"/>
      <c r="Q23" s="79"/>
      <c r="R23" s="79"/>
      <c r="S23" s="117"/>
      <c r="T23" s="105" t="s">
        <v>75</v>
      </c>
      <c r="AA23" s="118"/>
      <c r="AB23" s="118"/>
      <c r="AC23" s="88"/>
      <c r="AD23" s="88"/>
      <c r="AE23" s="88"/>
      <c r="AF23" s="99"/>
      <c r="AG23" s="99"/>
      <c r="AH23" s="99"/>
      <c r="AI23" s="99"/>
      <c r="AJ23" s="99"/>
      <c r="AK23" s="88"/>
      <c r="AL23" s="100"/>
    </row>
    <row r="24" spans="1:38" ht="70" x14ac:dyDescent="0.15">
      <c r="A24" s="91" t="str">
        <f>'2 CONTEXTO E IDENTIFICACIÓN'!A22</f>
        <v>R12</v>
      </c>
      <c r="B24" s="92" t="str">
        <f>+'2 CONTEXTO E IDENTIFICACIÓN'!E22</f>
        <v>Posibilidad de pérdida Reputacional por incumplimiento de las actividades planeadas dentro del PETH debido a la no asignación de recursos a tiempo</v>
      </c>
      <c r="C24" s="127">
        <f>+'5 VALORACIÓN DEL CONTROL'!S30</f>
        <v>0.216</v>
      </c>
      <c r="D24" s="93">
        <f>+'5 VALORACIÓN DEL CONTROL'!T30</f>
        <v>0.4</v>
      </c>
      <c r="E24" s="93" t="str">
        <f t="shared" si="3"/>
        <v>Baja</v>
      </c>
      <c r="F24" s="93" t="str">
        <f t="shared" si="4"/>
        <v>Menor</v>
      </c>
      <c r="G24" s="318" t="str">
        <f t="shared" si="2"/>
        <v>Moderado</v>
      </c>
      <c r="H24" s="94"/>
      <c r="I24" s="94"/>
      <c r="J24" s="94"/>
      <c r="K24" s="94"/>
      <c r="L24" s="94"/>
      <c r="M24" s="94"/>
      <c r="N24" s="94"/>
      <c r="O24" s="94"/>
      <c r="P24" s="94"/>
      <c r="Q24" s="120"/>
      <c r="R24" s="120"/>
      <c r="S24" s="117"/>
      <c r="AA24" s="118"/>
      <c r="AB24" s="118"/>
      <c r="AC24" s="88"/>
      <c r="AD24" s="88"/>
      <c r="AE24" s="88"/>
      <c r="AF24" s="99"/>
      <c r="AG24" s="99"/>
      <c r="AH24" s="99"/>
      <c r="AI24" s="99"/>
      <c r="AJ24" s="99"/>
      <c r="AK24" s="88"/>
      <c r="AL24" s="100"/>
    </row>
    <row r="25" spans="1:38" ht="84" x14ac:dyDescent="0.15">
      <c r="A25" s="91" t="str">
        <f>'2 CONTEXTO E IDENTIFICACIÓN'!A23</f>
        <v>R13</v>
      </c>
      <c r="B25" s="92" t="str">
        <f>+'2 CONTEXTO E IDENTIFICACIÓN'!E23</f>
        <v>Posibilidad de pérdida Reputacional por incumplimiento de las actividades planeadas dentro del PETH debido a las competencias diferentes a las referidas del responsable</v>
      </c>
      <c r="C25" s="127">
        <f>+'5 VALORACIÓN DEL CONTROL'!S28</f>
        <v>0.216</v>
      </c>
      <c r="D25" s="93">
        <f>+'5 VALORACIÓN DEL CONTROL'!T28</f>
        <v>0.6</v>
      </c>
      <c r="E25" s="93" t="str">
        <f t="shared" si="3"/>
        <v>Baja</v>
      </c>
      <c r="F25" s="93" t="str">
        <f t="shared" si="4"/>
        <v>Moderado</v>
      </c>
      <c r="G25" s="318" t="str">
        <f t="shared" si="2"/>
        <v>Moderado</v>
      </c>
      <c r="H25" s="94"/>
      <c r="I25" s="94"/>
      <c r="J25" s="94"/>
      <c r="K25" s="94"/>
      <c r="L25" s="94"/>
      <c r="M25" s="94"/>
      <c r="N25" s="94"/>
      <c r="O25" s="94"/>
      <c r="P25" s="94"/>
      <c r="Q25" s="120"/>
      <c r="R25" s="120"/>
      <c r="S25" s="121"/>
      <c r="AA25" s="118"/>
      <c r="AB25" s="118"/>
      <c r="AC25" s="88"/>
      <c r="AD25" s="113"/>
      <c r="AE25" s="113"/>
      <c r="AF25" s="113"/>
      <c r="AG25" s="113"/>
      <c r="AH25" s="113"/>
      <c r="AI25" s="113"/>
      <c r="AJ25" s="99"/>
      <c r="AK25" s="88"/>
      <c r="AL25" s="100"/>
    </row>
    <row r="26" spans="1:38" ht="70" x14ac:dyDescent="0.15">
      <c r="A26" s="91" t="str">
        <f>'2 CONTEXTO E IDENTIFICACIÓN'!A24</f>
        <v>R14</v>
      </c>
      <c r="B26" s="92" t="str">
        <f>+'2 CONTEXTO E IDENTIFICACIÓN'!E24</f>
        <v>Posibilidad de pérdida Reputacional y Económica por incumplimiento de los tiempos establecidos en la normatividad vigente por demora en la entrega de la información</v>
      </c>
      <c r="C26" s="127">
        <f>+'5 VALORACIÓN DEL CONTROL'!S32</f>
        <v>0.216</v>
      </c>
      <c r="D26" s="93">
        <f>+'5 VALORACIÓN DEL CONTROL'!T32</f>
        <v>0.4</v>
      </c>
      <c r="E26" s="93" t="str">
        <f t="shared" si="3"/>
        <v>Baja</v>
      </c>
      <c r="F26" s="93" t="str">
        <f t="shared" si="4"/>
        <v>Menor</v>
      </c>
      <c r="G26" s="318" t="str">
        <f t="shared" si="2"/>
        <v>Moderado</v>
      </c>
      <c r="H26" s="94"/>
      <c r="I26" s="94"/>
      <c r="J26" s="94"/>
      <c r="K26" s="94"/>
      <c r="L26" s="94"/>
      <c r="M26" s="94"/>
      <c r="N26" s="94"/>
      <c r="O26" s="94"/>
      <c r="P26" s="94"/>
      <c r="Q26" s="120"/>
      <c r="R26" s="120"/>
      <c r="S26" s="79"/>
      <c r="AC26" s="88"/>
      <c r="AD26" s="122"/>
      <c r="AE26" s="122"/>
      <c r="AF26" s="122"/>
      <c r="AG26" s="122"/>
      <c r="AH26" s="122"/>
      <c r="AI26" s="122"/>
      <c r="AJ26" s="99"/>
      <c r="AK26" s="88"/>
      <c r="AL26" s="100"/>
    </row>
    <row r="27" spans="1:38" ht="70" x14ac:dyDescent="0.15">
      <c r="A27" s="91" t="str">
        <f>'2 CONTEXTO E IDENTIFICACIÓN'!A25</f>
        <v>R15</v>
      </c>
      <c r="B27" s="92" t="str">
        <f>+'2 CONTEXTO E IDENTIFICACIÓN'!E25</f>
        <v>Posibilidad de pérdida Económica y Reputacional por fallas en los sistemas de información ZEUS y SIGOB debido a fallas propias de los SOFTWARE</v>
      </c>
      <c r="C27" s="127">
        <f>+'5 VALORACIÓN DEL CONTROL'!S30</f>
        <v>0.216</v>
      </c>
      <c r="D27" s="93">
        <f>+'5 VALORACIÓN DEL CONTROL'!T30</f>
        <v>0.4</v>
      </c>
      <c r="E27" s="93" t="str">
        <f t="shared" si="3"/>
        <v>Baja</v>
      </c>
      <c r="F27" s="93" t="str">
        <f t="shared" si="4"/>
        <v>Menor</v>
      </c>
      <c r="G27" s="318" t="str">
        <f t="shared" si="2"/>
        <v>Moderado</v>
      </c>
      <c r="H27" s="94"/>
      <c r="I27" s="94"/>
      <c r="J27" s="94"/>
      <c r="K27" s="94"/>
      <c r="L27" s="94"/>
      <c r="M27" s="94"/>
      <c r="N27" s="94"/>
      <c r="O27" s="94"/>
      <c r="P27" s="94"/>
      <c r="Q27" s="120"/>
      <c r="R27" s="120"/>
      <c r="S27" s="79"/>
      <c r="AC27" s="88"/>
      <c r="AD27" s="113"/>
      <c r="AE27" s="113"/>
      <c r="AF27" s="113"/>
      <c r="AG27" s="113"/>
      <c r="AH27" s="113"/>
      <c r="AI27" s="113"/>
      <c r="AJ27" s="99"/>
      <c r="AK27" s="88"/>
      <c r="AL27" s="100"/>
    </row>
    <row r="28" spans="1:38" ht="56" x14ac:dyDescent="0.15">
      <c r="A28" s="91" t="str">
        <f>'2 CONTEXTO E IDENTIFICACIÓN'!A26</f>
        <v>R16</v>
      </c>
      <c r="B28" s="92" t="str">
        <f>+'2 CONTEXTO E IDENTIFICACIÓN'!E26</f>
        <v>Posibilidad de pérdida Reputacional por inadecuada disposición de los archivos  debido a la falta de espacio adecuado para el mismo</v>
      </c>
      <c r="C28" s="127">
        <f>+'5 VALORACIÓN DEL CONTROL'!S34</f>
        <v>0.216</v>
      </c>
      <c r="D28" s="93">
        <f>+'5 VALORACIÓN DEL CONTROL'!T34</f>
        <v>0.8</v>
      </c>
      <c r="E28" s="93" t="str">
        <f t="shared" si="3"/>
        <v>Baja</v>
      </c>
      <c r="F28" s="93" t="str">
        <f t="shared" si="4"/>
        <v>Mayor</v>
      </c>
      <c r="G28" s="318" t="str">
        <f t="shared" si="2"/>
        <v>Alto</v>
      </c>
      <c r="H28" s="94"/>
      <c r="I28" s="94"/>
      <c r="J28" s="94"/>
      <c r="K28" s="94"/>
      <c r="L28" s="94"/>
      <c r="M28" s="94"/>
      <c r="N28" s="94"/>
      <c r="O28" s="94"/>
      <c r="P28" s="94"/>
      <c r="Q28" s="79"/>
      <c r="R28" s="79"/>
      <c r="S28" s="79"/>
      <c r="AC28" s="88"/>
      <c r="AD28" s="113"/>
      <c r="AE28" s="113"/>
      <c r="AF28" s="113"/>
      <c r="AG28" s="113"/>
      <c r="AH28" s="113"/>
      <c r="AI28" s="113"/>
      <c r="AJ28" s="99"/>
      <c r="AK28" s="88"/>
      <c r="AL28" s="100"/>
    </row>
    <row r="29" spans="1:38" ht="70" x14ac:dyDescent="0.2">
      <c r="A29" s="91" t="str">
        <f>'2 CONTEXTO E IDENTIFICACIÓN'!A27</f>
        <v>R17</v>
      </c>
      <c r="B29" s="92" t="str">
        <f>+'2 CONTEXTO E IDENTIFICACIÓN'!E27</f>
        <v>Posibilidad de pérdida Reputacional por incumplimiento del plan de bienestar social e incentivos por fallas en la gestión de las actividades planeadas</v>
      </c>
      <c r="C29" s="127">
        <f>+'5 VALORACIÓN DEL CONTROL'!S32</f>
        <v>0.216</v>
      </c>
      <c r="D29" s="93">
        <f>+'5 VALORACIÓN DEL CONTROL'!T32</f>
        <v>0.4</v>
      </c>
      <c r="E29" s="93" t="str">
        <f t="shared" si="3"/>
        <v>Baja</v>
      </c>
      <c r="F29" s="93" t="str">
        <f t="shared" si="4"/>
        <v>Menor</v>
      </c>
      <c r="G29" s="318" t="str">
        <f t="shared" si="2"/>
        <v>Moderado</v>
      </c>
      <c r="H29" s="94"/>
      <c r="I29" s="94"/>
      <c r="J29" s="94"/>
      <c r="K29" s="94"/>
      <c r="L29" s="94"/>
      <c r="M29" s="94"/>
      <c r="N29" s="94"/>
      <c r="O29" s="94"/>
      <c r="P29" s="94"/>
      <c r="Q29" s="79"/>
      <c r="R29" s="79"/>
      <c r="S29" s="79"/>
    </row>
    <row r="30" spans="1:38" ht="14.5" customHeight="1" x14ac:dyDescent="0.2">
      <c r="B30" s="72"/>
      <c r="D30" s="72"/>
      <c r="G30" s="72"/>
      <c r="H30" s="74"/>
      <c r="I30" s="74"/>
      <c r="J30" s="74"/>
      <c r="K30" s="74"/>
      <c r="L30" s="74"/>
      <c r="M30" s="74"/>
      <c r="N30" s="74"/>
      <c r="O30" s="74"/>
      <c r="P30" s="74"/>
      <c r="AA30" s="123"/>
      <c r="AB30" s="123"/>
      <c r="AC30" s="123"/>
      <c r="AD30" s="123"/>
      <c r="AE30" s="123"/>
      <c r="AF30" s="72"/>
      <c r="AG30" s="72"/>
      <c r="AH30" s="72"/>
      <c r="AI30" s="72"/>
      <c r="AJ30" s="72"/>
    </row>
    <row r="31" spans="1:38" ht="39" customHeight="1" x14ac:dyDescent="0.2">
      <c r="B31" s="72"/>
      <c r="D31" s="72"/>
      <c r="G31" s="72"/>
      <c r="H31" s="74"/>
      <c r="I31" s="74"/>
      <c r="J31" s="74"/>
      <c r="K31" s="74"/>
      <c r="L31" s="74"/>
      <c r="M31" s="74"/>
      <c r="N31" s="74"/>
      <c r="O31" s="74"/>
      <c r="P31" s="74"/>
      <c r="AA31" s="123"/>
      <c r="AB31" s="123"/>
      <c r="AC31" s="123"/>
      <c r="AD31" s="123"/>
      <c r="AE31" s="123"/>
      <c r="AF31" s="72"/>
      <c r="AG31" s="72"/>
      <c r="AH31" s="72"/>
      <c r="AI31" s="72"/>
      <c r="AJ31" s="72"/>
    </row>
    <row r="32" spans="1:38" ht="19.5" customHeight="1" x14ac:dyDescent="0.2">
      <c r="B32" s="72"/>
      <c r="D32" s="72"/>
      <c r="G32" s="72"/>
      <c r="H32" s="74"/>
      <c r="I32" s="74"/>
      <c r="J32" s="74"/>
      <c r="K32" s="74"/>
      <c r="L32" s="74"/>
      <c r="M32" s="74"/>
      <c r="N32" s="74"/>
      <c r="O32" s="74"/>
      <c r="P32" s="74"/>
      <c r="AA32" s="123"/>
      <c r="AB32" s="123"/>
      <c r="AC32" s="123"/>
      <c r="AD32" s="123"/>
      <c r="AE32" s="123"/>
      <c r="AF32" s="72"/>
      <c r="AG32" s="72"/>
      <c r="AH32" s="72"/>
      <c r="AI32" s="72"/>
      <c r="AJ32" s="72"/>
    </row>
    <row r="33" spans="2:36" ht="19.5" customHeight="1" x14ac:dyDescent="0.2">
      <c r="B33" s="72"/>
      <c r="D33" s="72"/>
      <c r="G33" s="72"/>
      <c r="H33" s="74"/>
      <c r="I33" s="74"/>
      <c r="J33" s="74"/>
      <c r="K33" s="74"/>
      <c r="L33" s="74"/>
      <c r="M33" s="74"/>
      <c r="N33" s="74"/>
      <c r="O33" s="74"/>
      <c r="P33" s="74"/>
      <c r="AA33" s="123"/>
      <c r="AB33" s="123"/>
      <c r="AC33" s="123"/>
      <c r="AD33" s="123"/>
      <c r="AE33" s="123"/>
      <c r="AF33" s="72"/>
      <c r="AG33" s="72"/>
      <c r="AH33" s="72"/>
      <c r="AI33" s="72"/>
      <c r="AJ33" s="72"/>
    </row>
    <row r="34" spans="2:36" ht="19.5" customHeight="1" x14ac:dyDescent="0.2">
      <c r="B34" s="72"/>
      <c r="D34" s="72"/>
      <c r="G34" s="72"/>
      <c r="H34" s="74"/>
      <c r="I34" s="74"/>
      <c r="J34" s="74"/>
      <c r="K34" s="74"/>
      <c r="L34" s="74"/>
      <c r="M34" s="74"/>
      <c r="N34" s="74"/>
      <c r="O34" s="74"/>
      <c r="P34" s="74"/>
      <c r="AA34" s="123"/>
      <c r="AB34" s="123"/>
      <c r="AC34" s="123"/>
      <c r="AD34" s="123"/>
      <c r="AE34" s="123"/>
      <c r="AF34" s="72"/>
      <c r="AG34" s="72"/>
      <c r="AH34" s="72"/>
      <c r="AI34" s="72"/>
      <c r="AJ34" s="72"/>
    </row>
    <row r="35" spans="2:36" ht="19.5" customHeight="1" x14ac:dyDescent="0.2">
      <c r="B35" s="72"/>
      <c r="D35" s="72"/>
      <c r="G35" s="72"/>
      <c r="H35" s="74"/>
      <c r="I35" s="74"/>
      <c r="J35" s="74"/>
      <c r="K35" s="74"/>
      <c r="L35" s="74"/>
      <c r="M35" s="74"/>
      <c r="N35" s="74"/>
      <c r="O35" s="74"/>
      <c r="P35" s="74"/>
      <c r="AA35" s="123"/>
      <c r="AB35" s="123"/>
      <c r="AC35" s="123"/>
      <c r="AD35" s="123"/>
      <c r="AE35" s="123"/>
      <c r="AF35" s="72"/>
      <c r="AG35" s="72"/>
      <c r="AH35" s="72"/>
      <c r="AI35" s="72"/>
      <c r="AJ35" s="72"/>
    </row>
    <row r="36" spans="2:36" ht="19.5" customHeight="1" x14ac:dyDescent="0.2">
      <c r="B36" s="72"/>
      <c r="D36" s="72"/>
      <c r="G36" s="72"/>
      <c r="H36" s="74"/>
      <c r="I36" s="74"/>
      <c r="J36" s="74"/>
      <c r="K36" s="74"/>
      <c r="L36" s="74"/>
      <c r="M36" s="74"/>
      <c r="N36" s="74"/>
      <c r="O36" s="74"/>
      <c r="P36" s="74"/>
      <c r="AA36" s="123"/>
      <c r="AB36" s="123"/>
      <c r="AC36" s="123"/>
      <c r="AD36" s="123"/>
      <c r="AE36" s="123"/>
      <c r="AF36" s="72"/>
      <c r="AG36" s="72"/>
      <c r="AH36" s="72"/>
      <c r="AI36" s="72"/>
      <c r="AJ36" s="72"/>
    </row>
  </sheetData>
  <sheetProtection formatCells="0" formatColumns="0" formatRows="0" sort="0" autoFilter="0" pivotTables="0"/>
  <autoFilter ref="A12:AL12" xr:uid="{00000000-0009-0000-0000-000005000000}">
    <filterColumn colId="29" showButton="0"/>
    <filterColumn colId="30" showButton="0"/>
    <filterColumn colId="31" showButton="0"/>
    <filterColumn colId="32" showButton="0"/>
    <filterColumn colId="33" showButton="0"/>
    <filterColumn colId="34" showButton="0"/>
  </autoFilter>
  <dataConsolidate/>
  <mergeCells count="21">
    <mergeCell ref="T10:X10"/>
    <mergeCell ref="E11:G11"/>
    <mergeCell ref="K11:O11"/>
    <mergeCell ref="I13:I17"/>
    <mergeCell ref="Q13:Q17"/>
    <mergeCell ref="I10:O10"/>
    <mergeCell ref="A1:A4"/>
    <mergeCell ref="B1:U1"/>
    <mergeCell ref="B2:U2"/>
    <mergeCell ref="B3:U3"/>
    <mergeCell ref="B4:U4"/>
    <mergeCell ref="B6:F6"/>
    <mergeCell ref="B7:F7"/>
    <mergeCell ref="R6:U6"/>
    <mergeCell ref="H6:Q6"/>
    <mergeCell ref="H7:X7"/>
    <mergeCell ref="V1:X1"/>
    <mergeCell ref="V2:X2"/>
    <mergeCell ref="V3:X3"/>
    <mergeCell ref="V4:X4"/>
    <mergeCell ref="V6:X6"/>
  </mergeCells>
  <conditionalFormatting sqref="E13:E29">
    <cfRule type="cellIs" dxfId="74" priority="11" operator="equal">
      <formula>$S$17</formula>
    </cfRule>
    <cfRule type="cellIs" dxfId="73" priority="12" operator="equal">
      <formula>$S$16</formula>
    </cfRule>
    <cfRule type="cellIs" dxfId="72" priority="13" operator="equal">
      <formula>$S$15</formula>
    </cfRule>
    <cfRule type="cellIs" dxfId="71" priority="14" operator="equal">
      <formula>$S$14</formula>
    </cfRule>
    <cfRule type="cellIs" dxfId="70" priority="15" operator="equal">
      <formula>$S$13</formula>
    </cfRule>
  </conditionalFormatting>
  <conditionalFormatting sqref="F13:F29">
    <cfRule type="cellIs" dxfId="69" priority="6" operator="equal">
      <formula>$T$12</formula>
    </cfRule>
    <cfRule type="cellIs" dxfId="68" priority="7" operator="equal">
      <formula>$U$12</formula>
    </cfRule>
    <cfRule type="cellIs" dxfId="67" priority="8" operator="equal">
      <formula>$V$12</formula>
    </cfRule>
    <cfRule type="cellIs" dxfId="66" priority="9" operator="equal">
      <formula>$W$12</formula>
    </cfRule>
    <cfRule type="cellIs" dxfId="65" priority="10" operator="equal">
      <formula>$X$12</formula>
    </cfRule>
  </conditionalFormatting>
  <conditionalFormatting sqref="G13:G29">
    <cfRule type="cellIs" dxfId="64" priority="16" operator="equal">
      <formula>$T$20</formula>
    </cfRule>
    <cfRule type="cellIs" dxfId="63" priority="17" operator="equal">
      <formula>$T$21</formula>
    </cfRule>
    <cfRule type="cellIs" dxfId="62" priority="18" operator="equal">
      <formula>$T$22</formula>
    </cfRule>
    <cfRule type="cellIs" dxfId="61" priority="19" operator="equal">
      <formula>$T$23</formula>
    </cfRule>
  </conditionalFormatting>
  <conditionalFormatting sqref="D13:D29">
    <cfRule type="cellIs" dxfId="60" priority="1" operator="equal">
      <formula>$S$17</formula>
    </cfRule>
    <cfRule type="cellIs" dxfId="59" priority="2" operator="equal">
      <formula>$S$16</formula>
    </cfRule>
    <cfRule type="cellIs" dxfId="58" priority="3" operator="equal">
      <formula>$S$15</formula>
    </cfRule>
    <cfRule type="cellIs" dxfId="57" priority="4" operator="equal">
      <formula>$S$14</formula>
    </cfRule>
    <cfRule type="cellIs" dxfId="56" priority="5" operator="equal">
      <formula>$S$13</formula>
    </cfRule>
  </conditionalFormatting>
  <dataValidations disablePrompts="1" count="3">
    <dataValidation allowBlank="1" showInputMessage="1" showErrorMessage="1" prompt="Es la materialización del riesgo y las consecuencias de su aparición. Su escala es: 5 bajo impacto, 10 medio, 20 alto impacto._x000a_" sqref="JD12:JJ12" xr:uid="{00000000-0002-0000-0500-000000000000}"/>
    <dataValidation allowBlank="1" showInputMessage="1" showErrorMessage="1" prompt="La probabilidad se encuentra determinada por una escala de 1 a 3, siendo 1 la menor probabilidad de ocurrencia del riesgo y 3 la mayor probabilidad de  ocurrencia." sqref="JC12" xr:uid="{00000000-0002-0000-0500-000001000000}"/>
    <dataValidation type="list" allowBlank="1" showInputMessage="1" showErrorMessage="1" sqref="JD13:JJ20" xr:uid="{00000000-0002-0000-0500-000002000000}">
      <formula1>#REF!</formula1>
    </dataValidation>
  </dataValidations>
  <printOptions horizontalCentered="1" verticalCentered="1"/>
  <pageMargins left="0.31496062992125984" right="0.27559055118110237" top="0.23622047244094491" bottom="0.15748031496062992" header="0" footer="0"/>
  <pageSetup paperSize="5" scale="6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38"/>
  <sheetViews>
    <sheetView showGridLines="0" zoomScale="70" zoomScaleNormal="70" workbookViewId="0">
      <pane xSplit="1" ySplit="11" topLeftCell="B12" activePane="bottomRight" state="frozen"/>
      <selection pane="topRight" activeCell="B1" sqref="B1"/>
      <selection pane="bottomLeft" activeCell="A7" sqref="A7"/>
      <selection pane="bottomRight" activeCell="F6" sqref="F6:F7"/>
    </sheetView>
  </sheetViews>
  <sheetFormatPr baseColWidth="10" defaultColWidth="14.33203125" defaultRowHeight="13" x14ac:dyDescent="0.2"/>
  <cols>
    <col min="1" max="1" width="24.83203125" style="72" customWidth="1"/>
    <col min="2" max="2" width="9.1640625" style="123" bestFit="1" customWidth="1"/>
    <col min="3" max="4" width="15.5" style="123" customWidth="1"/>
    <col min="5" max="5" width="15.5" style="129" customWidth="1"/>
    <col min="6" max="6" width="18.5" style="129" customWidth="1"/>
    <col min="7" max="7" width="15.5" style="123" customWidth="1"/>
    <col min="8" max="8" width="3.83203125" style="124" customWidth="1"/>
    <col min="9" max="9" width="7.5" style="124" customWidth="1"/>
    <col min="10" max="10" width="14" style="124" customWidth="1"/>
    <col min="11" max="15" width="12.5" style="124" customWidth="1"/>
    <col min="16" max="16" width="8.83203125" style="124" customWidth="1"/>
    <col min="17" max="17" width="9.33203125" style="72" customWidth="1"/>
    <col min="18" max="18" width="11.5" style="72" customWidth="1"/>
    <col min="19" max="19" width="11.1640625" style="72" customWidth="1"/>
    <col min="20" max="20" width="9.6640625" style="72" customWidth="1"/>
    <col min="21" max="21" width="9.5" style="72" customWidth="1"/>
    <col min="22" max="22" width="9" style="72" customWidth="1"/>
    <col min="23" max="23" width="14.5" style="72" customWidth="1"/>
    <col min="24" max="24" width="14.83203125" style="72" customWidth="1"/>
    <col min="25" max="29" width="11.5" style="72" customWidth="1"/>
    <col min="30" max="30" width="5.5" style="72" bestFit="1" customWidth="1"/>
    <col min="31" max="31" width="26.83203125" style="72" customWidth="1"/>
    <col min="32" max="36" width="22.83203125" style="123" customWidth="1"/>
    <col min="37" max="37" width="23.5" style="72" customWidth="1"/>
    <col min="38" max="265" width="11.5" style="72" customWidth="1"/>
    <col min="266" max="266" width="12.6640625" style="72" customWidth="1"/>
    <col min="267" max="267" width="47" style="72" customWidth="1"/>
    <col min="268" max="268" width="35" style="72" customWidth="1"/>
    <col min="269" max="16384" width="14.33203125" style="72"/>
  </cols>
  <sheetData>
    <row r="1" spans="1:38" ht="40.5" customHeight="1" x14ac:dyDescent="0.2">
      <c r="A1" s="383"/>
      <c r="B1" s="384" t="s">
        <v>271</v>
      </c>
      <c r="C1" s="384"/>
      <c r="D1" s="384"/>
      <c r="E1" s="384"/>
      <c r="F1" s="384"/>
      <c r="G1" s="384"/>
      <c r="H1" s="384"/>
      <c r="I1" s="384"/>
      <c r="J1" s="384"/>
      <c r="K1" s="384"/>
      <c r="L1" s="384"/>
      <c r="M1" s="384"/>
      <c r="N1" s="384"/>
      <c r="O1" s="384"/>
      <c r="P1" s="384"/>
      <c r="Q1" s="384"/>
      <c r="R1" s="384"/>
      <c r="S1" s="384"/>
      <c r="T1" s="384"/>
      <c r="U1" s="384"/>
      <c r="V1" s="468" t="s">
        <v>273</v>
      </c>
      <c r="W1" s="468"/>
      <c r="X1" s="468"/>
    </row>
    <row r="2" spans="1:38" ht="27.75" customHeight="1" x14ac:dyDescent="0.2">
      <c r="A2" s="383"/>
      <c r="B2" s="384" t="s">
        <v>272</v>
      </c>
      <c r="C2" s="384"/>
      <c r="D2" s="384"/>
      <c r="E2" s="384"/>
      <c r="F2" s="384"/>
      <c r="G2" s="384"/>
      <c r="H2" s="384"/>
      <c r="I2" s="384"/>
      <c r="J2" s="384"/>
      <c r="K2" s="384"/>
      <c r="L2" s="384"/>
      <c r="M2" s="384"/>
      <c r="N2" s="384"/>
      <c r="O2" s="384"/>
      <c r="P2" s="384"/>
      <c r="Q2" s="384"/>
      <c r="R2" s="384"/>
      <c r="S2" s="384"/>
      <c r="T2" s="384"/>
      <c r="U2" s="384"/>
      <c r="V2" s="468" t="s">
        <v>274</v>
      </c>
      <c r="W2" s="468"/>
      <c r="X2" s="468"/>
    </row>
    <row r="3" spans="1:38" ht="27.75" customHeight="1" x14ac:dyDescent="0.2">
      <c r="A3" s="383"/>
      <c r="B3" s="384" t="s">
        <v>277</v>
      </c>
      <c r="C3" s="384"/>
      <c r="D3" s="384"/>
      <c r="E3" s="384"/>
      <c r="F3" s="384"/>
      <c r="G3" s="384"/>
      <c r="H3" s="384"/>
      <c r="I3" s="384"/>
      <c r="J3" s="384"/>
      <c r="K3" s="384"/>
      <c r="L3" s="384"/>
      <c r="M3" s="384"/>
      <c r="N3" s="384"/>
      <c r="O3" s="384"/>
      <c r="P3" s="384"/>
      <c r="Q3" s="384"/>
      <c r="R3" s="384"/>
      <c r="S3" s="384"/>
      <c r="T3" s="384"/>
      <c r="U3" s="384"/>
      <c r="V3" s="468" t="s">
        <v>278</v>
      </c>
      <c r="W3" s="468"/>
      <c r="X3" s="468"/>
    </row>
    <row r="4" spans="1:38" ht="30.75" customHeight="1" x14ac:dyDescent="0.2">
      <c r="A4" s="383"/>
      <c r="B4" s="384" t="s">
        <v>292</v>
      </c>
      <c r="C4" s="384"/>
      <c r="D4" s="384"/>
      <c r="E4" s="384"/>
      <c r="F4" s="384"/>
      <c r="G4" s="384"/>
      <c r="H4" s="384"/>
      <c r="I4" s="384"/>
      <c r="J4" s="384"/>
      <c r="K4" s="384"/>
      <c r="L4" s="384"/>
      <c r="M4" s="384"/>
      <c r="N4" s="384"/>
      <c r="O4" s="384"/>
      <c r="P4" s="384"/>
      <c r="Q4" s="384"/>
      <c r="R4" s="384"/>
      <c r="S4" s="384"/>
      <c r="T4" s="384"/>
      <c r="U4" s="384"/>
      <c r="V4" s="468" t="s">
        <v>285</v>
      </c>
      <c r="W4" s="468"/>
      <c r="X4" s="468"/>
    </row>
    <row r="5" spans="1:38" ht="14" x14ac:dyDescent="0.15">
      <c r="A5" s="231"/>
      <c r="B5" s="231"/>
      <c r="C5" s="232"/>
      <c r="D5" s="233"/>
      <c r="E5" s="9"/>
      <c r="F5" s="9"/>
      <c r="G5" s="171"/>
      <c r="H5" s="171"/>
      <c r="I5" s="171"/>
      <c r="J5" s="10"/>
      <c r="K5" s="10"/>
      <c r="L5" s="10"/>
      <c r="M5" s="10"/>
      <c r="N5" s="10"/>
      <c r="O5" s="72"/>
      <c r="P5" s="72"/>
    </row>
    <row r="6" spans="1:38" ht="36" customHeight="1" x14ac:dyDescent="0.2">
      <c r="A6" s="321" t="s">
        <v>142</v>
      </c>
      <c r="B6" s="484" t="s">
        <v>326</v>
      </c>
      <c r="C6" s="485"/>
      <c r="D6" s="485"/>
      <c r="E6" s="486"/>
      <c r="F6" s="322" t="s">
        <v>140</v>
      </c>
      <c r="G6" s="425" t="s">
        <v>325</v>
      </c>
      <c r="H6" s="426"/>
      <c r="I6" s="426"/>
      <c r="J6" s="426"/>
      <c r="K6" s="426"/>
      <c r="L6" s="426"/>
      <c r="M6" s="426"/>
      <c r="N6" s="427"/>
      <c r="O6" s="326" t="s">
        <v>294</v>
      </c>
      <c r="P6" s="327"/>
      <c r="Q6" s="327"/>
      <c r="R6" s="327"/>
      <c r="S6" s="327"/>
      <c r="T6" s="327"/>
      <c r="U6" s="328"/>
      <c r="V6" s="482">
        <v>44835</v>
      </c>
      <c r="W6" s="483"/>
      <c r="X6" s="483"/>
    </row>
    <row r="7" spans="1:38" ht="47" customHeight="1" x14ac:dyDescent="0.2">
      <c r="A7" s="316" t="s">
        <v>141</v>
      </c>
      <c r="B7" s="475" t="s">
        <v>329</v>
      </c>
      <c r="C7" s="475"/>
      <c r="D7" s="475"/>
      <c r="E7" s="475"/>
      <c r="F7" s="316" t="s">
        <v>288</v>
      </c>
      <c r="G7" s="476">
        <v>2023</v>
      </c>
      <c r="H7" s="477"/>
      <c r="I7" s="477"/>
      <c r="J7" s="477"/>
      <c r="K7" s="477"/>
      <c r="L7" s="477"/>
      <c r="M7" s="477"/>
      <c r="N7" s="477"/>
      <c r="O7" s="477"/>
      <c r="P7" s="477"/>
      <c r="Q7" s="477"/>
      <c r="R7" s="477"/>
      <c r="S7" s="477"/>
      <c r="T7" s="477"/>
      <c r="U7" s="477"/>
      <c r="V7" s="477"/>
      <c r="W7" s="477"/>
      <c r="X7" s="478"/>
    </row>
    <row r="8" spans="1:38" ht="14" thickBot="1" x14ac:dyDescent="0.25"/>
    <row r="9" spans="1:38" s="62" customFormat="1" ht="14" thickBot="1" x14ac:dyDescent="0.2">
      <c r="A9" s="479" t="s">
        <v>21</v>
      </c>
      <c r="B9" s="480"/>
      <c r="C9" s="480"/>
      <c r="D9" s="480"/>
      <c r="E9" s="480"/>
      <c r="F9" s="480"/>
      <c r="G9" s="481"/>
      <c r="H9" s="63"/>
      <c r="I9" s="479" t="s">
        <v>22</v>
      </c>
      <c r="J9" s="480"/>
      <c r="K9" s="480"/>
      <c r="L9" s="480"/>
      <c r="M9" s="480"/>
      <c r="N9" s="480"/>
      <c r="O9" s="481"/>
      <c r="P9" s="63"/>
      <c r="R9" s="67"/>
      <c r="S9" s="68"/>
      <c r="T9" s="415" t="s">
        <v>76</v>
      </c>
      <c r="U9" s="415"/>
      <c r="V9" s="415"/>
      <c r="W9" s="415"/>
      <c r="X9" s="416"/>
      <c r="AF9" s="64"/>
      <c r="AG9" s="64"/>
      <c r="AH9" s="64"/>
      <c r="AI9" s="64"/>
      <c r="AJ9" s="64"/>
    </row>
    <row r="10" spans="1:38" s="79" customFormat="1" x14ac:dyDescent="0.2">
      <c r="A10" s="70"/>
      <c r="B10" s="71"/>
      <c r="C10" s="415" t="s">
        <v>76</v>
      </c>
      <c r="D10" s="415"/>
      <c r="E10" s="415"/>
      <c r="F10" s="415"/>
      <c r="G10" s="416"/>
      <c r="H10" s="69"/>
      <c r="I10" s="70"/>
      <c r="J10" s="71"/>
      <c r="K10" s="415" t="s">
        <v>76</v>
      </c>
      <c r="L10" s="415"/>
      <c r="M10" s="415"/>
      <c r="N10" s="415"/>
      <c r="O10" s="416"/>
      <c r="P10" s="69"/>
      <c r="Q10" s="72"/>
      <c r="R10" s="73"/>
      <c r="S10" s="74"/>
      <c r="T10" s="75">
        <v>0.2</v>
      </c>
      <c r="U10" s="75">
        <v>0.4</v>
      </c>
      <c r="V10" s="75">
        <v>0.6</v>
      </c>
      <c r="W10" s="75">
        <v>0.8</v>
      </c>
      <c r="X10" s="76">
        <v>1</v>
      </c>
      <c r="Y10" s="77"/>
      <c r="Z10" s="77"/>
      <c r="AA10" s="77"/>
      <c r="AB10" s="77"/>
      <c r="AC10" s="77"/>
      <c r="AD10" s="77"/>
      <c r="AE10" s="77"/>
      <c r="AF10" s="78"/>
      <c r="AG10" s="78"/>
      <c r="AH10" s="78"/>
      <c r="AI10" s="78"/>
      <c r="AJ10" s="78"/>
    </row>
    <row r="11" spans="1:38" s="79" customFormat="1" ht="14" x14ac:dyDescent="0.15">
      <c r="A11" s="73"/>
      <c r="B11" s="82"/>
      <c r="C11" s="83" t="s">
        <v>55</v>
      </c>
      <c r="D11" s="83" t="s">
        <v>7</v>
      </c>
      <c r="E11" s="83" t="s">
        <v>5</v>
      </c>
      <c r="F11" s="83" t="s">
        <v>6</v>
      </c>
      <c r="G11" s="84" t="s">
        <v>63</v>
      </c>
      <c r="H11" s="69"/>
      <c r="I11" s="73"/>
      <c r="J11" s="82"/>
      <c r="K11" s="83" t="s">
        <v>55</v>
      </c>
      <c r="L11" s="83" t="s">
        <v>7</v>
      </c>
      <c r="M11" s="83" t="s">
        <v>5</v>
      </c>
      <c r="N11" s="83" t="s">
        <v>6</v>
      </c>
      <c r="O11" s="84" t="s">
        <v>63</v>
      </c>
      <c r="P11" s="69"/>
      <c r="Q11" s="72"/>
      <c r="R11" s="73"/>
      <c r="S11" s="85"/>
      <c r="T11" s="86" t="s">
        <v>55</v>
      </c>
      <c r="U11" s="86" t="s">
        <v>7</v>
      </c>
      <c r="V11" s="86" t="s">
        <v>5</v>
      </c>
      <c r="W11" s="86" t="s">
        <v>6</v>
      </c>
      <c r="X11" s="87" t="s">
        <v>63</v>
      </c>
      <c r="AA11" s="77"/>
      <c r="AB11" s="77"/>
      <c r="AC11" s="88"/>
      <c r="AD11" s="89"/>
      <c r="AE11" s="89"/>
      <c r="AF11" s="89"/>
      <c r="AG11" s="89"/>
      <c r="AH11" s="89"/>
      <c r="AI11" s="89"/>
      <c r="AJ11" s="89"/>
      <c r="AK11" s="88"/>
      <c r="AL11" s="90"/>
    </row>
    <row r="12" spans="1:38" ht="55.5" customHeight="1" x14ac:dyDescent="0.15">
      <c r="A12" s="420" t="s">
        <v>44</v>
      </c>
      <c r="B12" s="83" t="s">
        <v>52</v>
      </c>
      <c r="C12" s="95" t="str">
        <f>+'4 MAPA CALOR INHERENTE'!I14</f>
        <v>N/A</v>
      </c>
      <c r="D12" s="95" t="str">
        <f>+'4 MAPA CALOR INHERENTE'!J14</f>
        <v xml:space="preserve">                   </v>
      </c>
      <c r="E12" s="95" t="str">
        <f>+'4 MAPA CALOR INHERENTE'!K14</f>
        <v xml:space="preserve">                   </v>
      </c>
      <c r="F12" s="95" t="str">
        <f>+'4 MAPA CALOR INHERENTE'!L14</f>
        <v xml:space="preserve">                   </v>
      </c>
      <c r="G12" s="96" t="str">
        <f>+'4 MAPA CALOR INHERENTE'!M14</f>
        <v xml:space="preserve">                   </v>
      </c>
      <c r="H12" s="94"/>
      <c r="I12" s="420" t="s">
        <v>44</v>
      </c>
      <c r="J12" s="83" t="s">
        <v>52</v>
      </c>
      <c r="K12" s="95" t="e">
        <f>+'6 MAPA CALOR RESIDUAL'!K13</f>
        <v>#REF!</v>
      </c>
      <c r="L12" s="95" t="e">
        <f>+'6 MAPA CALOR RESIDUAL'!L13</f>
        <v>#REF!</v>
      </c>
      <c r="M12" s="95" t="e">
        <f>+'6 MAPA CALOR RESIDUAL'!M13</f>
        <v>#REF!</v>
      </c>
      <c r="N12" s="95" t="e">
        <f>+'6 MAPA CALOR RESIDUAL'!N13</f>
        <v>#REF!</v>
      </c>
      <c r="O12" s="96" t="e">
        <f>+'6 MAPA CALOR RESIDUAL'!O13</f>
        <v>#REF!</v>
      </c>
      <c r="P12" s="94"/>
      <c r="Q12" s="474" t="s">
        <v>44</v>
      </c>
      <c r="R12" s="97">
        <v>1</v>
      </c>
      <c r="S12" s="86" t="s">
        <v>52</v>
      </c>
      <c r="T12" s="95" t="s">
        <v>74</v>
      </c>
      <c r="U12" s="95" t="s">
        <v>74</v>
      </c>
      <c r="V12" s="95" t="s">
        <v>74</v>
      </c>
      <c r="W12" s="95" t="s">
        <v>74</v>
      </c>
      <c r="X12" s="96" t="s">
        <v>73</v>
      </c>
      <c r="AA12" s="98"/>
      <c r="AB12" s="98"/>
      <c r="AC12" s="88"/>
      <c r="AD12" s="88"/>
      <c r="AE12" s="88"/>
      <c r="AF12" s="99"/>
      <c r="AG12" s="99"/>
      <c r="AH12" s="99"/>
      <c r="AI12" s="99"/>
      <c r="AJ12" s="99"/>
      <c r="AK12" s="88"/>
      <c r="AL12" s="100"/>
    </row>
    <row r="13" spans="1:38" ht="55.5" customHeight="1" x14ac:dyDescent="0.15">
      <c r="A13" s="420"/>
      <c r="B13" s="83" t="s">
        <v>51</v>
      </c>
      <c r="C13" s="101" t="str">
        <f>+'4 MAPA CALOR INHERENTE'!I15</f>
        <v xml:space="preserve">                   </v>
      </c>
      <c r="D13" s="101" t="str">
        <f>+'4 MAPA CALOR INHERENTE'!J15</f>
        <v xml:space="preserve">                   </v>
      </c>
      <c r="E13" s="95" t="str">
        <f>+'4 MAPA CALOR INHERENTE'!K15</f>
        <v xml:space="preserve">                   </v>
      </c>
      <c r="F13" s="95" t="str">
        <f>+'4 MAPA CALOR INHERENTE'!L15</f>
        <v xml:space="preserve">      R7             </v>
      </c>
      <c r="G13" s="96" t="str">
        <f>+'4 MAPA CALOR INHERENTE'!M15</f>
        <v xml:space="preserve">                   </v>
      </c>
      <c r="H13" s="94"/>
      <c r="I13" s="420"/>
      <c r="J13" s="83" t="s">
        <v>51</v>
      </c>
      <c r="K13" s="101" t="e">
        <f>+'6 MAPA CALOR RESIDUAL'!K14</f>
        <v>#REF!</v>
      </c>
      <c r="L13" s="101" t="e">
        <f>+'6 MAPA CALOR RESIDUAL'!L14</f>
        <v>#REF!</v>
      </c>
      <c r="M13" s="95" t="e">
        <f>+'6 MAPA CALOR RESIDUAL'!M14</f>
        <v>#REF!</v>
      </c>
      <c r="N13" s="95" t="e">
        <f>+'6 MAPA CALOR RESIDUAL'!N14</f>
        <v>#REF!</v>
      </c>
      <c r="O13" s="96" t="e">
        <f>+'6 MAPA CALOR RESIDUAL'!O14</f>
        <v>#REF!</v>
      </c>
      <c r="P13" s="94"/>
      <c r="Q13" s="474"/>
      <c r="R13" s="97">
        <v>0.8</v>
      </c>
      <c r="S13" s="86" t="s">
        <v>51</v>
      </c>
      <c r="T13" s="101" t="s">
        <v>5</v>
      </c>
      <c r="U13" s="101" t="s">
        <v>5</v>
      </c>
      <c r="V13" s="95" t="s">
        <v>74</v>
      </c>
      <c r="W13" s="95" t="s">
        <v>74</v>
      </c>
      <c r="X13" s="96" t="s">
        <v>73</v>
      </c>
      <c r="AA13" s="98"/>
      <c r="AB13" s="98"/>
      <c r="AC13" s="88"/>
      <c r="AD13" s="102"/>
      <c r="AE13" s="103"/>
      <c r="AF13" s="99"/>
      <c r="AG13" s="99"/>
      <c r="AH13" s="99"/>
      <c r="AI13" s="99"/>
      <c r="AJ13" s="99"/>
      <c r="AK13" s="88"/>
      <c r="AL13" s="100"/>
    </row>
    <row r="14" spans="1:38" ht="55.5" customHeight="1" x14ac:dyDescent="0.15">
      <c r="A14" s="420"/>
      <c r="B14" s="83" t="s">
        <v>49</v>
      </c>
      <c r="C14" s="101" t="str">
        <f>+'4 MAPA CALOR INHERENTE'!I16</f>
        <v xml:space="preserve">                   </v>
      </c>
      <c r="D14" s="101" t="str">
        <f>+'4 MAPA CALOR INHERENTE'!J16</f>
        <v xml:space="preserve">    R5 R6           R17   </v>
      </c>
      <c r="E14" s="101" t="str">
        <f>+'4 MAPA CALOR INHERENTE'!K16</f>
        <v xml:space="preserve">R1   R4                </v>
      </c>
      <c r="F14" s="95" t="str">
        <f>+'4 MAPA CALOR INHERENTE'!L16</f>
        <v xml:space="preserve"> R2      R8 R9   R12 R13  R15     </v>
      </c>
      <c r="G14" s="96" t="str">
        <f>+'4 MAPA CALOR INHERENTE'!M16</f>
        <v xml:space="preserve">  R3                 </v>
      </c>
      <c r="H14" s="94"/>
      <c r="I14" s="420"/>
      <c r="J14" s="83" t="s">
        <v>49</v>
      </c>
      <c r="K14" s="101" t="e">
        <f>+'6 MAPA CALOR RESIDUAL'!K15</f>
        <v>#REF!</v>
      </c>
      <c r="L14" s="101" t="e">
        <f>+'6 MAPA CALOR RESIDUAL'!L15</f>
        <v>#REF!</v>
      </c>
      <c r="M14" s="101" t="e">
        <f>+'6 MAPA CALOR RESIDUAL'!M15</f>
        <v>#REF!</v>
      </c>
      <c r="N14" s="95" t="e">
        <f>+'6 MAPA CALOR RESIDUAL'!N15</f>
        <v>#REF!</v>
      </c>
      <c r="O14" s="96" t="e">
        <f>+'6 MAPA CALOR RESIDUAL'!O15</f>
        <v>#REF!</v>
      </c>
      <c r="P14" s="94"/>
      <c r="Q14" s="474"/>
      <c r="R14" s="97">
        <v>0.6</v>
      </c>
      <c r="S14" s="86" t="s">
        <v>49</v>
      </c>
      <c r="T14" s="101" t="s">
        <v>5</v>
      </c>
      <c r="U14" s="101" t="s">
        <v>5</v>
      </c>
      <c r="V14" s="101" t="s">
        <v>5</v>
      </c>
      <c r="W14" s="95" t="s">
        <v>74</v>
      </c>
      <c r="X14" s="96" t="s">
        <v>73</v>
      </c>
      <c r="AA14" s="98"/>
      <c r="AB14" s="98"/>
      <c r="AC14" s="88"/>
      <c r="AD14" s="102"/>
      <c r="AE14" s="103"/>
      <c r="AF14" s="99"/>
      <c r="AG14" s="99"/>
      <c r="AH14" s="99"/>
      <c r="AI14" s="99"/>
      <c r="AJ14" s="104"/>
      <c r="AK14" s="88"/>
      <c r="AL14" s="100"/>
    </row>
    <row r="15" spans="1:38" ht="55.5" customHeight="1" x14ac:dyDescent="0.15">
      <c r="A15" s="420"/>
      <c r="B15" s="83" t="s">
        <v>47</v>
      </c>
      <c r="C15" s="105" t="str">
        <f>+'4 MAPA CALOR INHERENTE'!I17</f>
        <v xml:space="preserve">                   </v>
      </c>
      <c r="D15" s="101" t="str">
        <f>+'4 MAPA CALOR INHERENTE'!J17</f>
        <v xml:space="preserve">               R16    </v>
      </c>
      <c r="E15" s="101" t="str">
        <f>+'4 MAPA CALOR INHERENTE'!K17</f>
        <v xml:space="preserve">                   </v>
      </c>
      <c r="F15" s="95" t="str">
        <f>+'4 MAPA CALOR INHERENTE'!L17</f>
        <v xml:space="preserve">             R14      </v>
      </c>
      <c r="G15" s="96" t="str">
        <f>+'4 MAPA CALOR INHERENTE'!M17</f>
        <v xml:space="preserve">                   </v>
      </c>
      <c r="H15" s="94"/>
      <c r="I15" s="420"/>
      <c r="J15" s="83" t="s">
        <v>47</v>
      </c>
      <c r="K15" s="105" t="e">
        <f>+'6 MAPA CALOR RESIDUAL'!K16</f>
        <v>#REF!</v>
      </c>
      <c r="L15" s="101" t="e">
        <f>+'6 MAPA CALOR RESIDUAL'!L16</f>
        <v>#REF!</v>
      </c>
      <c r="M15" s="101" t="e">
        <f>+'6 MAPA CALOR RESIDUAL'!M16</f>
        <v>#REF!</v>
      </c>
      <c r="N15" s="95" t="e">
        <f>+'6 MAPA CALOR RESIDUAL'!N16</f>
        <v>#REF!</v>
      </c>
      <c r="O15" s="96" t="e">
        <f>+'6 MAPA CALOR RESIDUAL'!O16</f>
        <v>#REF!</v>
      </c>
      <c r="P15" s="94"/>
      <c r="Q15" s="474"/>
      <c r="R15" s="97">
        <v>0.4</v>
      </c>
      <c r="S15" s="86" t="s">
        <v>47</v>
      </c>
      <c r="T15" s="105" t="s">
        <v>75</v>
      </c>
      <c r="U15" s="101" t="s">
        <v>5</v>
      </c>
      <c r="V15" s="101" t="s">
        <v>5</v>
      </c>
      <c r="W15" s="95" t="s">
        <v>74</v>
      </c>
      <c r="X15" s="96" t="s">
        <v>73</v>
      </c>
      <c r="AA15" s="98"/>
      <c r="AB15" s="98"/>
      <c r="AC15" s="88"/>
      <c r="AD15" s="102"/>
      <c r="AE15" s="103"/>
      <c r="AF15" s="99"/>
      <c r="AG15" s="99"/>
      <c r="AH15" s="99"/>
      <c r="AI15" s="104"/>
      <c r="AJ15" s="99"/>
      <c r="AK15" s="88"/>
      <c r="AL15" s="100"/>
    </row>
    <row r="16" spans="1:38" ht="55.5" customHeight="1" thickBot="1" x14ac:dyDescent="0.2">
      <c r="A16" s="421"/>
      <c r="B16" s="106" t="s">
        <v>45</v>
      </c>
      <c r="C16" s="107" t="str">
        <f>+'4 MAPA CALOR INHERENTE'!I18</f>
        <v xml:space="preserve">                   </v>
      </c>
      <c r="D16" s="107" t="str">
        <f>+'4 MAPA CALOR INHERENTE'!J18</f>
        <v xml:space="preserve">         R10 R11         </v>
      </c>
      <c r="E16" s="108" t="str">
        <f>+'4 MAPA CALOR INHERENTE'!K18</f>
        <v xml:space="preserve">                   </v>
      </c>
      <c r="F16" s="109" t="str">
        <f>+'4 MAPA CALOR INHERENTE'!L18</f>
        <v xml:space="preserve">                   </v>
      </c>
      <c r="G16" s="110" t="str">
        <f>+'4 MAPA CALOR INHERENTE'!M18</f>
        <v xml:space="preserve">                   </v>
      </c>
      <c r="H16" s="94"/>
      <c r="I16" s="421"/>
      <c r="J16" s="106" t="s">
        <v>45</v>
      </c>
      <c r="K16" s="107" t="e">
        <f>+'6 MAPA CALOR RESIDUAL'!K17</f>
        <v>#REF!</v>
      </c>
      <c r="L16" s="107" t="e">
        <f>+'6 MAPA CALOR RESIDUAL'!L17</f>
        <v>#REF!</v>
      </c>
      <c r="M16" s="108" t="e">
        <f>+'6 MAPA CALOR RESIDUAL'!M17</f>
        <v>#REF!</v>
      </c>
      <c r="N16" s="109" t="e">
        <f>+'6 MAPA CALOR RESIDUAL'!N17</f>
        <v>#REF!</v>
      </c>
      <c r="O16" s="110" t="e">
        <f>+'6 MAPA CALOR RESIDUAL'!O17</f>
        <v>#REF!</v>
      </c>
      <c r="P16" s="94"/>
      <c r="Q16" s="474"/>
      <c r="R16" s="111">
        <v>0.2</v>
      </c>
      <c r="S16" s="112" t="s">
        <v>45</v>
      </c>
      <c r="T16" s="107" t="s">
        <v>75</v>
      </c>
      <c r="U16" s="107" t="s">
        <v>75</v>
      </c>
      <c r="V16" s="108" t="s">
        <v>5</v>
      </c>
      <c r="W16" s="109" t="s">
        <v>74</v>
      </c>
      <c r="X16" s="110" t="s">
        <v>73</v>
      </c>
      <c r="AA16" s="98"/>
      <c r="AB16" s="98"/>
      <c r="AC16" s="88"/>
      <c r="AD16" s="102"/>
      <c r="AE16" s="103"/>
      <c r="AF16" s="99"/>
      <c r="AG16" s="99"/>
      <c r="AH16" s="99"/>
      <c r="AI16" s="113"/>
      <c r="AJ16" s="99"/>
      <c r="AK16" s="88"/>
      <c r="AL16" s="100"/>
    </row>
    <row r="17" spans="1:38" x14ac:dyDescent="0.15">
      <c r="A17" s="198"/>
      <c r="B17" s="199"/>
      <c r="C17" s="200"/>
      <c r="D17" s="201"/>
      <c r="E17" s="202"/>
      <c r="F17" s="202"/>
      <c r="G17" s="199"/>
      <c r="H17" s="94"/>
      <c r="I17" s="94"/>
      <c r="J17" s="94"/>
      <c r="K17" s="94"/>
      <c r="L17" s="94"/>
      <c r="M17" s="94"/>
      <c r="N17" s="94"/>
      <c r="O17" s="94"/>
      <c r="P17" s="94"/>
      <c r="Q17" s="114"/>
      <c r="R17" s="114"/>
      <c r="S17" s="114"/>
      <c r="AA17" s="98"/>
      <c r="AB17" s="98"/>
      <c r="AC17" s="88"/>
      <c r="AD17" s="102"/>
      <c r="AE17" s="103"/>
      <c r="AF17" s="99"/>
      <c r="AG17" s="99"/>
      <c r="AH17" s="99"/>
      <c r="AI17" s="99"/>
      <c r="AJ17" s="99"/>
      <c r="AK17" s="88"/>
      <c r="AL17" s="100"/>
    </row>
    <row r="18" spans="1:38" ht="42" x14ac:dyDescent="0.15">
      <c r="A18" s="198"/>
      <c r="B18" s="199"/>
      <c r="C18" s="200"/>
      <c r="D18" s="201"/>
      <c r="E18" s="202"/>
      <c r="F18" s="202"/>
      <c r="G18" s="199"/>
      <c r="H18" s="94"/>
      <c r="I18" s="94"/>
      <c r="J18" s="94"/>
      <c r="K18" s="94"/>
      <c r="L18" s="94"/>
      <c r="M18" s="94"/>
      <c r="N18" s="94"/>
      <c r="O18" s="94"/>
      <c r="P18" s="94"/>
      <c r="Q18" s="114"/>
      <c r="R18" s="114"/>
      <c r="S18" s="114"/>
      <c r="T18" s="115" t="s">
        <v>77</v>
      </c>
      <c r="U18" s="74"/>
      <c r="V18" s="98"/>
      <c r="W18" s="98"/>
      <c r="X18" s="98"/>
      <c r="Y18" s="98"/>
      <c r="Z18" s="98"/>
      <c r="AA18" s="98"/>
      <c r="AB18" s="98"/>
      <c r="AC18" s="88"/>
      <c r="AD18" s="102"/>
      <c r="AE18" s="88"/>
      <c r="AF18" s="103"/>
      <c r="AG18" s="103"/>
      <c r="AH18" s="103"/>
      <c r="AI18" s="103"/>
      <c r="AJ18" s="103"/>
      <c r="AK18" s="88"/>
      <c r="AL18" s="100"/>
    </row>
    <row r="19" spans="1:38" ht="14" x14ac:dyDescent="0.15">
      <c r="A19" s="198"/>
      <c r="B19" s="199"/>
      <c r="C19" s="200"/>
      <c r="D19" s="201"/>
      <c r="E19" s="202"/>
      <c r="F19" s="202"/>
      <c r="G19" s="199"/>
      <c r="H19" s="94"/>
      <c r="I19" s="94"/>
      <c r="J19" s="94"/>
      <c r="K19" s="94"/>
      <c r="L19" s="94"/>
      <c r="M19" s="94"/>
      <c r="N19" s="94"/>
      <c r="O19" s="94"/>
      <c r="P19" s="94"/>
      <c r="Q19" s="114"/>
      <c r="R19" s="114"/>
      <c r="S19" s="114"/>
      <c r="T19" s="116" t="s">
        <v>73</v>
      </c>
      <c r="U19" s="74"/>
      <c r="V19" s="98"/>
      <c r="W19" s="98"/>
      <c r="X19" s="98"/>
      <c r="Y19" s="98"/>
      <c r="Z19" s="98"/>
      <c r="AA19" s="98"/>
      <c r="AB19" s="98"/>
      <c r="AC19" s="88"/>
      <c r="AD19" s="88"/>
      <c r="AE19" s="88"/>
      <c r="AF19" s="99"/>
      <c r="AG19" s="99"/>
      <c r="AH19" s="99"/>
      <c r="AI19" s="99"/>
      <c r="AJ19" s="99"/>
      <c r="AK19" s="88"/>
      <c r="AL19" s="100"/>
    </row>
    <row r="20" spans="1:38" ht="14" x14ac:dyDescent="0.15">
      <c r="A20" s="198"/>
      <c r="B20" s="199"/>
      <c r="C20" s="200"/>
      <c r="D20" s="201"/>
      <c r="E20" s="202"/>
      <c r="F20" s="202"/>
      <c r="G20" s="199"/>
      <c r="H20" s="94"/>
      <c r="I20" s="94"/>
      <c r="J20" s="94"/>
      <c r="K20" s="94"/>
      <c r="L20" s="94"/>
      <c r="M20" s="94"/>
      <c r="N20" s="94"/>
      <c r="O20" s="94"/>
      <c r="P20" s="94"/>
      <c r="Q20" s="114"/>
      <c r="R20" s="114"/>
      <c r="S20" s="114"/>
      <c r="T20" s="95" t="s">
        <v>74</v>
      </c>
      <c r="U20" s="98"/>
      <c r="V20" s="98"/>
      <c r="W20" s="98"/>
      <c r="X20" s="98"/>
      <c r="Y20" s="98"/>
      <c r="Z20" s="98"/>
      <c r="AA20" s="98"/>
      <c r="AB20" s="98"/>
      <c r="AC20" s="88"/>
      <c r="AD20" s="88"/>
      <c r="AE20" s="88"/>
      <c r="AF20" s="99"/>
      <c r="AG20" s="99"/>
      <c r="AH20" s="99"/>
      <c r="AI20" s="99"/>
      <c r="AJ20" s="99"/>
      <c r="AK20" s="88"/>
      <c r="AL20" s="100"/>
    </row>
    <row r="21" spans="1:38" ht="14" x14ac:dyDescent="0.15">
      <c r="A21" s="198"/>
      <c r="B21" s="199"/>
      <c r="C21" s="200"/>
      <c r="D21" s="201"/>
      <c r="E21" s="202"/>
      <c r="F21" s="202"/>
      <c r="G21" s="199"/>
      <c r="H21" s="94"/>
      <c r="I21" s="94"/>
      <c r="J21" s="94"/>
      <c r="K21" s="94"/>
      <c r="L21" s="94"/>
      <c r="M21" s="94"/>
      <c r="N21" s="94"/>
      <c r="O21" s="94"/>
      <c r="P21" s="94"/>
      <c r="Q21" s="79"/>
      <c r="R21" s="79"/>
      <c r="S21" s="117"/>
      <c r="T21" s="101" t="s">
        <v>5</v>
      </c>
      <c r="U21" s="118"/>
      <c r="V21" s="118"/>
      <c r="W21" s="118"/>
      <c r="X21" s="118"/>
      <c r="Y21" s="118"/>
      <c r="Z21" s="118"/>
      <c r="AA21" s="118"/>
      <c r="AB21" s="118"/>
      <c r="AC21" s="88"/>
      <c r="AD21" s="88"/>
      <c r="AE21" s="119"/>
      <c r="AF21" s="119"/>
      <c r="AG21" s="119"/>
      <c r="AH21" s="119"/>
      <c r="AI21" s="119"/>
      <c r="AJ21" s="119"/>
      <c r="AK21" s="88"/>
      <c r="AL21" s="100"/>
    </row>
    <row r="22" spans="1:38" ht="14" x14ac:dyDescent="0.15">
      <c r="A22" s="198"/>
      <c r="B22" s="199"/>
      <c r="C22" s="200"/>
      <c r="D22" s="201"/>
      <c r="E22" s="202"/>
      <c r="F22" s="202"/>
      <c r="G22" s="199"/>
      <c r="H22" s="94"/>
      <c r="I22" s="94"/>
      <c r="J22" s="94"/>
      <c r="K22" s="94"/>
      <c r="L22" s="94"/>
      <c r="M22" s="94"/>
      <c r="N22" s="94"/>
      <c r="O22" s="94"/>
      <c r="P22" s="94"/>
      <c r="Q22" s="79"/>
      <c r="R22" s="79"/>
      <c r="S22" s="117"/>
      <c r="T22" s="105" t="s">
        <v>75</v>
      </c>
      <c r="AA22" s="118"/>
      <c r="AB22" s="118"/>
      <c r="AC22" s="88"/>
      <c r="AD22" s="88"/>
      <c r="AE22" s="88"/>
      <c r="AF22" s="99"/>
      <c r="AG22" s="99"/>
      <c r="AH22" s="99"/>
      <c r="AI22" s="99"/>
      <c r="AJ22" s="99"/>
      <c r="AK22" s="88"/>
      <c r="AL22" s="100"/>
    </row>
    <row r="23" spans="1:38" x14ac:dyDescent="0.15">
      <c r="A23" s="198"/>
      <c r="B23" s="199"/>
      <c r="C23" s="200"/>
      <c r="D23" s="201"/>
      <c r="E23" s="202"/>
      <c r="F23" s="202"/>
      <c r="G23" s="199"/>
      <c r="H23" s="94"/>
      <c r="I23" s="94"/>
      <c r="J23" s="94"/>
      <c r="K23" s="94"/>
      <c r="L23" s="94"/>
      <c r="M23" s="94"/>
      <c r="N23" s="94"/>
      <c r="O23" s="94"/>
      <c r="P23" s="94"/>
      <c r="Q23" s="120"/>
      <c r="R23" s="120"/>
      <c r="S23" s="117"/>
      <c r="AA23" s="118"/>
      <c r="AB23" s="118"/>
      <c r="AC23" s="88"/>
      <c r="AD23" s="88"/>
      <c r="AE23" s="88"/>
      <c r="AF23" s="99"/>
      <c r="AG23" s="99"/>
      <c r="AH23" s="99"/>
      <c r="AI23" s="99"/>
      <c r="AJ23" s="99"/>
      <c r="AK23" s="88"/>
      <c r="AL23" s="100"/>
    </row>
    <row r="24" spans="1:38" x14ac:dyDescent="0.15">
      <c r="A24" s="198"/>
      <c r="B24" s="199"/>
      <c r="C24" s="200"/>
      <c r="D24" s="201"/>
      <c r="E24" s="202"/>
      <c r="F24" s="202"/>
      <c r="G24" s="199"/>
      <c r="H24" s="94"/>
      <c r="I24" s="94"/>
      <c r="J24" s="94"/>
      <c r="K24" s="94"/>
      <c r="L24" s="94"/>
      <c r="M24" s="94"/>
      <c r="N24" s="94"/>
      <c r="O24" s="94"/>
      <c r="P24" s="94"/>
      <c r="Q24" s="120"/>
      <c r="R24" s="120"/>
      <c r="S24" s="121"/>
      <c r="AA24" s="118"/>
      <c r="AB24" s="118"/>
      <c r="AC24" s="88"/>
      <c r="AD24" s="113"/>
      <c r="AE24" s="113"/>
      <c r="AF24" s="113"/>
      <c r="AG24" s="113"/>
      <c r="AH24" s="113"/>
      <c r="AI24" s="113"/>
      <c r="AJ24" s="99"/>
      <c r="AK24" s="88"/>
      <c r="AL24" s="100"/>
    </row>
    <row r="25" spans="1:38" x14ac:dyDescent="0.15">
      <c r="A25" s="198"/>
      <c r="B25" s="199"/>
      <c r="C25" s="200"/>
      <c r="D25" s="201"/>
      <c r="E25" s="202"/>
      <c r="F25" s="202"/>
      <c r="G25" s="199"/>
      <c r="H25" s="94"/>
      <c r="I25" s="94"/>
      <c r="J25" s="94"/>
      <c r="K25" s="94"/>
      <c r="L25" s="94"/>
      <c r="M25" s="94"/>
      <c r="N25" s="94"/>
      <c r="O25" s="94"/>
      <c r="P25" s="94"/>
      <c r="Q25" s="120"/>
      <c r="R25" s="120"/>
      <c r="S25" s="79"/>
      <c r="AC25" s="88"/>
      <c r="AD25" s="122"/>
      <c r="AE25" s="122"/>
      <c r="AF25" s="122"/>
      <c r="AG25" s="122"/>
      <c r="AH25" s="122"/>
      <c r="AI25" s="122"/>
      <c r="AJ25" s="99"/>
      <c r="AK25" s="88"/>
      <c r="AL25" s="100"/>
    </row>
    <row r="26" spans="1:38" x14ac:dyDescent="0.15">
      <c r="A26" s="198"/>
      <c r="B26" s="199"/>
      <c r="C26" s="200"/>
      <c r="D26" s="201"/>
      <c r="E26" s="202"/>
      <c r="F26" s="202"/>
      <c r="G26" s="199"/>
      <c r="H26" s="94"/>
      <c r="I26" s="94"/>
      <c r="J26" s="94"/>
      <c r="K26" s="94"/>
      <c r="L26" s="94"/>
      <c r="M26" s="94"/>
      <c r="N26" s="94"/>
      <c r="O26" s="94"/>
      <c r="P26" s="94"/>
      <c r="Q26" s="120"/>
      <c r="R26" s="120"/>
      <c r="S26" s="79"/>
      <c r="AC26" s="88"/>
      <c r="AD26" s="113"/>
      <c r="AE26" s="113"/>
      <c r="AF26" s="113"/>
      <c r="AG26" s="113"/>
      <c r="AH26" s="113"/>
      <c r="AI26" s="113"/>
      <c r="AJ26" s="99"/>
      <c r="AK26" s="88"/>
      <c r="AL26" s="100"/>
    </row>
    <row r="27" spans="1:38" x14ac:dyDescent="0.15">
      <c r="A27" s="198"/>
      <c r="B27" s="199"/>
      <c r="C27" s="200"/>
      <c r="D27" s="201"/>
      <c r="E27" s="202"/>
      <c r="F27" s="202"/>
      <c r="G27" s="199"/>
      <c r="H27" s="94"/>
      <c r="I27" s="94"/>
      <c r="J27" s="94"/>
      <c r="K27" s="94"/>
      <c r="L27" s="94"/>
      <c r="M27" s="94"/>
      <c r="N27" s="94"/>
      <c r="O27" s="94"/>
      <c r="P27" s="94"/>
      <c r="Q27" s="79"/>
      <c r="R27" s="79"/>
      <c r="S27" s="79"/>
      <c r="AC27" s="88"/>
      <c r="AD27" s="113"/>
      <c r="AE27" s="113"/>
      <c r="AF27" s="113"/>
      <c r="AG27" s="113"/>
      <c r="AH27" s="113"/>
      <c r="AI27" s="113"/>
      <c r="AJ27" s="99"/>
      <c r="AK27" s="88"/>
      <c r="AL27" s="100"/>
    </row>
    <row r="28" spans="1:38" x14ac:dyDescent="0.2">
      <c r="A28" s="198"/>
      <c r="B28" s="199"/>
      <c r="C28" s="200"/>
      <c r="D28" s="201"/>
      <c r="E28" s="202"/>
      <c r="F28" s="202"/>
      <c r="G28" s="199"/>
      <c r="H28" s="94"/>
      <c r="I28" s="94"/>
      <c r="J28" s="94"/>
      <c r="K28" s="94"/>
      <c r="L28" s="94"/>
      <c r="M28" s="94"/>
      <c r="N28" s="94"/>
      <c r="O28" s="94"/>
      <c r="P28" s="94"/>
      <c r="Q28" s="79"/>
      <c r="R28" s="79"/>
      <c r="S28" s="79"/>
    </row>
    <row r="29" spans="1:38" x14ac:dyDescent="0.2">
      <c r="A29" s="198"/>
      <c r="B29" s="199"/>
      <c r="C29" s="200"/>
      <c r="D29" s="201"/>
      <c r="E29" s="202"/>
      <c r="F29" s="202"/>
      <c r="G29" s="199"/>
      <c r="H29" s="94"/>
      <c r="I29" s="94"/>
      <c r="J29" s="94"/>
      <c r="K29" s="94"/>
      <c r="L29" s="94"/>
      <c r="M29" s="94"/>
      <c r="N29" s="94"/>
      <c r="O29" s="94"/>
      <c r="P29" s="94"/>
      <c r="Q29" s="79"/>
      <c r="R29" s="79"/>
      <c r="S29" s="79"/>
    </row>
    <row r="30" spans="1:38" x14ac:dyDescent="0.2">
      <c r="A30" s="198"/>
      <c r="B30" s="199"/>
      <c r="C30" s="200"/>
      <c r="D30" s="201"/>
      <c r="E30" s="202"/>
      <c r="F30" s="202"/>
      <c r="G30" s="199"/>
      <c r="H30" s="94"/>
      <c r="I30" s="94"/>
      <c r="J30" s="94"/>
      <c r="K30" s="94"/>
      <c r="L30" s="94"/>
      <c r="M30" s="94"/>
      <c r="N30" s="94"/>
      <c r="O30" s="94"/>
      <c r="P30" s="94"/>
      <c r="Q30" s="79"/>
      <c r="R30" s="79"/>
      <c r="S30" s="79"/>
    </row>
    <row r="31" spans="1:38" x14ac:dyDescent="0.2">
      <c r="A31" s="198"/>
      <c r="B31" s="199"/>
      <c r="C31" s="200"/>
      <c r="D31" s="201"/>
      <c r="E31" s="202"/>
      <c r="F31" s="202"/>
      <c r="G31" s="199"/>
      <c r="H31" s="94"/>
      <c r="I31" s="94"/>
      <c r="J31" s="94"/>
      <c r="K31" s="94"/>
      <c r="L31" s="94"/>
      <c r="M31" s="94"/>
      <c r="N31" s="94"/>
      <c r="O31" s="94"/>
      <c r="P31" s="94"/>
      <c r="Q31" s="79"/>
      <c r="R31" s="79"/>
      <c r="S31" s="79"/>
    </row>
    <row r="32" spans="1:38" ht="14.5" customHeight="1" x14ac:dyDescent="0.2">
      <c r="A32" s="74"/>
      <c r="B32" s="74"/>
      <c r="C32" s="124"/>
      <c r="D32" s="74"/>
      <c r="E32" s="203"/>
      <c r="F32" s="203"/>
      <c r="G32" s="74"/>
      <c r="H32" s="74"/>
      <c r="I32" s="74"/>
      <c r="J32" s="74"/>
      <c r="K32" s="74"/>
      <c r="L32" s="74"/>
      <c r="M32" s="74"/>
      <c r="N32" s="74"/>
      <c r="O32" s="74"/>
      <c r="P32" s="74"/>
      <c r="AA32" s="123"/>
      <c r="AB32" s="123"/>
      <c r="AC32" s="123"/>
      <c r="AD32" s="123"/>
      <c r="AE32" s="123"/>
      <c r="AF32" s="72"/>
      <c r="AG32" s="72"/>
      <c r="AH32" s="72"/>
      <c r="AI32" s="72"/>
      <c r="AJ32" s="72"/>
    </row>
    <row r="33" spans="1:36" ht="39" customHeight="1" x14ac:dyDescent="0.2">
      <c r="A33" s="74"/>
      <c r="B33" s="74"/>
      <c r="C33" s="124"/>
      <c r="D33" s="74"/>
      <c r="E33" s="203"/>
      <c r="F33" s="203"/>
      <c r="G33" s="74"/>
      <c r="H33" s="74"/>
      <c r="I33" s="74"/>
      <c r="J33" s="74"/>
      <c r="K33" s="74"/>
      <c r="L33" s="74"/>
      <c r="M33" s="74"/>
      <c r="N33" s="74"/>
      <c r="O33" s="74"/>
      <c r="P33" s="74"/>
      <c r="AA33" s="123"/>
      <c r="AB33" s="123"/>
      <c r="AC33" s="123"/>
      <c r="AD33" s="123"/>
      <c r="AE33" s="123"/>
      <c r="AF33" s="72"/>
      <c r="AG33" s="72"/>
      <c r="AH33" s="72"/>
      <c r="AI33" s="72"/>
      <c r="AJ33" s="72"/>
    </row>
    <row r="34" spans="1:36" ht="19.5" customHeight="1" x14ac:dyDescent="0.2">
      <c r="B34" s="72"/>
      <c r="D34" s="72"/>
      <c r="G34" s="72"/>
      <c r="H34" s="74"/>
      <c r="I34" s="74"/>
      <c r="J34" s="74"/>
      <c r="K34" s="74"/>
      <c r="L34" s="74"/>
      <c r="M34" s="74"/>
      <c r="N34" s="74"/>
      <c r="O34" s="74"/>
      <c r="P34" s="74"/>
      <c r="AA34" s="123"/>
      <c r="AB34" s="123"/>
      <c r="AC34" s="123"/>
      <c r="AD34" s="123"/>
      <c r="AE34" s="123"/>
      <c r="AF34" s="72"/>
      <c r="AG34" s="72"/>
      <c r="AH34" s="72"/>
      <c r="AI34" s="72"/>
      <c r="AJ34" s="72"/>
    </row>
    <row r="35" spans="1:36" ht="19.5" customHeight="1" x14ac:dyDescent="0.2">
      <c r="B35" s="72"/>
      <c r="D35" s="72"/>
      <c r="G35" s="72"/>
      <c r="H35" s="74"/>
      <c r="I35" s="74"/>
      <c r="J35" s="74"/>
      <c r="K35" s="74"/>
      <c r="L35" s="74"/>
      <c r="M35" s="74"/>
      <c r="N35" s="74"/>
      <c r="O35" s="74"/>
      <c r="P35" s="74"/>
      <c r="AA35" s="123"/>
      <c r="AB35" s="123"/>
      <c r="AC35" s="123"/>
      <c r="AD35" s="123"/>
      <c r="AE35" s="123"/>
      <c r="AF35" s="72"/>
      <c r="AG35" s="72"/>
      <c r="AH35" s="72"/>
      <c r="AI35" s="72"/>
      <c r="AJ35" s="72"/>
    </row>
    <row r="36" spans="1:36" ht="19.5" customHeight="1" x14ac:dyDescent="0.2">
      <c r="B36" s="72"/>
      <c r="D36" s="72"/>
      <c r="G36" s="72"/>
      <c r="H36" s="74"/>
      <c r="I36" s="74"/>
      <c r="J36" s="74"/>
      <c r="K36" s="74"/>
      <c r="L36" s="74"/>
      <c r="M36" s="74"/>
      <c r="N36" s="74"/>
      <c r="O36" s="74"/>
      <c r="P36" s="74"/>
      <c r="AA36" s="123"/>
      <c r="AB36" s="123"/>
      <c r="AC36" s="123"/>
      <c r="AD36" s="123"/>
      <c r="AE36" s="123"/>
      <c r="AF36" s="72"/>
      <c r="AG36" s="72"/>
      <c r="AH36" s="72"/>
      <c r="AI36" s="72"/>
      <c r="AJ36" s="72"/>
    </row>
    <row r="37" spans="1:36" ht="19.5" customHeight="1" x14ac:dyDescent="0.2">
      <c r="B37" s="72"/>
      <c r="D37" s="72"/>
      <c r="G37" s="72"/>
      <c r="H37" s="74"/>
      <c r="I37" s="74"/>
      <c r="J37" s="74"/>
      <c r="K37" s="74"/>
      <c r="L37" s="74"/>
      <c r="M37" s="74"/>
      <c r="N37" s="74"/>
      <c r="O37" s="74"/>
      <c r="P37" s="74"/>
      <c r="AA37" s="123"/>
      <c r="AB37" s="123"/>
      <c r="AC37" s="123"/>
      <c r="AD37" s="123"/>
      <c r="AE37" s="123"/>
      <c r="AF37" s="72"/>
      <c r="AG37" s="72"/>
      <c r="AH37" s="72"/>
      <c r="AI37" s="72"/>
      <c r="AJ37" s="72"/>
    </row>
    <row r="38" spans="1:36" ht="19.5" customHeight="1" x14ac:dyDescent="0.2">
      <c r="B38" s="72"/>
      <c r="D38" s="72"/>
      <c r="G38" s="72"/>
      <c r="H38" s="74"/>
      <c r="I38" s="74"/>
      <c r="J38" s="74"/>
      <c r="K38" s="74"/>
      <c r="L38" s="74"/>
      <c r="M38" s="74"/>
      <c r="N38" s="74"/>
      <c r="O38" s="74"/>
      <c r="P38" s="74"/>
      <c r="AA38" s="123"/>
      <c r="AB38" s="123"/>
      <c r="AC38" s="123"/>
      <c r="AD38" s="123"/>
      <c r="AE38" s="123"/>
      <c r="AF38" s="72"/>
      <c r="AG38" s="72"/>
      <c r="AH38" s="72"/>
      <c r="AI38" s="72"/>
      <c r="AJ38" s="72"/>
    </row>
  </sheetData>
  <sheetProtection formatCells="0" formatColumns="0" formatRows="0" sort="0" autoFilter="0" pivotTables="0"/>
  <autoFilter ref="A11:AL11" xr:uid="{00000000-0009-0000-0000-000006000000}">
    <filterColumn colId="29" showButton="0"/>
    <filterColumn colId="30" showButton="0"/>
    <filterColumn colId="31" showButton="0"/>
    <filterColumn colId="32" showButton="0"/>
    <filterColumn colId="33" showButton="0"/>
    <filterColumn colId="34" showButton="0"/>
  </autoFilter>
  <dataConsolidate/>
  <mergeCells count="23">
    <mergeCell ref="T9:X9"/>
    <mergeCell ref="K10:O10"/>
    <mergeCell ref="B4:U4"/>
    <mergeCell ref="V2:X2"/>
    <mergeCell ref="V1:X1"/>
    <mergeCell ref="O6:U6"/>
    <mergeCell ref="V6:X6"/>
    <mergeCell ref="V4:X4"/>
    <mergeCell ref="V3:X3"/>
    <mergeCell ref="B6:E6"/>
    <mergeCell ref="G6:N6"/>
    <mergeCell ref="I12:I16"/>
    <mergeCell ref="Q12:Q16"/>
    <mergeCell ref="A9:G9"/>
    <mergeCell ref="C10:G10"/>
    <mergeCell ref="A12:A16"/>
    <mergeCell ref="I9:O9"/>
    <mergeCell ref="A1:A4"/>
    <mergeCell ref="B1:U1"/>
    <mergeCell ref="B2:U2"/>
    <mergeCell ref="B3:U3"/>
    <mergeCell ref="B7:E7"/>
    <mergeCell ref="G7:X7"/>
  </mergeCells>
  <conditionalFormatting sqref="E17:E31">
    <cfRule type="cellIs" dxfId="55" priority="11" operator="equal">
      <formula>$S$16</formula>
    </cfRule>
    <cfRule type="cellIs" dxfId="54" priority="12" operator="equal">
      <formula>$S$15</formula>
    </cfRule>
    <cfRule type="cellIs" dxfId="53" priority="13" operator="equal">
      <formula>$S$14</formula>
    </cfRule>
    <cfRule type="cellIs" dxfId="52" priority="14" operator="equal">
      <formula>$S$13</formula>
    </cfRule>
    <cfRule type="cellIs" dxfId="51" priority="15" operator="equal">
      <formula>$S$12</formula>
    </cfRule>
  </conditionalFormatting>
  <conditionalFormatting sqref="F17:F31">
    <cfRule type="cellIs" dxfId="50" priority="6" operator="equal">
      <formula>$T$11</formula>
    </cfRule>
    <cfRule type="cellIs" dxfId="49" priority="7" operator="equal">
      <formula>$U$11</formula>
    </cfRule>
    <cfRule type="cellIs" dxfId="48" priority="8" operator="equal">
      <formula>$V$11</formula>
    </cfRule>
    <cfRule type="cellIs" dxfId="47" priority="9" operator="equal">
      <formula>$W$11</formula>
    </cfRule>
    <cfRule type="cellIs" dxfId="46" priority="10" operator="equal">
      <formula>$X$11</formula>
    </cfRule>
  </conditionalFormatting>
  <conditionalFormatting sqref="G17:G31">
    <cfRule type="cellIs" dxfId="45" priority="16" operator="equal">
      <formula>$T$19</formula>
    </cfRule>
    <cfRule type="cellIs" dxfId="44" priority="17" operator="equal">
      <formula>$T$20</formula>
    </cfRule>
    <cfRule type="cellIs" dxfId="43" priority="18" operator="equal">
      <formula>$T$21</formula>
    </cfRule>
    <cfRule type="cellIs" dxfId="42" priority="19" operator="equal">
      <formula>$T$22</formula>
    </cfRule>
  </conditionalFormatting>
  <conditionalFormatting sqref="D17:D31">
    <cfRule type="cellIs" dxfId="41" priority="1" operator="equal">
      <formula>$S$16</formula>
    </cfRule>
    <cfRule type="cellIs" dxfId="40" priority="2" operator="equal">
      <formula>$S$15</formula>
    </cfRule>
    <cfRule type="cellIs" dxfId="39" priority="3" operator="equal">
      <formula>$S$14</formula>
    </cfRule>
    <cfRule type="cellIs" dxfId="38" priority="4" operator="equal">
      <formula>$S$13</formula>
    </cfRule>
    <cfRule type="cellIs" dxfId="37" priority="5" operator="equal">
      <formula>$S$12</formula>
    </cfRule>
  </conditionalFormatting>
  <dataValidations disablePrompts="1" count="3">
    <dataValidation type="list" allowBlank="1" showInputMessage="1" showErrorMessage="1" sqref="JD12:JJ19" xr:uid="{00000000-0002-0000-0600-000000000000}">
      <formula1>#REF!</formula1>
    </dataValidation>
    <dataValidation allowBlank="1" showInputMessage="1" showErrorMessage="1" prompt="La probabilidad se encuentra determinada por una escala de 1 a 3, siendo 1 la menor probabilidad de ocurrencia del riesgo y 3 la mayor probabilidad de  ocurrencia." sqref="JC11" xr:uid="{00000000-0002-0000-0600-000001000000}"/>
    <dataValidation allowBlank="1" showInputMessage="1" showErrorMessage="1" prompt="Es la materialización del riesgo y las consecuencias de su aparición. Su escala es: 5 bajo impacto, 10 medio, 20 alto impacto._x000a_" sqref="JD11:JJ11" xr:uid="{00000000-0002-0000-0600-000002000000}"/>
  </dataValidations>
  <printOptions horizontalCentered="1" verticalCentered="1"/>
  <pageMargins left="0.23622047244094491" right="0.23622047244094491" top="0.74803149606299213" bottom="0.74803149606299213" header="0.31496062992125984" footer="0.31496062992125984"/>
  <pageSetup scale="65" orientation="landscape" r:id="rId1"/>
  <headerFooter alignWithMargins="0"/>
  <colBreaks count="1" manualBreakCount="1">
    <brk id="16"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X41"/>
  <sheetViews>
    <sheetView showGridLines="0" zoomScale="70" zoomScaleNormal="70" workbookViewId="0">
      <pane xSplit="1" ySplit="14" topLeftCell="B15" activePane="bottomRight" state="frozen"/>
      <selection pane="topRight" activeCell="B1" sqref="B1"/>
      <selection pane="bottomLeft" activeCell="A7" sqref="A7"/>
      <selection pane="bottomRight" activeCell="P16" sqref="P16"/>
    </sheetView>
  </sheetViews>
  <sheetFormatPr baseColWidth="10" defaultColWidth="14.33203125" defaultRowHeight="13" x14ac:dyDescent="0.2"/>
  <cols>
    <col min="1" max="1" width="24.83203125" style="72" customWidth="1"/>
    <col min="2" max="2" width="25.1640625" style="123" customWidth="1"/>
    <col min="3" max="4" width="14.1640625" style="123" customWidth="1"/>
    <col min="5" max="5" width="16.5" style="129" customWidth="1"/>
    <col min="6" max="6" width="12.5" style="129" customWidth="1"/>
    <col min="7" max="7" width="12.5" style="123" customWidth="1"/>
    <col min="8" max="8" width="15.5" style="123" customWidth="1"/>
    <col min="9" max="9" width="13" style="123" customWidth="1"/>
    <col min="10" max="10" width="16.5" style="129" customWidth="1"/>
    <col min="11" max="11" width="10.1640625" style="129" customWidth="1"/>
    <col min="12" max="12" width="12.6640625" style="123" customWidth="1"/>
    <col min="13" max="13" width="16.83203125" style="124" customWidth="1"/>
    <col min="14" max="14" width="15.5" style="124" customWidth="1"/>
    <col min="15" max="16" width="16.5" style="124" customWidth="1"/>
    <col min="17" max="17" width="29.83203125" style="124" customWidth="1"/>
    <col min="18" max="18" width="20.83203125" style="124" customWidth="1"/>
    <col min="19" max="19" width="9.5" style="134" customWidth="1"/>
    <col min="20" max="20" width="13.5" style="134" customWidth="1"/>
    <col min="21" max="23" width="20.5" style="124" customWidth="1"/>
    <col min="24" max="25" width="30.6640625" style="124" customWidth="1"/>
    <col min="26" max="26" width="18" style="124" customWidth="1"/>
    <col min="27" max="28" width="15.5" style="124" customWidth="1"/>
    <col min="29" max="29" width="4.83203125" style="72" customWidth="1"/>
    <col min="30" max="30" width="5.5" style="72" bestFit="1" customWidth="1"/>
    <col min="31" max="32" width="14" style="72" customWidth="1"/>
    <col min="33" max="33" width="18.5" style="72" customWidth="1"/>
    <col min="34" max="34" width="19.5" style="72" customWidth="1"/>
    <col min="35" max="36" width="14" style="72" customWidth="1"/>
    <col min="37" max="41" width="11.5" style="72" customWidth="1"/>
    <col min="42" max="42" width="5.5" style="72" bestFit="1" customWidth="1"/>
    <col min="43" max="43" width="26.83203125" style="72" customWidth="1"/>
    <col min="44" max="48" width="22.83203125" style="123" customWidth="1"/>
    <col min="49" max="49" width="23.5" style="72" customWidth="1"/>
    <col min="50" max="277" width="11.5" style="72" customWidth="1"/>
    <col min="278" max="278" width="12.6640625" style="72" customWidth="1"/>
    <col min="279" max="279" width="47" style="72" customWidth="1"/>
    <col min="280" max="280" width="35" style="72" customWidth="1"/>
    <col min="281" max="16384" width="14.33203125" style="72"/>
  </cols>
  <sheetData>
    <row r="1" spans="1:50" ht="33" customHeight="1" x14ac:dyDescent="0.2">
      <c r="A1" s="383"/>
      <c r="B1" s="384" t="s">
        <v>271</v>
      </c>
      <c r="C1" s="384"/>
      <c r="D1" s="384"/>
      <c r="E1" s="384"/>
      <c r="F1" s="384"/>
      <c r="G1" s="384"/>
      <c r="H1" s="384"/>
      <c r="I1" s="384"/>
      <c r="J1" s="384"/>
      <c r="K1" s="384"/>
      <c r="L1" s="384"/>
      <c r="M1" s="384"/>
      <c r="N1" s="384"/>
      <c r="O1" s="384"/>
      <c r="P1" s="384"/>
      <c r="Q1" s="384"/>
      <c r="R1" s="384"/>
      <c r="S1" s="384"/>
      <c r="T1" s="384"/>
      <c r="U1" s="384"/>
      <c r="V1" s="490" t="s">
        <v>273</v>
      </c>
      <c r="W1" s="490"/>
      <c r="X1" s="490"/>
    </row>
    <row r="2" spans="1:50" ht="30.75" customHeight="1" x14ac:dyDescent="0.2">
      <c r="A2" s="383"/>
      <c r="B2" s="384" t="s">
        <v>272</v>
      </c>
      <c r="C2" s="384"/>
      <c r="D2" s="384"/>
      <c r="E2" s="384"/>
      <c r="F2" s="384"/>
      <c r="G2" s="384"/>
      <c r="H2" s="384"/>
      <c r="I2" s="384"/>
      <c r="J2" s="384"/>
      <c r="K2" s="384"/>
      <c r="L2" s="384"/>
      <c r="M2" s="384"/>
      <c r="N2" s="384"/>
      <c r="O2" s="384"/>
      <c r="P2" s="384"/>
      <c r="Q2" s="384"/>
      <c r="R2" s="384"/>
      <c r="S2" s="384"/>
      <c r="T2" s="384"/>
      <c r="U2" s="384"/>
      <c r="V2" s="490" t="s">
        <v>274</v>
      </c>
      <c r="W2" s="490"/>
      <c r="X2" s="490"/>
    </row>
    <row r="3" spans="1:50" ht="30" customHeight="1" x14ac:dyDescent="0.2">
      <c r="A3" s="383"/>
      <c r="B3" s="384" t="s">
        <v>277</v>
      </c>
      <c r="C3" s="384"/>
      <c r="D3" s="384"/>
      <c r="E3" s="384"/>
      <c r="F3" s="384"/>
      <c r="G3" s="384"/>
      <c r="H3" s="384"/>
      <c r="I3" s="384"/>
      <c r="J3" s="384"/>
      <c r="K3" s="384"/>
      <c r="L3" s="384"/>
      <c r="M3" s="384"/>
      <c r="N3" s="384"/>
      <c r="O3" s="384"/>
      <c r="P3" s="384"/>
      <c r="Q3" s="384"/>
      <c r="R3" s="384"/>
      <c r="S3" s="384"/>
      <c r="T3" s="384"/>
      <c r="U3" s="384"/>
      <c r="V3" s="490" t="s">
        <v>278</v>
      </c>
      <c r="W3" s="490"/>
      <c r="X3" s="490"/>
    </row>
    <row r="4" spans="1:50" ht="30.75" customHeight="1" x14ac:dyDescent="0.2">
      <c r="A4" s="383"/>
      <c r="B4" s="384" t="s">
        <v>292</v>
      </c>
      <c r="C4" s="384"/>
      <c r="D4" s="384"/>
      <c r="E4" s="384"/>
      <c r="F4" s="384"/>
      <c r="G4" s="384"/>
      <c r="H4" s="384"/>
      <c r="I4" s="384"/>
      <c r="J4" s="384"/>
      <c r="K4" s="384"/>
      <c r="L4" s="384"/>
      <c r="M4" s="384"/>
      <c r="N4" s="384"/>
      <c r="O4" s="384"/>
      <c r="P4" s="384"/>
      <c r="Q4" s="384"/>
      <c r="R4" s="384"/>
      <c r="S4" s="384"/>
      <c r="T4" s="384"/>
      <c r="U4" s="384"/>
      <c r="V4" s="490" t="s">
        <v>286</v>
      </c>
      <c r="W4" s="490"/>
      <c r="X4" s="490"/>
    </row>
    <row r="5" spans="1:50" ht="14" x14ac:dyDescent="0.15">
      <c r="A5" s="231"/>
      <c r="B5" s="231"/>
      <c r="C5" s="232"/>
      <c r="D5" s="233"/>
      <c r="E5" s="9"/>
      <c r="F5" s="9"/>
      <c r="G5" s="171"/>
      <c r="H5" s="171"/>
      <c r="I5" s="171"/>
      <c r="J5" s="10"/>
      <c r="K5" s="10"/>
      <c r="L5" s="10"/>
      <c r="M5" s="10"/>
      <c r="N5" s="10"/>
      <c r="O5" s="72"/>
      <c r="P5" s="72"/>
      <c r="Q5" s="72"/>
      <c r="R5" s="72"/>
      <c r="S5" s="72"/>
      <c r="T5" s="72"/>
      <c r="U5" s="72"/>
      <c r="V5" s="72"/>
      <c r="W5" s="72"/>
      <c r="X5" s="72"/>
    </row>
    <row r="6" spans="1:50" s="314" customFormat="1" ht="27" customHeight="1" x14ac:dyDescent="0.2">
      <c r="A6" s="321" t="s">
        <v>142</v>
      </c>
      <c r="B6" s="409" t="s">
        <v>326</v>
      </c>
      <c r="C6" s="409"/>
      <c r="D6" s="409"/>
      <c r="E6" s="409"/>
      <c r="F6" s="465" t="s">
        <v>140</v>
      </c>
      <c r="G6" s="465"/>
      <c r="H6" s="471" t="s">
        <v>325</v>
      </c>
      <c r="I6" s="471"/>
      <c r="J6" s="471"/>
      <c r="K6" s="471"/>
      <c r="L6" s="471"/>
      <c r="M6" s="471"/>
      <c r="N6" s="471"/>
      <c r="O6" s="465" t="s">
        <v>289</v>
      </c>
      <c r="P6" s="465"/>
      <c r="Q6" s="465"/>
      <c r="R6" s="465"/>
      <c r="S6" s="465"/>
      <c r="T6" s="492">
        <v>44835</v>
      </c>
      <c r="U6" s="472"/>
      <c r="V6" s="472"/>
      <c r="W6" s="472"/>
      <c r="X6" s="472"/>
      <c r="Y6" s="313"/>
      <c r="Z6" s="313"/>
      <c r="AA6" s="313"/>
      <c r="AB6" s="313"/>
      <c r="AR6" s="315"/>
      <c r="AS6" s="315"/>
      <c r="AT6" s="315"/>
      <c r="AU6" s="315"/>
      <c r="AV6" s="315"/>
    </row>
    <row r="7" spans="1:50" s="314" customFormat="1" ht="50" customHeight="1" x14ac:dyDescent="0.2">
      <c r="A7" s="321" t="s">
        <v>141</v>
      </c>
      <c r="B7" s="408" t="s">
        <v>329</v>
      </c>
      <c r="C7" s="408"/>
      <c r="D7" s="408"/>
      <c r="E7" s="408"/>
      <c r="F7" s="465" t="s">
        <v>288</v>
      </c>
      <c r="G7" s="465"/>
      <c r="H7" s="491">
        <v>2023</v>
      </c>
      <c r="I7" s="491"/>
      <c r="J7" s="491"/>
      <c r="K7" s="491"/>
      <c r="L7" s="491"/>
      <c r="M7" s="491"/>
      <c r="N7" s="491"/>
      <c r="O7" s="491"/>
      <c r="P7" s="491"/>
      <c r="Q7" s="491"/>
      <c r="R7" s="491"/>
      <c r="S7" s="491"/>
      <c r="T7" s="491"/>
      <c r="U7" s="491"/>
      <c r="V7" s="491"/>
      <c r="W7" s="491"/>
      <c r="X7" s="491"/>
      <c r="Y7" s="313"/>
      <c r="Z7" s="313"/>
      <c r="AA7" s="313"/>
      <c r="AB7" s="313"/>
      <c r="AR7" s="315"/>
      <c r="AS7" s="315"/>
      <c r="AT7" s="315"/>
      <c r="AU7" s="315"/>
      <c r="AV7" s="315"/>
    </row>
    <row r="12" spans="1:50" s="62" customFormat="1" ht="24.75" customHeight="1" x14ac:dyDescent="0.15">
      <c r="A12" s="226"/>
      <c r="B12" s="225"/>
      <c r="C12" s="225"/>
      <c r="D12" s="65"/>
      <c r="E12" s="44"/>
      <c r="F12" s="125"/>
      <c r="G12" s="63"/>
      <c r="H12" s="65"/>
      <c r="I12" s="65"/>
      <c r="J12" s="44"/>
      <c r="K12" s="125"/>
      <c r="L12" s="63"/>
      <c r="M12" s="63"/>
      <c r="N12" s="63"/>
      <c r="O12" s="63"/>
      <c r="P12" s="63"/>
      <c r="Q12" s="63"/>
      <c r="R12" s="63"/>
      <c r="S12" s="130"/>
      <c r="T12" s="130"/>
      <c r="U12" s="63"/>
      <c r="V12" s="63"/>
      <c r="W12" s="63"/>
      <c r="X12" s="63"/>
      <c r="Y12" s="63"/>
      <c r="Z12" s="63"/>
      <c r="AA12" s="63"/>
      <c r="AB12" s="63"/>
      <c r="AD12" s="234"/>
      <c r="AE12" s="63"/>
      <c r="AF12" s="236"/>
      <c r="AG12" s="237"/>
      <c r="AH12" s="237"/>
      <c r="AI12" s="237"/>
      <c r="AJ12" s="238"/>
      <c r="AR12" s="64"/>
      <c r="AS12" s="64"/>
      <c r="AT12" s="64"/>
      <c r="AU12" s="64"/>
      <c r="AV12" s="64"/>
    </row>
    <row r="13" spans="1:50" s="79" customFormat="1" ht="24.75" customHeight="1" x14ac:dyDescent="0.2">
      <c r="A13" s="126"/>
      <c r="B13" s="126"/>
      <c r="C13" s="126"/>
      <c r="D13" s="126"/>
      <c r="E13" s="473" t="s">
        <v>78</v>
      </c>
      <c r="F13" s="473"/>
      <c r="G13" s="473"/>
      <c r="H13" s="69"/>
      <c r="I13" s="126"/>
      <c r="J13" s="473" t="s">
        <v>106</v>
      </c>
      <c r="K13" s="473"/>
      <c r="L13" s="473"/>
      <c r="M13" s="69"/>
      <c r="N13" s="69"/>
      <c r="O13" s="69"/>
      <c r="P13" s="69"/>
      <c r="Q13" s="473" t="s">
        <v>118</v>
      </c>
      <c r="R13" s="473"/>
      <c r="S13" s="473"/>
      <c r="T13" s="473"/>
      <c r="U13" s="473" t="s">
        <v>133</v>
      </c>
      <c r="V13" s="473"/>
      <c r="W13" s="473"/>
      <c r="X13" s="69"/>
      <c r="Y13" s="69"/>
      <c r="Z13" s="69"/>
      <c r="AA13" s="69"/>
      <c r="AB13" s="69"/>
      <c r="AC13" s="72"/>
      <c r="AD13" s="73"/>
      <c r="AE13" s="74"/>
      <c r="AF13" s="75">
        <v>0.2</v>
      </c>
      <c r="AG13" s="75">
        <v>0.4</v>
      </c>
      <c r="AH13" s="75">
        <v>0.6</v>
      </c>
      <c r="AI13" s="75">
        <v>0.8</v>
      </c>
      <c r="AJ13" s="76">
        <v>1</v>
      </c>
      <c r="AK13" s="77"/>
      <c r="AL13" s="77"/>
      <c r="AM13" s="77"/>
      <c r="AN13" s="77"/>
      <c r="AO13" s="77"/>
      <c r="AP13" s="77"/>
      <c r="AQ13" s="77"/>
      <c r="AR13" s="78"/>
      <c r="AS13" s="78"/>
      <c r="AT13" s="78"/>
      <c r="AU13" s="78"/>
      <c r="AV13" s="78"/>
    </row>
    <row r="14" spans="1:50" s="79" customFormat="1" ht="24.75" customHeight="1" x14ac:dyDescent="0.15">
      <c r="A14" s="80" t="s">
        <v>0</v>
      </c>
      <c r="B14" s="80" t="s">
        <v>1</v>
      </c>
      <c r="C14" s="80" t="s">
        <v>109</v>
      </c>
      <c r="D14" s="80" t="s">
        <v>110</v>
      </c>
      <c r="E14" s="80" t="s">
        <v>2</v>
      </c>
      <c r="F14" s="80" t="s">
        <v>4</v>
      </c>
      <c r="G14" s="81" t="s">
        <v>111</v>
      </c>
      <c r="H14" s="80" t="s">
        <v>107</v>
      </c>
      <c r="I14" s="80" t="s">
        <v>108</v>
      </c>
      <c r="J14" s="80" t="s">
        <v>2</v>
      </c>
      <c r="K14" s="80" t="s">
        <v>4</v>
      </c>
      <c r="L14" s="80" t="s">
        <v>111</v>
      </c>
      <c r="M14" s="281" t="s">
        <v>161</v>
      </c>
      <c r="N14" s="281" t="s">
        <v>112</v>
      </c>
      <c r="O14" s="281" t="s">
        <v>260</v>
      </c>
      <c r="P14" s="281" t="s">
        <v>255</v>
      </c>
      <c r="Q14" s="80" t="s">
        <v>165</v>
      </c>
      <c r="R14" s="80" t="s">
        <v>164</v>
      </c>
      <c r="S14" s="131" t="s">
        <v>135</v>
      </c>
      <c r="T14" s="131" t="s">
        <v>136</v>
      </c>
      <c r="U14" s="152" t="s">
        <v>131</v>
      </c>
      <c r="V14" s="152" t="s">
        <v>132</v>
      </c>
      <c r="W14" s="152" t="s">
        <v>134</v>
      </c>
      <c r="X14" s="152" t="s">
        <v>137</v>
      </c>
      <c r="Y14" s="152" t="s">
        <v>138</v>
      </c>
      <c r="Z14" s="80" t="s">
        <v>119</v>
      </c>
      <c r="AA14" s="69"/>
      <c r="AB14" s="69"/>
      <c r="AC14" s="72"/>
      <c r="AD14" s="73"/>
      <c r="AE14" s="85"/>
      <c r="AF14" s="86" t="s">
        <v>55</v>
      </c>
      <c r="AG14" s="86" t="s">
        <v>7</v>
      </c>
      <c r="AH14" s="86" t="s">
        <v>5</v>
      </c>
      <c r="AI14" s="86" t="s">
        <v>6</v>
      </c>
      <c r="AJ14" s="87" t="s">
        <v>63</v>
      </c>
      <c r="AM14" s="77"/>
      <c r="AN14" s="77"/>
      <c r="AO14" s="88"/>
      <c r="AP14" s="89"/>
      <c r="AQ14" s="89"/>
      <c r="AR14" s="89"/>
      <c r="AS14" s="89"/>
      <c r="AT14" s="89"/>
      <c r="AU14" s="89"/>
      <c r="AV14" s="89"/>
      <c r="AW14" s="88"/>
      <c r="AX14" s="90"/>
    </row>
    <row r="15" spans="1:50" ht="84" x14ac:dyDescent="0.15">
      <c r="A15" s="91" t="str">
        <f>'2 CONTEXTO E IDENTIFICACIÓN'!A11</f>
        <v>R1</v>
      </c>
      <c r="B15" s="92" t="str">
        <f>+'2 CONTEXTO E IDENTIFICACIÓN'!E11</f>
        <v>Posibilidad de pérdida Reputacional por vinculación de personal que no cumpla con los requisitos legales debido a un error del responsable</v>
      </c>
      <c r="C15" s="132">
        <f>+'3 PROBABIL E IMPACTO INHERENTE'!E11</f>
        <v>0.6</v>
      </c>
      <c r="D15" s="132">
        <f>+'3 PROBABIL E IMPACTO INHERENTE'!M11</f>
        <v>0.6</v>
      </c>
      <c r="E15" s="128" t="str">
        <f>+'4 MAPA CALOR INHERENTE'!C14</f>
        <v>Media</v>
      </c>
      <c r="F15" s="128" t="str">
        <f>+'4 MAPA CALOR INHERENTE'!D14</f>
        <v>Moderado</v>
      </c>
      <c r="G15" s="92" t="str">
        <f>+'4 MAPA CALOR INHERENTE'!E14</f>
        <v>Moderado</v>
      </c>
      <c r="H15" s="127">
        <f>+'6 MAPA CALOR RESIDUAL'!C13</f>
        <v>0.216</v>
      </c>
      <c r="I15" s="93">
        <f>+'6 MAPA CALOR RESIDUAL'!D13</f>
        <v>0.6</v>
      </c>
      <c r="J15" s="128" t="str">
        <f>+'6 MAPA CALOR RESIDUAL'!E13</f>
        <v>Baja</v>
      </c>
      <c r="K15" s="128" t="str">
        <f>+'6 MAPA CALOR RESIDUAL'!F13</f>
        <v>Moderado</v>
      </c>
      <c r="L15" s="92" t="str">
        <f>+'6 MAPA CALOR RESIDUAL'!G13</f>
        <v>Moderado</v>
      </c>
      <c r="M15" s="196" t="str">
        <f t="shared" ref="M15:M34" si="0">+IF($N15="","",IF($N15=$AG$22,$AH$22,IF($N15=$AG$25,$AH$25)))</f>
        <v>Requiere Plan de Acción</v>
      </c>
      <c r="N15" s="196" t="str">
        <f t="shared" ref="N15" si="1">+IF(L15="","",IF(OR(L15=$AF$22,L15=$AF$23,L15=$AF$24),$AG$22,IF(L15=$AF$25,$AG$25)))</f>
        <v>Reducir_mitigar_Transferir_Evitar</v>
      </c>
      <c r="O15" s="219"/>
      <c r="P15" s="196">
        <f t="shared" ref="P15:P34" si="2">+IF($M15="","",IF($M15=$AH$25,$AG$25,$O15))</f>
        <v>0</v>
      </c>
      <c r="Q15" s="219"/>
      <c r="R15" s="219"/>
      <c r="S15" s="220"/>
      <c r="T15" s="220"/>
      <c r="U15" s="219"/>
      <c r="V15" s="219"/>
      <c r="W15" s="219"/>
      <c r="X15" s="219"/>
      <c r="Y15" s="219"/>
      <c r="Z15" s="219"/>
      <c r="AA15" s="94"/>
      <c r="AB15" s="94"/>
      <c r="AC15" s="487" t="s">
        <v>44</v>
      </c>
      <c r="AD15" s="97">
        <v>1</v>
      </c>
      <c r="AE15" s="86" t="s">
        <v>52</v>
      </c>
      <c r="AF15" s="95" t="s">
        <v>74</v>
      </c>
      <c r="AG15" s="95" t="s">
        <v>74</v>
      </c>
      <c r="AH15" s="95" t="s">
        <v>74</v>
      </c>
      <c r="AI15" s="95" t="s">
        <v>74</v>
      </c>
      <c r="AJ15" s="96" t="s">
        <v>73</v>
      </c>
      <c r="AM15" s="98"/>
      <c r="AN15" s="98"/>
      <c r="AO15" s="88"/>
      <c r="AP15" s="88"/>
      <c r="AQ15" s="88"/>
      <c r="AR15" s="99"/>
      <c r="AS15" s="99"/>
      <c r="AT15" s="99"/>
      <c r="AU15" s="99"/>
      <c r="AV15" s="99"/>
      <c r="AW15" s="88"/>
      <c r="AX15" s="100"/>
    </row>
    <row r="16" spans="1:50" ht="70" x14ac:dyDescent="0.15">
      <c r="A16" s="91" t="str">
        <f>'2 CONTEXTO E IDENTIFICACIÓN'!A12</f>
        <v>R2</v>
      </c>
      <c r="B16" s="92" t="str">
        <f>+'2 CONTEXTO E IDENTIFICACIÓN'!E12</f>
        <v>Posibilidad de pérdida Económica y Reputacional por demandas laborales debido a incumplimiento de normatividad legal laboral</v>
      </c>
      <c r="C16" s="132">
        <f>+'3 PROBABIL E IMPACTO INHERENTE'!E12</f>
        <v>0.6</v>
      </c>
      <c r="D16" s="132">
        <f>+'3 PROBABIL E IMPACTO INHERENTE'!M12</f>
        <v>0.8</v>
      </c>
      <c r="E16" s="128" t="str">
        <f>+'4 MAPA CALOR INHERENTE'!C15</f>
        <v>Media</v>
      </c>
      <c r="F16" s="128" t="str">
        <f>+'4 MAPA CALOR INHERENTE'!D15</f>
        <v>Mayor</v>
      </c>
      <c r="G16" s="92" t="str">
        <f>+'4 MAPA CALOR INHERENTE'!E15</f>
        <v>Alto</v>
      </c>
      <c r="H16" s="127">
        <f>+'6 MAPA CALOR RESIDUAL'!C14</f>
        <v>0.216</v>
      </c>
      <c r="I16" s="93">
        <f>+'6 MAPA CALOR RESIDUAL'!D14</f>
        <v>0.8</v>
      </c>
      <c r="J16" s="128" t="str">
        <f>+'6 MAPA CALOR RESIDUAL'!E14</f>
        <v>Baja</v>
      </c>
      <c r="K16" s="128" t="str">
        <f>+'6 MAPA CALOR RESIDUAL'!F14</f>
        <v>Mayor</v>
      </c>
      <c r="L16" s="92" t="str">
        <f>+'6 MAPA CALOR RESIDUAL'!G14</f>
        <v>Alto</v>
      </c>
      <c r="M16" s="196" t="str">
        <f t="shared" si="0"/>
        <v>Requiere Plan de Acción</v>
      </c>
      <c r="N16" s="196" t="str">
        <f t="shared" ref="N16:N34" si="3">+IF(L16="","",IF(OR(L16=$AF$22,L16=$AF$23,L16=$AF$24),$AG$22,IF(L16=$AF$25,$AG$25)))</f>
        <v>Reducir_mitigar_Transferir_Evitar</v>
      </c>
      <c r="O16" s="219"/>
      <c r="P16" s="196">
        <f t="shared" si="2"/>
        <v>0</v>
      </c>
      <c r="Q16" s="219"/>
      <c r="R16" s="219"/>
      <c r="S16" s="220"/>
      <c r="T16" s="220"/>
      <c r="U16" s="219"/>
      <c r="V16" s="219"/>
      <c r="W16" s="219"/>
      <c r="X16" s="219"/>
      <c r="Y16" s="219"/>
      <c r="Z16" s="219"/>
      <c r="AA16" s="94"/>
      <c r="AB16" s="94"/>
      <c r="AC16" s="488"/>
      <c r="AD16" s="97">
        <v>0.8</v>
      </c>
      <c r="AE16" s="86" t="s">
        <v>51</v>
      </c>
      <c r="AF16" s="101" t="s">
        <v>5</v>
      </c>
      <c r="AG16" s="101" t="s">
        <v>5</v>
      </c>
      <c r="AH16" s="95" t="s">
        <v>74</v>
      </c>
      <c r="AI16" s="95" t="s">
        <v>74</v>
      </c>
      <c r="AJ16" s="96" t="s">
        <v>73</v>
      </c>
      <c r="AM16" s="98"/>
      <c r="AN16" s="98"/>
      <c r="AO16" s="88"/>
      <c r="AP16" s="102"/>
      <c r="AQ16" s="103"/>
      <c r="AR16" s="99"/>
      <c r="AS16" s="99"/>
      <c r="AT16" s="99"/>
      <c r="AU16" s="99"/>
      <c r="AV16" s="99"/>
      <c r="AW16" s="88"/>
      <c r="AX16" s="100"/>
    </row>
    <row r="17" spans="1:50" ht="112" x14ac:dyDescent="0.15">
      <c r="A17" s="91" t="str">
        <f>'2 CONTEXTO E IDENTIFICACIÓN'!A13</f>
        <v>R3</v>
      </c>
      <c r="B17" s="92" t="str">
        <f>+'2 CONTEXTO E IDENTIFICACIÓN'!E13</f>
        <v>Posibilidad de pérdida Reputacional y Económica por errores en la liquidación de nómina y pago de seguridad social fuera del tiempo legal establecido debido al descuido o falta de competencia del responsable</v>
      </c>
      <c r="C17" s="132">
        <f>+'3 PROBABIL E IMPACTO INHERENTE'!E13</f>
        <v>0.6</v>
      </c>
      <c r="D17" s="132">
        <f>+'3 PROBABIL E IMPACTO INHERENTE'!M13</f>
        <v>1</v>
      </c>
      <c r="E17" s="128" t="str">
        <f>+'4 MAPA CALOR INHERENTE'!C16</f>
        <v>Media</v>
      </c>
      <c r="F17" s="128" t="str">
        <f>+'4 MAPA CALOR INHERENTE'!D16</f>
        <v>Catastrófico</v>
      </c>
      <c r="G17" s="92" t="str">
        <f>+'4 MAPA CALOR INHERENTE'!E16</f>
        <v>Extremo</v>
      </c>
      <c r="H17" s="127">
        <f>+'6 MAPA CALOR RESIDUAL'!C15</f>
        <v>0.216</v>
      </c>
      <c r="I17" s="93">
        <f>+'6 MAPA CALOR RESIDUAL'!D15</f>
        <v>0.8</v>
      </c>
      <c r="J17" s="128" t="str">
        <f>+'6 MAPA CALOR RESIDUAL'!E15</f>
        <v>Baja</v>
      </c>
      <c r="K17" s="128" t="str">
        <f>+'6 MAPA CALOR RESIDUAL'!F15</f>
        <v>Mayor</v>
      </c>
      <c r="L17" s="92" t="str">
        <f>+'6 MAPA CALOR RESIDUAL'!G15</f>
        <v>Alto</v>
      </c>
      <c r="M17" s="196" t="str">
        <f t="shared" si="0"/>
        <v>Requiere Plan de Acción</v>
      </c>
      <c r="N17" s="196" t="str">
        <f t="shared" si="3"/>
        <v>Reducir_mitigar_Transferir_Evitar</v>
      </c>
      <c r="O17" s="219"/>
      <c r="P17" s="196">
        <f t="shared" si="2"/>
        <v>0</v>
      </c>
      <c r="Q17" s="219"/>
      <c r="R17" s="219"/>
      <c r="S17" s="220"/>
      <c r="T17" s="220"/>
      <c r="U17" s="219"/>
      <c r="V17" s="219"/>
      <c r="W17" s="219"/>
      <c r="X17" s="219"/>
      <c r="Y17" s="219"/>
      <c r="Z17" s="219"/>
      <c r="AA17" s="94"/>
      <c r="AB17" s="94"/>
      <c r="AC17" s="488"/>
      <c r="AD17" s="97">
        <v>0.6</v>
      </c>
      <c r="AE17" s="86" t="s">
        <v>49</v>
      </c>
      <c r="AF17" s="101" t="s">
        <v>5</v>
      </c>
      <c r="AG17" s="101" t="s">
        <v>5</v>
      </c>
      <c r="AH17" s="101" t="s">
        <v>5</v>
      </c>
      <c r="AI17" s="95" t="s">
        <v>74</v>
      </c>
      <c r="AJ17" s="96" t="s">
        <v>73</v>
      </c>
      <c r="AM17" s="98"/>
      <c r="AN17" s="98"/>
      <c r="AO17" s="88"/>
      <c r="AP17" s="102"/>
      <c r="AQ17" s="103"/>
      <c r="AR17" s="99"/>
      <c r="AS17" s="99"/>
      <c r="AT17" s="99"/>
      <c r="AU17" s="99"/>
      <c r="AV17" s="104"/>
      <c r="AW17" s="88"/>
      <c r="AX17" s="100"/>
    </row>
    <row r="18" spans="1:50" ht="70" x14ac:dyDescent="0.15">
      <c r="A18" s="91" t="str">
        <f>'2 CONTEXTO E IDENTIFICACIÓN'!A14</f>
        <v>R4</v>
      </c>
      <c r="B18" s="92" t="str">
        <f>+'2 CONTEXTO E IDENTIFICACIÓN'!E14</f>
        <v>Posibilidad de pérdida Reputacional y Económica por contratación de personal no idóneo debido inadecuada definición del perfil del cargo</v>
      </c>
      <c r="C18" s="132">
        <f>+'3 PROBABIL E IMPACTO INHERENTE'!E14</f>
        <v>0.6</v>
      </c>
      <c r="D18" s="132">
        <f>+'3 PROBABIL E IMPACTO INHERENTE'!M14</f>
        <v>0.6</v>
      </c>
      <c r="E18" s="128" t="str">
        <f>+'4 MAPA CALOR INHERENTE'!C17</f>
        <v>Media</v>
      </c>
      <c r="F18" s="128" t="str">
        <f>+'4 MAPA CALOR INHERENTE'!D17</f>
        <v>Moderado</v>
      </c>
      <c r="G18" s="92" t="str">
        <f>+'4 MAPA CALOR INHERENTE'!E17</f>
        <v>Moderado</v>
      </c>
      <c r="H18" s="127">
        <f>+'6 MAPA CALOR RESIDUAL'!C16</f>
        <v>0.216</v>
      </c>
      <c r="I18" s="93">
        <f>+'6 MAPA CALOR RESIDUAL'!D16</f>
        <v>1</v>
      </c>
      <c r="J18" s="128" t="str">
        <f>+'6 MAPA CALOR RESIDUAL'!E16</f>
        <v>Baja</v>
      </c>
      <c r="K18" s="128" t="str">
        <f>+'6 MAPA CALOR RESIDUAL'!F16</f>
        <v>Catastrófico</v>
      </c>
      <c r="L18" s="92" t="str">
        <f>+'6 MAPA CALOR RESIDUAL'!G16</f>
        <v>Extremo</v>
      </c>
      <c r="M18" s="196" t="str">
        <f t="shared" si="0"/>
        <v>Requiere Plan de Acción</v>
      </c>
      <c r="N18" s="196" t="str">
        <f t="shared" si="3"/>
        <v>Reducir_mitigar_Transferir_Evitar</v>
      </c>
      <c r="O18" s="219"/>
      <c r="P18" s="196">
        <f t="shared" si="2"/>
        <v>0</v>
      </c>
      <c r="Q18" s="219"/>
      <c r="R18" s="219"/>
      <c r="S18" s="220"/>
      <c r="T18" s="220"/>
      <c r="U18" s="219"/>
      <c r="V18" s="219"/>
      <c r="W18" s="219"/>
      <c r="X18" s="219"/>
      <c r="Y18" s="219"/>
      <c r="Z18" s="219"/>
      <c r="AA18" s="94"/>
      <c r="AB18" s="94"/>
      <c r="AC18" s="488"/>
      <c r="AD18" s="97">
        <v>0.4</v>
      </c>
      <c r="AE18" s="86" t="s">
        <v>47</v>
      </c>
      <c r="AF18" s="105" t="s">
        <v>75</v>
      </c>
      <c r="AG18" s="101" t="s">
        <v>5</v>
      </c>
      <c r="AH18" s="101" t="s">
        <v>5</v>
      </c>
      <c r="AI18" s="95" t="s">
        <v>74</v>
      </c>
      <c r="AJ18" s="96" t="s">
        <v>73</v>
      </c>
      <c r="AM18" s="98"/>
      <c r="AN18" s="98"/>
      <c r="AO18" s="88"/>
      <c r="AP18" s="102"/>
      <c r="AQ18" s="103"/>
      <c r="AR18" s="99"/>
      <c r="AS18" s="99"/>
      <c r="AT18" s="99"/>
      <c r="AU18" s="104"/>
      <c r="AV18" s="99"/>
      <c r="AW18" s="88"/>
      <c r="AX18" s="100"/>
    </row>
    <row r="19" spans="1:50" ht="85" thickBot="1" x14ac:dyDescent="0.2">
      <c r="A19" s="91" t="str">
        <f>'2 CONTEXTO E IDENTIFICACIÓN'!A15</f>
        <v>R5</v>
      </c>
      <c r="B19" s="92" t="str">
        <f>+'2 CONTEXTO E IDENTIFICACIÓN'!E15</f>
        <v>Posibilidad de pérdida Reputacional por incumplimiento del plan institucional de capacitaciones debido a la no gestión de las mismas</v>
      </c>
      <c r="C19" s="132">
        <f>+'3 PROBABIL E IMPACTO INHERENTE'!E15</f>
        <v>0.6</v>
      </c>
      <c r="D19" s="132">
        <f>+'3 PROBABIL E IMPACTO INHERENTE'!M15</f>
        <v>0.4</v>
      </c>
      <c r="E19" s="128" t="str">
        <f>+'4 MAPA CALOR INHERENTE'!C18</f>
        <v>Media</v>
      </c>
      <c r="F19" s="128" t="str">
        <f>+'4 MAPA CALOR INHERENTE'!D18</f>
        <v>Menor</v>
      </c>
      <c r="G19" s="92" t="str">
        <f>+'4 MAPA CALOR INHERENTE'!E18</f>
        <v>Moderado</v>
      </c>
      <c r="H19" s="127">
        <f>+'6 MAPA CALOR RESIDUAL'!C17</f>
        <v>0.216</v>
      </c>
      <c r="I19" s="93">
        <f>+'6 MAPA CALOR RESIDUAL'!D17</f>
        <v>0.8</v>
      </c>
      <c r="J19" s="128" t="str">
        <f>+'6 MAPA CALOR RESIDUAL'!E17</f>
        <v>Baja</v>
      </c>
      <c r="K19" s="128" t="str">
        <f>+'6 MAPA CALOR RESIDUAL'!F17</f>
        <v>Mayor</v>
      </c>
      <c r="L19" s="92" t="str">
        <f>+'6 MAPA CALOR RESIDUAL'!G17</f>
        <v>Alto</v>
      </c>
      <c r="M19" s="196" t="str">
        <f t="shared" si="0"/>
        <v>Requiere Plan de Acción</v>
      </c>
      <c r="N19" s="196" t="str">
        <f t="shared" si="3"/>
        <v>Reducir_mitigar_Transferir_Evitar</v>
      </c>
      <c r="O19" s="219"/>
      <c r="P19" s="196">
        <f t="shared" si="2"/>
        <v>0</v>
      </c>
      <c r="Q19" s="219"/>
      <c r="R19" s="219"/>
      <c r="S19" s="220"/>
      <c r="T19" s="220"/>
      <c r="U19" s="219"/>
      <c r="V19" s="219"/>
      <c r="W19" s="219"/>
      <c r="X19" s="219"/>
      <c r="Y19" s="219"/>
      <c r="Z19" s="219"/>
      <c r="AA19" s="94"/>
      <c r="AB19" s="94"/>
      <c r="AC19" s="489"/>
      <c r="AD19" s="111">
        <v>0.2</v>
      </c>
      <c r="AE19" s="112" t="s">
        <v>45</v>
      </c>
      <c r="AF19" s="107" t="s">
        <v>75</v>
      </c>
      <c r="AG19" s="107" t="s">
        <v>75</v>
      </c>
      <c r="AH19" s="108" t="s">
        <v>5</v>
      </c>
      <c r="AI19" s="109" t="s">
        <v>74</v>
      </c>
      <c r="AJ19" s="110" t="s">
        <v>73</v>
      </c>
      <c r="AM19" s="98"/>
      <c r="AN19" s="98"/>
      <c r="AO19" s="88"/>
      <c r="AP19" s="102"/>
      <c r="AQ19" s="103"/>
      <c r="AR19" s="99"/>
      <c r="AS19" s="99"/>
      <c r="AT19" s="99"/>
      <c r="AU19" s="113"/>
      <c r="AV19" s="99"/>
      <c r="AW19" s="88"/>
      <c r="AX19" s="100"/>
    </row>
    <row r="20" spans="1:50" ht="84" x14ac:dyDescent="0.15">
      <c r="A20" s="91" t="str">
        <f>'2 CONTEXTO E IDENTIFICACIÓN'!A16</f>
        <v>R6</v>
      </c>
      <c r="B20" s="92" t="str">
        <f>+'2 CONTEXTO E IDENTIFICACIÓN'!E16</f>
        <v>Posibilidad de pérdida Reputacional por no proveer el talento humano requerido por la entidad debido a fallas en la metodología de captación de hojas de vida</v>
      </c>
      <c r="C20" s="132">
        <f>+'3 PROBABIL E IMPACTO INHERENTE'!E16</f>
        <v>0.6</v>
      </c>
      <c r="D20" s="132">
        <f>+'3 PROBABIL E IMPACTO INHERENTE'!M16</f>
        <v>0.4</v>
      </c>
      <c r="E20" s="128" t="str">
        <f>+'4 MAPA CALOR INHERENTE'!C19</f>
        <v>Media</v>
      </c>
      <c r="F20" s="128" t="str">
        <f>+'4 MAPA CALOR INHERENTE'!D19</f>
        <v>Menor</v>
      </c>
      <c r="G20" s="92" t="str">
        <f>+'4 MAPA CALOR INHERENTE'!E19</f>
        <v>Moderado</v>
      </c>
      <c r="H20" s="127">
        <f>+'6 MAPA CALOR RESIDUAL'!C18</f>
        <v>0.216</v>
      </c>
      <c r="I20" s="93">
        <f>+'6 MAPA CALOR RESIDUAL'!D18</f>
        <v>1</v>
      </c>
      <c r="J20" s="128" t="str">
        <f>+'6 MAPA CALOR RESIDUAL'!E18</f>
        <v>Baja</v>
      </c>
      <c r="K20" s="128" t="str">
        <f>+'6 MAPA CALOR RESIDUAL'!F18</f>
        <v>Catastrófico</v>
      </c>
      <c r="L20" s="92" t="str">
        <f>+'6 MAPA CALOR RESIDUAL'!G18</f>
        <v>Extremo</v>
      </c>
      <c r="M20" s="196" t="str">
        <f t="shared" si="0"/>
        <v>Requiere Plan de Acción</v>
      </c>
      <c r="N20" s="196" t="str">
        <f t="shared" si="3"/>
        <v>Reducir_mitigar_Transferir_Evitar</v>
      </c>
      <c r="O20" s="219"/>
      <c r="P20" s="196">
        <f t="shared" si="2"/>
        <v>0</v>
      </c>
      <c r="Q20" s="219"/>
      <c r="R20" s="219"/>
      <c r="S20" s="220"/>
      <c r="T20" s="220"/>
      <c r="U20" s="219"/>
      <c r="V20" s="219"/>
      <c r="W20" s="219"/>
      <c r="X20" s="219"/>
      <c r="Y20" s="219"/>
      <c r="Z20" s="219"/>
      <c r="AA20" s="94"/>
      <c r="AB20" s="94"/>
      <c r="AC20" s="114"/>
      <c r="AD20" s="114"/>
      <c r="AE20" s="114"/>
      <c r="AM20" s="98"/>
      <c r="AN20" s="98"/>
      <c r="AO20" s="88"/>
      <c r="AP20" s="102"/>
      <c r="AQ20" s="103"/>
      <c r="AR20" s="99"/>
      <c r="AS20" s="99"/>
      <c r="AT20" s="99"/>
      <c r="AU20" s="99"/>
      <c r="AV20" s="99"/>
      <c r="AW20" s="88"/>
      <c r="AX20" s="100"/>
    </row>
    <row r="21" spans="1:50" ht="98" x14ac:dyDescent="0.15">
      <c r="A21" s="91" t="str">
        <f>'2 CONTEXTO E IDENTIFICACIÓN'!A17</f>
        <v>R7</v>
      </c>
      <c r="B21" s="92" t="str">
        <f>+'2 CONTEXTO E IDENTIFICACIÓN'!E17</f>
        <v>Posibilidad de pérdida Reputacional y Económica por información desactualizada en las historias laborales debido a la falta de procedimiento de archivo</v>
      </c>
      <c r="C21" s="132">
        <f>+'3 PROBABIL E IMPACTO INHERENTE'!E17</f>
        <v>0.8</v>
      </c>
      <c r="D21" s="132">
        <f>+'3 PROBABIL E IMPACTO INHERENTE'!M17</f>
        <v>0.8</v>
      </c>
      <c r="E21" s="128" t="str">
        <f>+'4 MAPA CALOR INHERENTE'!C20</f>
        <v>Alta</v>
      </c>
      <c r="F21" s="128" t="str">
        <f>+'4 MAPA CALOR INHERENTE'!D20</f>
        <v>Mayor</v>
      </c>
      <c r="G21" s="92" t="str">
        <f>+'4 MAPA CALOR INHERENTE'!E20</f>
        <v>Alto</v>
      </c>
      <c r="H21" s="127">
        <f>+'6 MAPA CALOR RESIDUAL'!C19</f>
        <v>0.216</v>
      </c>
      <c r="I21" s="93">
        <f>+'6 MAPA CALOR RESIDUAL'!D19</f>
        <v>1</v>
      </c>
      <c r="J21" s="128" t="str">
        <f>+'6 MAPA CALOR RESIDUAL'!E19</f>
        <v>Baja</v>
      </c>
      <c r="K21" s="128" t="str">
        <f>+'6 MAPA CALOR RESIDUAL'!F19</f>
        <v>Catastrófico</v>
      </c>
      <c r="L21" s="92" t="str">
        <f>+'6 MAPA CALOR RESIDUAL'!G19</f>
        <v>Extremo</v>
      </c>
      <c r="M21" s="196" t="str">
        <f t="shared" si="0"/>
        <v>Requiere Plan de Acción</v>
      </c>
      <c r="N21" s="196" t="str">
        <f t="shared" si="3"/>
        <v>Reducir_mitigar_Transferir_Evitar</v>
      </c>
      <c r="O21" s="219"/>
      <c r="P21" s="196">
        <f t="shared" si="2"/>
        <v>0</v>
      </c>
      <c r="Q21" s="219"/>
      <c r="R21" s="219"/>
      <c r="S21" s="220"/>
      <c r="T21" s="220"/>
      <c r="U21" s="219"/>
      <c r="V21" s="219"/>
      <c r="W21" s="219"/>
      <c r="X21" s="219"/>
      <c r="Y21" s="219"/>
      <c r="Z21" s="219"/>
      <c r="AA21" s="94"/>
      <c r="AB21" s="94"/>
      <c r="AC21" s="114"/>
      <c r="AD21" s="114"/>
      <c r="AE21" s="114"/>
      <c r="AF21" s="115" t="s">
        <v>77</v>
      </c>
      <c r="AG21" s="115" t="s">
        <v>112</v>
      </c>
      <c r="AH21" s="179" t="s">
        <v>161</v>
      </c>
      <c r="AJ21" s="85" t="s">
        <v>258</v>
      </c>
      <c r="AK21" s="98"/>
      <c r="AL21" s="98"/>
      <c r="AM21" s="98"/>
      <c r="AN21" s="98"/>
      <c r="AO21" s="88"/>
      <c r="AP21" s="102"/>
      <c r="AQ21" s="88"/>
      <c r="AR21" s="103"/>
      <c r="AS21" s="103"/>
      <c r="AT21" s="103"/>
      <c r="AU21" s="103"/>
      <c r="AV21" s="103"/>
      <c r="AW21" s="88"/>
      <c r="AX21" s="100"/>
    </row>
    <row r="22" spans="1:50" ht="84" x14ac:dyDescent="0.15">
      <c r="A22" s="91" t="str">
        <f>'2 CONTEXTO E IDENTIFICACIÓN'!A18</f>
        <v>R8</v>
      </c>
      <c r="B22" s="92" t="str">
        <f>+'2 CONTEXTO E IDENTIFICACIÓN'!E18</f>
        <v>Posibilidad de pérdida Económica y Reputacional por afiliación y reporte de seguridad social de forma inoportuna debido a falla del responsable</v>
      </c>
      <c r="C22" s="132">
        <f>+'3 PROBABIL E IMPACTO INHERENTE'!E18</f>
        <v>0.6</v>
      </c>
      <c r="D22" s="132">
        <f>+'3 PROBABIL E IMPACTO INHERENTE'!M18</f>
        <v>0.8</v>
      </c>
      <c r="E22" s="128" t="str">
        <f>+'4 MAPA CALOR INHERENTE'!C21</f>
        <v>Media</v>
      </c>
      <c r="F22" s="128" t="str">
        <f>+'4 MAPA CALOR INHERENTE'!D21</f>
        <v>Mayor</v>
      </c>
      <c r="G22" s="92" t="str">
        <f>+'4 MAPA CALOR INHERENTE'!E21</f>
        <v>Alto</v>
      </c>
      <c r="H22" s="127">
        <f>+'6 MAPA CALOR RESIDUAL'!C20</f>
        <v>0.216</v>
      </c>
      <c r="I22" s="93">
        <f>+'6 MAPA CALOR RESIDUAL'!D20</f>
        <v>0.6</v>
      </c>
      <c r="J22" s="128" t="str">
        <f>+'6 MAPA CALOR RESIDUAL'!E20</f>
        <v>Baja</v>
      </c>
      <c r="K22" s="128" t="str">
        <f>+'6 MAPA CALOR RESIDUAL'!F20</f>
        <v>Moderado</v>
      </c>
      <c r="L22" s="92" t="str">
        <f>+'6 MAPA CALOR RESIDUAL'!G20</f>
        <v>Moderado</v>
      </c>
      <c r="M22" s="196" t="str">
        <f t="shared" si="0"/>
        <v>Requiere Plan de Acción</v>
      </c>
      <c r="N22" s="196" t="str">
        <f t="shared" si="3"/>
        <v>Reducir_mitigar_Transferir_Evitar</v>
      </c>
      <c r="O22" s="219"/>
      <c r="P22" s="196">
        <f t="shared" si="2"/>
        <v>0</v>
      </c>
      <c r="Q22" s="219"/>
      <c r="R22" s="219"/>
      <c r="S22" s="220"/>
      <c r="T22" s="220"/>
      <c r="U22" s="219"/>
      <c r="V22" s="219"/>
      <c r="W22" s="219"/>
      <c r="X22" s="219"/>
      <c r="Y22" s="219"/>
      <c r="Z22" s="219"/>
      <c r="AA22" s="94"/>
      <c r="AB22" s="94"/>
      <c r="AC22" s="114"/>
      <c r="AD22" s="114"/>
      <c r="AE22" s="114"/>
      <c r="AF22" s="116" t="s">
        <v>73</v>
      </c>
      <c r="AG22" s="85" t="s">
        <v>258</v>
      </c>
      <c r="AH22" s="85" t="s">
        <v>162</v>
      </c>
      <c r="AI22" s="193"/>
      <c r="AJ22" s="298" t="s">
        <v>256</v>
      </c>
      <c r="AM22" s="98"/>
      <c r="AN22" s="98"/>
      <c r="AO22" s="88"/>
      <c r="AP22" s="88"/>
      <c r="AQ22" s="88"/>
      <c r="AR22" s="99"/>
      <c r="AS22" s="99"/>
      <c r="AT22" s="99"/>
      <c r="AU22" s="99"/>
      <c r="AV22" s="99"/>
      <c r="AW22" s="88"/>
      <c r="AX22" s="100"/>
    </row>
    <row r="23" spans="1:50" ht="98" x14ac:dyDescent="0.15">
      <c r="A23" s="91" t="str">
        <f>'2 CONTEXTO E IDENTIFICACIÓN'!A19</f>
        <v>R9</v>
      </c>
      <c r="B23" s="92" t="str">
        <f>+'2 CONTEXTO E IDENTIFICACIÓN'!E19</f>
        <v xml:space="preserve">Posibilidad de pérdida Económica y Reputacional por accidente de trabajo grave o mortal debido a la deficiencia de la gestión de seguridad y salud en el trabajo </v>
      </c>
      <c r="C23" s="132">
        <f>+'3 PROBABIL E IMPACTO INHERENTE'!E19</f>
        <v>0.6</v>
      </c>
      <c r="D23" s="132">
        <f>+'3 PROBABIL E IMPACTO INHERENTE'!M19</f>
        <v>0.8</v>
      </c>
      <c r="E23" s="128" t="str">
        <f>+'4 MAPA CALOR INHERENTE'!C22</f>
        <v>Media</v>
      </c>
      <c r="F23" s="128" t="str">
        <f>+'4 MAPA CALOR INHERENTE'!D22</f>
        <v>Mayor</v>
      </c>
      <c r="G23" s="92" t="str">
        <f>+'4 MAPA CALOR INHERENTE'!E22</f>
        <v>Alto</v>
      </c>
      <c r="H23" s="127">
        <f>+'6 MAPA CALOR RESIDUAL'!C21</f>
        <v>0.216</v>
      </c>
      <c r="I23" s="93">
        <f>+'6 MAPA CALOR RESIDUAL'!D21</f>
        <v>1</v>
      </c>
      <c r="J23" s="128" t="str">
        <f>+'6 MAPA CALOR RESIDUAL'!E21</f>
        <v>Baja</v>
      </c>
      <c r="K23" s="128" t="str">
        <f>+'6 MAPA CALOR RESIDUAL'!F21</f>
        <v>Catastrófico</v>
      </c>
      <c r="L23" s="92" t="str">
        <f>+'6 MAPA CALOR RESIDUAL'!G21</f>
        <v>Extremo</v>
      </c>
      <c r="M23" s="196" t="str">
        <f t="shared" si="0"/>
        <v>Requiere Plan de Acción</v>
      </c>
      <c r="N23" s="196" t="str">
        <f t="shared" si="3"/>
        <v>Reducir_mitigar_Transferir_Evitar</v>
      </c>
      <c r="O23" s="219"/>
      <c r="P23" s="196">
        <f t="shared" si="2"/>
        <v>0</v>
      </c>
      <c r="Q23" s="219"/>
      <c r="R23" s="219"/>
      <c r="S23" s="220"/>
      <c r="T23" s="220"/>
      <c r="U23" s="219"/>
      <c r="V23" s="219"/>
      <c r="W23" s="219"/>
      <c r="X23" s="219"/>
      <c r="Y23" s="219"/>
      <c r="Z23" s="219"/>
      <c r="AA23" s="94"/>
      <c r="AB23" s="94"/>
      <c r="AC23" s="114"/>
      <c r="AD23" s="114"/>
      <c r="AE23" s="114"/>
      <c r="AF23" s="95" t="s">
        <v>74</v>
      </c>
      <c r="AG23" s="85" t="s">
        <v>258</v>
      </c>
      <c r="AH23" s="85" t="s">
        <v>162</v>
      </c>
      <c r="AI23" s="193"/>
      <c r="AJ23" s="298" t="s">
        <v>257</v>
      </c>
      <c r="AK23" s="98"/>
      <c r="AL23" s="98"/>
      <c r="AM23" s="98"/>
      <c r="AN23" s="98"/>
      <c r="AO23" s="88"/>
      <c r="AP23" s="88"/>
      <c r="AQ23" s="88"/>
      <c r="AR23" s="99"/>
      <c r="AS23" s="99"/>
      <c r="AT23" s="99"/>
      <c r="AU23" s="99"/>
      <c r="AV23" s="99"/>
      <c r="AW23" s="88"/>
      <c r="AX23" s="100"/>
    </row>
    <row r="24" spans="1:50" ht="84" x14ac:dyDescent="0.15">
      <c r="A24" s="91" t="str">
        <f>'2 CONTEXTO E IDENTIFICACIÓN'!A20</f>
        <v>R10</v>
      </c>
      <c r="B24" s="92" t="str">
        <f>+'2 CONTEXTO E IDENTIFICACIÓN'!E20</f>
        <v xml:space="preserve">Posibilidad de pérdida Reputacional por incumplimiento de realizar la evaluación del desempeño laboral debido a la falta de compromiso de los líderes </v>
      </c>
      <c r="C24" s="132">
        <f>+'3 PROBABIL E IMPACTO INHERENTE'!E20</f>
        <v>0.2</v>
      </c>
      <c r="D24" s="132">
        <f>+'3 PROBABIL E IMPACTO INHERENTE'!M20</f>
        <v>0.4</v>
      </c>
      <c r="E24" s="128" t="str">
        <f>+'4 MAPA CALOR INHERENTE'!C23</f>
        <v>Muy Baja</v>
      </c>
      <c r="F24" s="128" t="str">
        <f>+'4 MAPA CALOR INHERENTE'!D23</f>
        <v>Menor</v>
      </c>
      <c r="G24" s="92" t="str">
        <f>+'4 MAPA CALOR INHERENTE'!E23</f>
        <v>Bajo</v>
      </c>
      <c r="H24" s="127">
        <f>+'6 MAPA CALOR RESIDUAL'!C22</f>
        <v>0.216</v>
      </c>
      <c r="I24" s="93">
        <f>+'6 MAPA CALOR RESIDUAL'!D22</f>
        <v>0.6</v>
      </c>
      <c r="J24" s="128" t="str">
        <f>+'6 MAPA CALOR RESIDUAL'!E22</f>
        <v>Baja</v>
      </c>
      <c r="K24" s="128" t="str">
        <f>+'6 MAPA CALOR RESIDUAL'!F22</f>
        <v>Moderado</v>
      </c>
      <c r="L24" s="92" t="str">
        <f>+'6 MAPA CALOR RESIDUAL'!G22</f>
        <v>Moderado</v>
      </c>
      <c r="M24" s="196" t="str">
        <f t="shared" si="0"/>
        <v>Requiere Plan de Acción</v>
      </c>
      <c r="N24" s="196" t="str">
        <f t="shared" si="3"/>
        <v>Reducir_mitigar_Transferir_Evitar</v>
      </c>
      <c r="O24" s="219"/>
      <c r="P24" s="196">
        <f t="shared" si="2"/>
        <v>0</v>
      </c>
      <c r="Q24" s="219"/>
      <c r="R24" s="219"/>
      <c r="S24" s="220"/>
      <c r="T24" s="220"/>
      <c r="U24" s="219"/>
      <c r="V24" s="219"/>
      <c r="W24" s="219"/>
      <c r="X24" s="219"/>
      <c r="Y24" s="219"/>
      <c r="Z24" s="219"/>
      <c r="AA24" s="94"/>
      <c r="AB24" s="94"/>
      <c r="AC24" s="79"/>
      <c r="AD24" s="79"/>
      <c r="AE24" s="117"/>
      <c r="AF24" s="101" t="s">
        <v>5</v>
      </c>
      <c r="AG24" s="85" t="s">
        <v>258</v>
      </c>
      <c r="AH24" s="85" t="s">
        <v>162</v>
      </c>
      <c r="AI24" s="194"/>
      <c r="AJ24" s="298" t="s">
        <v>117</v>
      </c>
      <c r="AK24" s="118"/>
      <c r="AL24" s="118"/>
      <c r="AM24" s="118"/>
      <c r="AN24" s="118"/>
      <c r="AO24" s="88"/>
      <c r="AP24" s="88"/>
      <c r="AQ24" s="119"/>
      <c r="AR24" s="119"/>
      <c r="AS24" s="119"/>
      <c r="AT24" s="119"/>
      <c r="AU24" s="119"/>
      <c r="AV24" s="119"/>
      <c r="AW24" s="88"/>
      <c r="AX24" s="100"/>
    </row>
    <row r="25" spans="1:50" ht="84" x14ac:dyDescent="0.15">
      <c r="A25" s="91" t="str">
        <f>'2 CONTEXTO E IDENTIFICACIÓN'!A21</f>
        <v>R11</v>
      </c>
      <c r="B25" s="92" t="str">
        <f>+'2 CONTEXTO E IDENTIFICACIÓN'!E21</f>
        <v>Posibilidad de pérdida Reputacional por no hacer el acceso a la plataforma de la evaluación del desempeño laboral debido a falla del responsable</v>
      </c>
      <c r="C25" s="132">
        <f>+'3 PROBABIL E IMPACTO INHERENTE'!E21</f>
        <v>0.2</v>
      </c>
      <c r="D25" s="132">
        <f>+'3 PROBABIL E IMPACTO INHERENTE'!M21</f>
        <v>0.4</v>
      </c>
      <c r="E25" s="128" t="str">
        <f>+'4 MAPA CALOR INHERENTE'!C24</f>
        <v>Muy Baja</v>
      </c>
      <c r="F25" s="128" t="str">
        <f>+'4 MAPA CALOR INHERENTE'!D24</f>
        <v>Menor</v>
      </c>
      <c r="G25" s="92" t="str">
        <f>+'4 MAPA CALOR INHERENTE'!E24</f>
        <v>Bajo</v>
      </c>
      <c r="H25" s="127">
        <f>+'6 MAPA CALOR RESIDUAL'!C23</f>
        <v>0.216</v>
      </c>
      <c r="I25" s="93">
        <f>+'6 MAPA CALOR RESIDUAL'!D23</f>
        <v>0.6</v>
      </c>
      <c r="J25" s="128" t="str">
        <f>+'6 MAPA CALOR RESIDUAL'!E23</f>
        <v>Baja</v>
      </c>
      <c r="K25" s="128" t="str">
        <f>+'6 MAPA CALOR RESIDUAL'!F23</f>
        <v>Moderado</v>
      </c>
      <c r="L25" s="92" t="str">
        <f>+'6 MAPA CALOR RESIDUAL'!G23</f>
        <v>Moderado</v>
      </c>
      <c r="M25" s="196" t="str">
        <f t="shared" si="0"/>
        <v>Requiere Plan de Acción</v>
      </c>
      <c r="N25" s="196" t="str">
        <f t="shared" si="3"/>
        <v>Reducir_mitigar_Transferir_Evitar</v>
      </c>
      <c r="O25" s="219"/>
      <c r="P25" s="196">
        <f t="shared" si="2"/>
        <v>0</v>
      </c>
      <c r="Q25" s="219"/>
      <c r="R25" s="219"/>
      <c r="S25" s="220"/>
      <c r="T25" s="220"/>
      <c r="U25" s="219"/>
      <c r="V25" s="219"/>
      <c r="W25" s="219"/>
      <c r="X25" s="219"/>
      <c r="Y25" s="219"/>
      <c r="Z25" s="219"/>
      <c r="AA25" s="94"/>
      <c r="AB25" s="94"/>
      <c r="AC25" s="79"/>
      <c r="AD25" s="79"/>
      <c r="AE25" s="117"/>
      <c r="AF25" s="105" t="s">
        <v>75</v>
      </c>
      <c r="AG25" s="85" t="s">
        <v>116</v>
      </c>
      <c r="AH25" s="85" t="s">
        <v>163</v>
      </c>
      <c r="AI25" s="74"/>
      <c r="AM25" s="118"/>
      <c r="AN25" s="118"/>
      <c r="AO25" s="88"/>
      <c r="AP25" s="88"/>
      <c r="AQ25" s="88"/>
      <c r="AR25" s="99"/>
      <c r="AS25" s="99"/>
      <c r="AT25" s="99"/>
      <c r="AU25" s="99"/>
      <c r="AV25" s="99"/>
      <c r="AW25" s="88"/>
      <c r="AX25" s="100"/>
    </row>
    <row r="26" spans="1:50" ht="98" x14ac:dyDescent="0.15">
      <c r="A26" s="91" t="str">
        <f>'2 CONTEXTO E IDENTIFICACIÓN'!A22</f>
        <v>R12</v>
      </c>
      <c r="B26" s="92" t="str">
        <f>+'2 CONTEXTO E IDENTIFICACIÓN'!E22</f>
        <v>Posibilidad de pérdida Reputacional por incumplimiento de las actividades planeadas dentro del PETH debido a la no asignación de recursos a tiempo</v>
      </c>
      <c r="C26" s="132">
        <f>+'3 PROBABIL E IMPACTO INHERENTE'!E22</f>
        <v>0.6</v>
      </c>
      <c r="D26" s="132">
        <f>+'3 PROBABIL E IMPACTO INHERENTE'!M22</f>
        <v>0.8</v>
      </c>
      <c r="E26" s="128" t="str">
        <f>+'4 MAPA CALOR INHERENTE'!C25</f>
        <v>Media</v>
      </c>
      <c r="F26" s="128" t="str">
        <f>+'4 MAPA CALOR INHERENTE'!D25</f>
        <v>Mayor</v>
      </c>
      <c r="G26" s="92" t="str">
        <f>+'4 MAPA CALOR INHERENTE'!E25</f>
        <v>Alto</v>
      </c>
      <c r="H26" s="127">
        <f>+'6 MAPA CALOR RESIDUAL'!C24</f>
        <v>0.216</v>
      </c>
      <c r="I26" s="93">
        <f>+'6 MAPA CALOR RESIDUAL'!D24</f>
        <v>0.4</v>
      </c>
      <c r="J26" s="128" t="str">
        <f>+'6 MAPA CALOR RESIDUAL'!E24</f>
        <v>Baja</v>
      </c>
      <c r="K26" s="128" t="str">
        <f>+'6 MAPA CALOR RESIDUAL'!F24</f>
        <v>Menor</v>
      </c>
      <c r="L26" s="92" t="str">
        <f>+'6 MAPA CALOR RESIDUAL'!G24</f>
        <v>Moderado</v>
      </c>
      <c r="M26" s="196" t="str">
        <f t="shared" si="0"/>
        <v>Requiere Plan de Acción</v>
      </c>
      <c r="N26" s="196" t="str">
        <f t="shared" si="3"/>
        <v>Reducir_mitigar_Transferir_Evitar</v>
      </c>
      <c r="O26" s="219"/>
      <c r="P26" s="196">
        <f t="shared" si="2"/>
        <v>0</v>
      </c>
      <c r="Q26" s="219"/>
      <c r="R26" s="219"/>
      <c r="S26" s="220"/>
      <c r="T26" s="220"/>
      <c r="U26" s="219"/>
      <c r="V26" s="219"/>
      <c r="W26" s="219"/>
      <c r="X26" s="219"/>
      <c r="Y26" s="219"/>
      <c r="Z26" s="219"/>
      <c r="AA26" s="94"/>
      <c r="AB26" s="94"/>
      <c r="AC26" s="120"/>
      <c r="AD26" s="120"/>
      <c r="AE26" s="117"/>
      <c r="AF26" s="197"/>
      <c r="AG26" s="114"/>
      <c r="AH26" s="114"/>
      <c r="AM26" s="118"/>
      <c r="AN26" s="118"/>
      <c r="AO26" s="88"/>
      <c r="AP26" s="88"/>
      <c r="AQ26" s="88"/>
      <c r="AR26" s="99"/>
      <c r="AS26" s="99"/>
      <c r="AT26" s="99"/>
      <c r="AU26" s="99"/>
      <c r="AV26" s="99"/>
      <c r="AW26" s="88"/>
      <c r="AX26" s="100"/>
    </row>
    <row r="27" spans="1:50" ht="98" x14ac:dyDescent="0.15">
      <c r="A27" s="91" t="str">
        <f>'2 CONTEXTO E IDENTIFICACIÓN'!A23</f>
        <v>R13</v>
      </c>
      <c r="B27" s="92" t="str">
        <f>+'2 CONTEXTO E IDENTIFICACIÓN'!E23</f>
        <v>Posibilidad de pérdida Reputacional por incumplimiento de las actividades planeadas dentro del PETH debido a las competencias diferentes a las referidas del responsable</v>
      </c>
      <c r="C27" s="132">
        <f>+'3 PROBABIL E IMPACTO INHERENTE'!E23</f>
        <v>0.6</v>
      </c>
      <c r="D27" s="132">
        <f>+'3 PROBABIL E IMPACTO INHERENTE'!M23</f>
        <v>0.8</v>
      </c>
      <c r="E27" s="128" t="str">
        <f>+'4 MAPA CALOR INHERENTE'!C26</f>
        <v>Media</v>
      </c>
      <c r="F27" s="128" t="str">
        <f>+'4 MAPA CALOR INHERENTE'!D26</f>
        <v>Mayor</v>
      </c>
      <c r="G27" s="92" t="str">
        <f>+'4 MAPA CALOR INHERENTE'!E26</f>
        <v>Alto</v>
      </c>
      <c r="H27" s="127">
        <f>+'6 MAPA CALOR RESIDUAL'!C25</f>
        <v>0.216</v>
      </c>
      <c r="I27" s="93">
        <f>+'6 MAPA CALOR RESIDUAL'!D25</f>
        <v>0.6</v>
      </c>
      <c r="J27" s="128" t="str">
        <f>+'6 MAPA CALOR RESIDUAL'!E25</f>
        <v>Baja</v>
      </c>
      <c r="K27" s="128" t="str">
        <f>+'6 MAPA CALOR RESIDUAL'!F25</f>
        <v>Moderado</v>
      </c>
      <c r="L27" s="92" t="str">
        <f>+'6 MAPA CALOR RESIDUAL'!G25</f>
        <v>Moderado</v>
      </c>
      <c r="M27" s="196" t="str">
        <f t="shared" si="0"/>
        <v>Requiere Plan de Acción</v>
      </c>
      <c r="N27" s="196" t="str">
        <f t="shared" si="3"/>
        <v>Reducir_mitigar_Transferir_Evitar</v>
      </c>
      <c r="O27" s="219"/>
      <c r="P27" s="196">
        <f t="shared" si="2"/>
        <v>0</v>
      </c>
      <c r="Q27" s="219"/>
      <c r="R27" s="219"/>
      <c r="S27" s="220"/>
      <c r="T27" s="220"/>
      <c r="U27" s="219"/>
      <c r="V27" s="219"/>
      <c r="W27" s="219"/>
      <c r="X27" s="219"/>
      <c r="Y27" s="219"/>
      <c r="Z27" s="219"/>
      <c r="AA27" s="94"/>
      <c r="AB27" s="94"/>
      <c r="AC27" s="120"/>
      <c r="AD27" s="120"/>
      <c r="AE27" s="121"/>
      <c r="AF27" s="114"/>
      <c r="AG27" s="114"/>
      <c r="AH27" s="114"/>
      <c r="AM27" s="118"/>
      <c r="AN27" s="118"/>
      <c r="AO27" s="88"/>
      <c r="AP27" s="113"/>
      <c r="AQ27" s="113"/>
      <c r="AR27" s="113"/>
      <c r="AS27" s="113"/>
      <c r="AT27" s="113"/>
      <c r="AU27" s="113"/>
      <c r="AV27" s="99"/>
      <c r="AW27" s="88"/>
      <c r="AX27" s="100"/>
    </row>
    <row r="28" spans="1:50" ht="98" x14ac:dyDescent="0.15">
      <c r="A28" s="91" t="str">
        <f>'2 CONTEXTO E IDENTIFICACIÓN'!A24</f>
        <v>R14</v>
      </c>
      <c r="B28" s="92" t="str">
        <f>+'2 CONTEXTO E IDENTIFICACIÓN'!E24</f>
        <v>Posibilidad de pérdida Reputacional y Económica por incumplimiento de los tiempos establecidos en la normatividad vigente por demora en la entrega de la información</v>
      </c>
      <c r="C28" s="132">
        <f>+'3 PROBABIL E IMPACTO INHERENTE'!E24</f>
        <v>0.4</v>
      </c>
      <c r="D28" s="132">
        <f>+'3 PROBABIL E IMPACTO INHERENTE'!M24</f>
        <v>0.8</v>
      </c>
      <c r="E28" s="128" t="str">
        <f>+'4 MAPA CALOR INHERENTE'!C27</f>
        <v>Baja</v>
      </c>
      <c r="F28" s="128" t="str">
        <f>+'4 MAPA CALOR INHERENTE'!D27</f>
        <v>Mayor</v>
      </c>
      <c r="G28" s="92" t="str">
        <f>+'4 MAPA CALOR INHERENTE'!E27</f>
        <v>Alto</v>
      </c>
      <c r="H28" s="127">
        <f>+'6 MAPA CALOR RESIDUAL'!C26</f>
        <v>0.216</v>
      </c>
      <c r="I28" s="93">
        <f>+'6 MAPA CALOR RESIDUAL'!D26</f>
        <v>0.4</v>
      </c>
      <c r="J28" s="128" t="str">
        <f>+'6 MAPA CALOR RESIDUAL'!E26</f>
        <v>Baja</v>
      </c>
      <c r="K28" s="128" t="str">
        <f>+'6 MAPA CALOR RESIDUAL'!F26</f>
        <v>Menor</v>
      </c>
      <c r="L28" s="92" t="str">
        <f>+'6 MAPA CALOR RESIDUAL'!G26</f>
        <v>Moderado</v>
      </c>
      <c r="M28" s="196" t="str">
        <f t="shared" si="0"/>
        <v>Requiere Plan de Acción</v>
      </c>
      <c r="N28" s="196" t="str">
        <f t="shared" si="3"/>
        <v>Reducir_mitigar_Transferir_Evitar</v>
      </c>
      <c r="O28" s="219"/>
      <c r="P28" s="196">
        <f t="shared" si="2"/>
        <v>0</v>
      </c>
      <c r="Q28" s="219"/>
      <c r="R28" s="219"/>
      <c r="S28" s="220"/>
      <c r="T28" s="220"/>
      <c r="U28" s="219"/>
      <c r="V28" s="219"/>
      <c r="W28" s="219"/>
      <c r="X28" s="219"/>
      <c r="Y28" s="219"/>
      <c r="Z28" s="219"/>
      <c r="AA28" s="94"/>
      <c r="AB28" s="94"/>
      <c r="AC28" s="120"/>
      <c r="AD28" s="120"/>
      <c r="AE28" s="79"/>
      <c r="AF28" s="114"/>
      <c r="AG28" s="114"/>
      <c r="AH28" s="114"/>
      <c r="AO28" s="88"/>
      <c r="AP28" s="122"/>
      <c r="AQ28" s="122"/>
      <c r="AR28" s="122"/>
      <c r="AS28" s="122"/>
      <c r="AT28" s="122"/>
      <c r="AU28" s="122"/>
      <c r="AV28" s="99"/>
      <c r="AW28" s="88"/>
      <c r="AX28" s="100"/>
    </row>
    <row r="29" spans="1:50" ht="43.5" customHeight="1" x14ac:dyDescent="0.15">
      <c r="A29" s="91" t="str">
        <f>'2 CONTEXTO E IDENTIFICACIÓN'!A25</f>
        <v>R15</v>
      </c>
      <c r="B29" s="92" t="str">
        <f>+'2 CONTEXTO E IDENTIFICACIÓN'!E25</f>
        <v>Posibilidad de pérdida Económica y Reputacional por fallas en los sistemas de información ZEUS y SIGOB debido a fallas propias de los SOFTWARE</v>
      </c>
      <c r="C29" s="132">
        <f>+'3 PROBABIL E IMPACTO INHERENTE'!E25</f>
        <v>0.6</v>
      </c>
      <c r="D29" s="132">
        <f>+'3 PROBABIL E IMPACTO INHERENTE'!M25</f>
        <v>0.8</v>
      </c>
      <c r="E29" s="128" t="str">
        <f>+'4 MAPA CALOR INHERENTE'!C28</f>
        <v>Media</v>
      </c>
      <c r="F29" s="128" t="str">
        <f>+'4 MAPA CALOR INHERENTE'!D28</f>
        <v>Mayor</v>
      </c>
      <c r="G29" s="92" t="str">
        <f>+'4 MAPA CALOR INHERENTE'!E28</f>
        <v>Alto</v>
      </c>
      <c r="H29" s="127">
        <f>+'6 MAPA CALOR RESIDUAL'!C27</f>
        <v>0.216</v>
      </c>
      <c r="I29" s="93">
        <f>+'6 MAPA CALOR RESIDUAL'!D27</f>
        <v>0.4</v>
      </c>
      <c r="J29" s="128" t="str">
        <f>+'6 MAPA CALOR RESIDUAL'!E27</f>
        <v>Baja</v>
      </c>
      <c r="K29" s="128" t="str">
        <f>+'6 MAPA CALOR RESIDUAL'!F27</f>
        <v>Menor</v>
      </c>
      <c r="L29" s="92" t="str">
        <f>+'6 MAPA CALOR RESIDUAL'!G27</f>
        <v>Moderado</v>
      </c>
      <c r="M29" s="196" t="str">
        <f t="shared" si="0"/>
        <v>Requiere Plan de Acción</v>
      </c>
      <c r="N29" s="196" t="str">
        <f t="shared" si="3"/>
        <v>Reducir_mitigar_Transferir_Evitar</v>
      </c>
      <c r="O29" s="219"/>
      <c r="P29" s="196">
        <f t="shared" si="2"/>
        <v>0</v>
      </c>
      <c r="Q29" s="219"/>
      <c r="R29" s="219"/>
      <c r="S29" s="220"/>
      <c r="T29" s="220"/>
      <c r="U29" s="219"/>
      <c r="V29" s="219"/>
      <c r="W29" s="219"/>
      <c r="X29" s="219"/>
      <c r="Y29" s="219"/>
      <c r="Z29" s="219"/>
      <c r="AA29" s="94"/>
      <c r="AB29" s="94"/>
      <c r="AC29" s="120"/>
      <c r="AD29" s="120"/>
      <c r="AE29" s="79"/>
      <c r="AO29" s="88"/>
      <c r="AP29" s="113"/>
      <c r="AQ29" s="113"/>
      <c r="AR29" s="113"/>
      <c r="AS29" s="113"/>
      <c r="AT29" s="113"/>
      <c r="AU29" s="113"/>
      <c r="AV29" s="99"/>
      <c r="AW29" s="88"/>
      <c r="AX29" s="100"/>
    </row>
    <row r="30" spans="1:50" ht="43.5" customHeight="1" x14ac:dyDescent="0.15">
      <c r="A30" s="91" t="str">
        <f>'2 CONTEXTO E IDENTIFICACIÓN'!A26</f>
        <v>R16</v>
      </c>
      <c r="B30" s="92" t="str">
        <f>+'2 CONTEXTO E IDENTIFICACIÓN'!E26</f>
        <v>Posibilidad de pérdida Reputacional por inadecuada disposición de los archivos  debido a la falta de espacio adecuado para el mismo</v>
      </c>
      <c r="C30" s="132">
        <f>+'3 PROBABIL E IMPACTO INHERENTE'!E26</f>
        <v>0.4</v>
      </c>
      <c r="D30" s="132">
        <f>+'3 PROBABIL E IMPACTO INHERENTE'!M26</f>
        <v>0.4</v>
      </c>
      <c r="E30" s="128" t="str">
        <f>+'4 MAPA CALOR INHERENTE'!C29</f>
        <v>Baja</v>
      </c>
      <c r="F30" s="128" t="str">
        <f>+'4 MAPA CALOR INHERENTE'!D29</f>
        <v>Menor</v>
      </c>
      <c r="G30" s="92" t="str">
        <f>+'4 MAPA CALOR INHERENTE'!E29</f>
        <v>Moderado</v>
      </c>
      <c r="H30" s="127">
        <f>+'6 MAPA CALOR RESIDUAL'!C28</f>
        <v>0.216</v>
      </c>
      <c r="I30" s="93">
        <f>+'6 MAPA CALOR RESIDUAL'!D28</f>
        <v>0.8</v>
      </c>
      <c r="J30" s="128" t="str">
        <f>+'6 MAPA CALOR RESIDUAL'!E28</f>
        <v>Baja</v>
      </c>
      <c r="K30" s="128" t="str">
        <f>+'6 MAPA CALOR RESIDUAL'!F28</f>
        <v>Mayor</v>
      </c>
      <c r="L30" s="92" t="str">
        <f>+'6 MAPA CALOR RESIDUAL'!G28</f>
        <v>Alto</v>
      </c>
      <c r="M30" s="196" t="str">
        <f t="shared" si="0"/>
        <v>Requiere Plan de Acción</v>
      </c>
      <c r="N30" s="196" t="str">
        <f t="shared" si="3"/>
        <v>Reducir_mitigar_Transferir_Evitar</v>
      </c>
      <c r="O30" s="219"/>
      <c r="P30" s="196">
        <f t="shared" si="2"/>
        <v>0</v>
      </c>
      <c r="Q30" s="219"/>
      <c r="R30" s="219"/>
      <c r="S30" s="220"/>
      <c r="T30" s="220"/>
      <c r="U30" s="219"/>
      <c r="V30" s="219"/>
      <c r="W30" s="219"/>
      <c r="X30" s="219"/>
      <c r="Y30" s="219"/>
      <c r="Z30" s="219"/>
      <c r="AA30" s="94"/>
      <c r="AB30" s="94"/>
      <c r="AC30" s="79"/>
      <c r="AD30" s="79"/>
      <c r="AE30" s="79"/>
      <c r="AO30" s="88"/>
      <c r="AP30" s="113"/>
      <c r="AQ30" s="113"/>
      <c r="AR30" s="113"/>
      <c r="AS30" s="113"/>
      <c r="AT30" s="113"/>
      <c r="AU30" s="113"/>
      <c r="AV30" s="99"/>
      <c r="AW30" s="88"/>
      <c r="AX30" s="100"/>
    </row>
    <row r="31" spans="1:50" ht="43.5" customHeight="1" x14ac:dyDescent="0.2">
      <c r="A31" s="91" t="str">
        <f>'2 CONTEXTO E IDENTIFICACIÓN'!A27</f>
        <v>R17</v>
      </c>
      <c r="B31" s="92" t="str">
        <f>+'2 CONTEXTO E IDENTIFICACIÓN'!E27</f>
        <v>Posibilidad de pérdida Reputacional por incumplimiento del plan de bienestar social e incentivos por fallas en la gestión de las actividades planeadas</v>
      </c>
      <c r="C31" s="132">
        <f>+'3 PROBABIL E IMPACTO INHERENTE'!E27</f>
        <v>0.6</v>
      </c>
      <c r="D31" s="132">
        <f>+'3 PROBABIL E IMPACTO INHERENTE'!M27</f>
        <v>0.4</v>
      </c>
      <c r="E31" s="128" t="str">
        <f>+'4 MAPA CALOR INHERENTE'!C30</f>
        <v>Media</v>
      </c>
      <c r="F31" s="128" t="str">
        <f>+'4 MAPA CALOR INHERENTE'!D30</f>
        <v>Menor</v>
      </c>
      <c r="G31" s="92" t="str">
        <f>+'4 MAPA CALOR INHERENTE'!E30</f>
        <v>Moderado</v>
      </c>
      <c r="H31" s="127">
        <f>+'6 MAPA CALOR RESIDUAL'!C29</f>
        <v>0.216</v>
      </c>
      <c r="I31" s="93">
        <f>+'6 MAPA CALOR RESIDUAL'!D29</f>
        <v>0.4</v>
      </c>
      <c r="J31" s="128" t="str">
        <f>+'6 MAPA CALOR RESIDUAL'!E29</f>
        <v>Baja</v>
      </c>
      <c r="K31" s="128" t="str">
        <f>+'6 MAPA CALOR RESIDUAL'!F29</f>
        <v>Menor</v>
      </c>
      <c r="L31" s="92" t="str">
        <f>+'6 MAPA CALOR RESIDUAL'!G29</f>
        <v>Moderado</v>
      </c>
      <c r="M31" s="196" t="str">
        <f t="shared" si="0"/>
        <v>Requiere Plan de Acción</v>
      </c>
      <c r="N31" s="196" t="str">
        <f t="shared" si="3"/>
        <v>Reducir_mitigar_Transferir_Evitar</v>
      </c>
      <c r="O31" s="219"/>
      <c r="P31" s="196">
        <f t="shared" si="2"/>
        <v>0</v>
      </c>
      <c r="Q31" s="219"/>
      <c r="R31" s="219"/>
      <c r="S31" s="220"/>
      <c r="T31" s="220"/>
      <c r="U31" s="219"/>
      <c r="V31" s="219"/>
      <c r="W31" s="219"/>
      <c r="X31" s="219"/>
      <c r="Y31" s="219"/>
      <c r="Z31" s="219"/>
      <c r="AA31" s="94"/>
      <c r="AB31" s="94"/>
      <c r="AC31" s="79"/>
      <c r="AD31" s="79"/>
      <c r="AE31" s="79"/>
    </row>
    <row r="32" spans="1:50" ht="43.5" customHeight="1" x14ac:dyDescent="0.2">
      <c r="A32" s="91">
        <f>'2 CONTEXTO E IDENTIFICACIÓN'!A28</f>
        <v>0</v>
      </c>
      <c r="B32" s="92">
        <f>+'2 CONTEXTO E IDENTIFICACIÓN'!E28</f>
        <v>0</v>
      </c>
      <c r="C32" s="132">
        <f>+'3 PROBABIL E IMPACTO INHERENTE'!E28</f>
        <v>0</v>
      </c>
      <c r="D32" s="132">
        <f>+'3 PROBABIL E IMPACTO INHERENTE'!M28</f>
        <v>0</v>
      </c>
      <c r="E32" s="128">
        <f>+'4 MAPA CALOR INHERENTE'!C31</f>
        <v>0</v>
      </c>
      <c r="F32" s="128">
        <f>+'4 MAPA CALOR INHERENTE'!D31</f>
        <v>0</v>
      </c>
      <c r="G32" s="92" t="str">
        <f>+'4 MAPA CALOR INHERENTE'!E31</f>
        <v/>
      </c>
      <c r="H32" s="127">
        <f>+'6 MAPA CALOR RESIDUAL'!C30</f>
        <v>0</v>
      </c>
      <c r="I32" s="93">
        <f>+'6 MAPA CALOR RESIDUAL'!D30</f>
        <v>0</v>
      </c>
      <c r="J32" s="128">
        <f>+'6 MAPA CALOR RESIDUAL'!E30</f>
        <v>0</v>
      </c>
      <c r="K32" s="128">
        <f>+'6 MAPA CALOR RESIDUAL'!F30</f>
        <v>0</v>
      </c>
      <c r="L32" s="92">
        <f>+'6 MAPA CALOR RESIDUAL'!G30</f>
        <v>0</v>
      </c>
      <c r="M32" s="196" t="b">
        <f t="shared" si="0"/>
        <v>0</v>
      </c>
      <c r="N32" s="196" t="b">
        <f t="shared" si="3"/>
        <v>0</v>
      </c>
      <c r="O32" s="219"/>
      <c r="P32" s="196">
        <f t="shared" si="2"/>
        <v>0</v>
      </c>
      <c r="Q32" s="219"/>
      <c r="R32" s="219"/>
      <c r="S32" s="220"/>
      <c r="T32" s="220"/>
      <c r="U32" s="219"/>
      <c r="V32" s="219"/>
      <c r="W32" s="219"/>
      <c r="X32" s="219"/>
      <c r="Y32" s="219"/>
      <c r="Z32" s="219"/>
      <c r="AA32" s="94"/>
      <c r="AB32" s="94"/>
      <c r="AC32" s="79"/>
      <c r="AD32" s="79"/>
      <c r="AE32" s="79"/>
    </row>
    <row r="33" spans="1:48" ht="43.5" customHeight="1" x14ac:dyDescent="0.2">
      <c r="A33" s="91">
        <f>'2 CONTEXTO E IDENTIFICACIÓN'!A29</f>
        <v>0</v>
      </c>
      <c r="B33" s="92">
        <f>+'2 CONTEXTO E IDENTIFICACIÓN'!E29</f>
        <v>0</v>
      </c>
      <c r="C33" s="132">
        <f>+'3 PROBABIL E IMPACTO INHERENTE'!E29</f>
        <v>0</v>
      </c>
      <c r="D33" s="132">
        <f>+'3 PROBABIL E IMPACTO INHERENTE'!M29</f>
        <v>0</v>
      </c>
      <c r="E33" s="128">
        <f>+'4 MAPA CALOR INHERENTE'!C32</f>
        <v>0</v>
      </c>
      <c r="F33" s="128">
        <f>+'4 MAPA CALOR INHERENTE'!D32</f>
        <v>0</v>
      </c>
      <c r="G33" s="92" t="str">
        <f>+'4 MAPA CALOR INHERENTE'!E32</f>
        <v/>
      </c>
      <c r="H33" s="127">
        <f>+'6 MAPA CALOR RESIDUAL'!C31</f>
        <v>0</v>
      </c>
      <c r="I33" s="93">
        <f>+'6 MAPA CALOR RESIDUAL'!D31</f>
        <v>0</v>
      </c>
      <c r="J33" s="128">
        <f>+'6 MAPA CALOR RESIDUAL'!E31</f>
        <v>0</v>
      </c>
      <c r="K33" s="128">
        <f>+'6 MAPA CALOR RESIDUAL'!F31</f>
        <v>0</v>
      </c>
      <c r="L33" s="92">
        <f>+'6 MAPA CALOR RESIDUAL'!G31</f>
        <v>0</v>
      </c>
      <c r="M33" s="196" t="b">
        <f t="shared" si="0"/>
        <v>0</v>
      </c>
      <c r="N33" s="196" t="b">
        <f t="shared" si="3"/>
        <v>0</v>
      </c>
      <c r="O33" s="219"/>
      <c r="P33" s="196">
        <f t="shared" si="2"/>
        <v>0</v>
      </c>
      <c r="Q33" s="219"/>
      <c r="R33" s="219"/>
      <c r="S33" s="220"/>
      <c r="T33" s="220"/>
      <c r="U33" s="219"/>
      <c r="V33" s="219"/>
      <c r="W33" s="219"/>
      <c r="X33" s="219"/>
      <c r="Y33" s="219"/>
      <c r="Z33" s="219"/>
      <c r="AA33" s="94"/>
      <c r="AB33" s="94"/>
      <c r="AC33" s="79"/>
      <c r="AD33" s="79"/>
      <c r="AE33" s="79"/>
    </row>
    <row r="34" spans="1:48" ht="43.5" customHeight="1" x14ac:dyDescent="0.2">
      <c r="A34" s="91">
        <f>'2 CONTEXTO E IDENTIFICACIÓN'!A30</f>
        <v>0</v>
      </c>
      <c r="B34" s="92">
        <f>+'2 CONTEXTO E IDENTIFICACIÓN'!E30</f>
        <v>0</v>
      </c>
      <c r="C34" s="132">
        <f>+'3 PROBABIL E IMPACTO INHERENTE'!E30</f>
        <v>0</v>
      </c>
      <c r="D34" s="132">
        <f>+'3 PROBABIL E IMPACTO INHERENTE'!M30</f>
        <v>0</v>
      </c>
      <c r="E34" s="128">
        <f>+'4 MAPA CALOR INHERENTE'!C33</f>
        <v>0</v>
      </c>
      <c r="F34" s="128">
        <f>+'4 MAPA CALOR INHERENTE'!D33</f>
        <v>0</v>
      </c>
      <c r="G34" s="92" t="str">
        <f>+'4 MAPA CALOR INHERENTE'!E33</f>
        <v/>
      </c>
      <c r="H34" s="127">
        <f>+'6 MAPA CALOR RESIDUAL'!C32</f>
        <v>0</v>
      </c>
      <c r="I34" s="93">
        <f>+'6 MAPA CALOR RESIDUAL'!D32</f>
        <v>0</v>
      </c>
      <c r="J34" s="128">
        <f>+'6 MAPA CALOR RESIDUAL'!E32</f>
        <v>0</v>
      </c>
      <c r="K34" s="128">
        <f>+'6 MAPA CALOR RESIDUAL'!F32</f>
        <v>0</v>
      </c>
      <c r="L34" s="92">
        <f>+'6 MAPA CALOR RESIDUAL'!G32</f>
        <v>0</v>
      </c>
      <c r="M34" s="196" t="b">
        <f t="shared" si="0"/>
        <v>0</v>
      </c>
      <c r="N34" s="196" t="b">
        <f t="shared" si="3"/>
        <v>0</v>
      </c>
      <c r="O34" s="219"/>
      <c r="P34" s="196">
        <f t="shared" si="2"/>
        <v>0</v>
      </c>
      <c r="Q34" s="219"/>
      <c r="R34" s="219"/>
      <c r="S34" s="220"/>
      <c r="T34" s="220"/>
      <c r="U34" s="219"/>
      <c r="V34" s="219"/>
      <c r="W34" s="219"/>
      <c r="X34" s="219"/>
      <c r="Y34" s="219"/>
      <c r="Z34" s="219"/>
      <c r="AA34" s="94"/>
      <c r="AB34" s="94"/>
      <c r="AC34" s="79"/>
      <c r="AD34" s="79"/>
      <c r="AE34" s="79"/>
    </row>
    <row r="35" spans="1:48" ht="14.5" customHeight="1" x14ac:dyDescent="0.2">
      <c r="B35" s="72"/>
      <c r="C35" s="72"/>
      <c r="D35" s="72"/>
      <c r="G35" s="72"/>
      <c r="I35" s="72"/>
      <c r="L35" s="72"/>
      <c r="M35" s="74"/>
      <c r="N35" s="74"/>
      <c r="O35" s="74"/>
      <c r="P35" s="74"/>
      <c r="Q35" s="74"/>
      <c r="R35" s="74"/>
      <c r="S35" s="133"/>
      <c r="T35" s="133"/>
      <c r="U35" s="74"/>
      <c r="V35" s="74"/>
      <c r="W35" s="74"/>
      <c r="X35" s="74"/>
      <c r="Y35" s="74"/>
      <c r="Z35" s="74"/>
      <c r="AA35" s="74"/>
      <c r="AB35" s="74"/>
      <c r="AM35" s="123"/>
      <c r="AN35" s="123"/>
      <c r="AO35" s="123"/>
      <c r="AP35" s="123"/>
      <c r="AQ35" s="123"/>
      <c r="AR35" s="72"/>
      <c r="AS35" s="72"/>
      <c r="AT35" s="72"/>
      <c r="AU35" s="72"/>
      <c r="AV35" s="72"/>
    </row>
    <row r="36" spans="1:48" ht="39" customHeight="1" x14ac:dyDescent="0.2">
      <c r="B36" s="72"/>
      <c r="C36" s="72"/>
      <c r="D36" s="72"/>
      <c r="G36" s="72"/>
      <c r="I36" s="72"/>
      <c r="L36" s="72"/>
      <c r="M36" s="74"/>
      <c r="N36" s="74"/>
      <c r="O36" s="74"/>
      <c r="P36" s="74"/>
      <c r="Q36" s="74"/>
      <c r="R36" s="74"/>
      <c r="S36" s="133"/>
      <c r="T36" s="133"/>
      <c r="U36" s="74"/>
      <c r="V36" s="74"/>
      <c r="W36" s="74"/>
      <c r="X36" s="74"/>
      <c r="Y36" s="74"/>
      <c r="Z36" s="74"/>
      <c r="AA36" s="74"/>
      <c r="AB36" s="74"/>
      <c r="AM36" s="123"/>
      <c r="AN36" s="123"/>
      <c r="AO36" s="123"/>
      <c r="AP36" s="123"/>
      <c r="AQ36" s="123"/>
      <c r="AR36" s="72"/>
      <c r="AS36" s="72"/>
      <c r="AT36" s="72"/>
      <c r="AU36" s="72"/>
      <c r="AV36" s="72"/>
    </row>
    <row r="37" spans="1:48" ht="19.5" customHeight="1" x14ac:dyDescent="0.2">
      <c r="B37" s="72"/>
      <c r="C37" s="72"/>
      <c r="D37" s="72"/>
      <c r="G37" s="72"/>
      <c r="I37" s="72"/>
      <c r="L37" s="72"/>
      <c r="M37" s="74"/>
      <c r="N37" s="74"/>
      <c r="O37" s="74"/>
      <c r="P37" s="74"/>
      <c r="Q37" s="74"/>
      <c r="R37" s="74"/>
      <c r="S37" s="133"/>
      <c r="T37" s="133"/>
      <c r="U37" s="74"/>
      <c r="V37" s="74"/>
      <c r="W37" s="74"/>
      <c r="X37" s="74"/>
      <c r="Y37" s="74"/>
      <c r="Z37" s="74"/>
      <c r="AA37" s="74"/>
      <c r="AB37" s="74"/>
      <c r="AM37" s="123"/>
      <c r="AN37" s="123"/>
      <c r="AO37" s="123"/>
      <c r="AP37" s="123"/>
      <c r="AQ37" s="123"/>
      <c r="AR37" s="72"/>
      <c r="AS37" s="72"/>
      <c r="AT37" s="72"/>
      <c r="AU37" s="72"/>
      <c r="AV37" s="72"/>
    </row>
    <row r="38" spans="1:48" ht="19.5" customHeight="1" x14ac:dyDescent="0.2">
      <c r="B38" s="72"/>
      <c r="C38" s="72"/>
      <c r="D38" s="72"/>
      <c r="G38" s="72"/>
      <c r="I38" s="72"/>
      <c r="L38" s="72"/>
      <c r="M38" s="74"/>
      <c r="N38" s="74"/>
      <c r="O38" s="74"/>
      <c r="P38" s="74"/>
      <c r="Q38" s="74"/>
      <c r="R38" s="74"/>
      <c r="S38" s="133"/>
      <c r="T38" s="133"/>
      <c r="U38" s="74"/>
      <c r="V38" s="74"/>
      <c r="W38" s="74"/>
      <c r="X38" s="74"/>
      <c r="Y38" s="74"/>
      <c r="Z38" s="74"/>
      <c r="AA38" s="74"/>
      <c r="AB38" s="74"/>
      <c r="AM38" s="123"/>
      <c r="AN38" s="123"/>
      <c r="AO38" s="123"/>
      <c r="AP38" s="123"/>
      <c r="AQ38" s="123"/>
      <c r="AR38" s="72"/>
      <c r="AS38" s="72"/>
      <c r="AT38" s="72"/>
      <c r="AU38" s="72"/>
      <c r="AV38" s="72"/>
    </row>
    <row r="39" spans="1:48" ht="19.5" customHeight="1" x14ac:dyDescent="0.2">
      <c r="B39" s="72"/>
      <c r="C39" s="72"/>
      <c r="D39" s="72"/>
      <c r="G39" s="72"/>
      <c r="I39" s="72"/>
      <c r="L39" s="72"/>
      <c r="M39" s="74"/>
      <c r="N39" s="74"/>
      <c r="O39" s="74"/>
      <c r="P39" s="74"/>
      <c r="Q39" s="74"/>
      <c r="R39" s="74"/>
      <c r="S39" s="133"/>
      <c r="T39" s="133"/>
      <c r="U39" s="74"/>
      <c r="V39" s="74"/>
      <c r="W39" s="74"/>
      <c r="X39" s="74"/>
      <c r="Y39" s="74"/>
      <c r="Z39" s="74"/>
      <c r="AA39" s="74"/>
      <c r="AB39" s="74"/>
      <c r="AM39" s="123"/>
      <c r="AN39" s="123"/>
      <c r="AO39" s="123"/>
      <c r="AP39" s="123"/>
      <c r="AQ39" s="123"/>
      <c r="AR39" s="72"/>
      <c r="AS39" s="72"/>
      <c r="AT39" s="72"/>
      <c r="AU39" s="72"/>
      <c r="AV39" s="72"/>
    </row>
    <row r="40" spans="1:48" ht="19.5" customHeight="1" x14ac:dyDescent="0.2">
      <c r="B40" s="72"/>
      <c r="C40" s="72"/>
      <c r="D40" s="72"/>
      <c r="G40" s="72"/>
      <c r="I40" s="72"/>
      <c r="L40" s="72"/>
      <c r="M40" s="74"/>
      <c r="N40" s="74"/>
      <c r="O40" s="74"/>
      <c r="P40" s="74"/>
      <c r="Q40" s="74"/>
      <c r="R40" s="74"/>
      <c r="S40" s="133"/>
      <c r="T40" s="133"/>
      <c r="U40" s="74"/>
      <c r="V40" s="74"/>
      <c r="W40" s="74"/>
      <c r="X40" s="74"/>
      <c r="Y40" s="74"/>
      <c r="Z40" s="74"/>
      <c r="AA40" s="74"/>
      <c r="AB40" s="74"/>
      <c r="AM40" s="123"/>
      <c r="AN40" s="123"/>
      <c r="AO40" s="123"/>
      <c r="AP40" s="123"/>
      <c r="AQ40" s="123"/>
      <c r="AR40" s="72"/>
      <c r="AS40" s="72"/>
      <c r="AT40" s="72"/>
      <c r="AU40" s="72"/>
      <c r="AV40" s="72"/>
    </row>
    <row r="41" spans="1:48" ht="19.5" customHeight="1" x14ac:dyDescent="0.2">
      <c r="B41" s="72"/>
      <c r="C41" s="72"/>
      <c r="D41" s="72"/>
      <c r="G41" s="72"/>
      <c r="I41" s="72"/>
      <c r="L41" s="72"/>
      <c r="M41" s="74"/>
      <c r="N41" s="74"/>
      <c r="O41" s="74"/>
      <c r="P41" s="74"/>
      <c r="Q41" s="74"/>
      <c r="R41" s="74"/>
      <c r="S41" s="133"/>
      <c r="T41" s="133"/>
      <c r="U41" s="74"/>
      <c r="V41" s="74"/>
      <c r="W41" s="74"/>
      <c r="X41" s="74"/>
      <c r="Y41" s="74"/>
      <c r="Z41" s="74"/>
      <c r="AA41" s="74"/>
      <c r="AB41" s="74"/>
      <c r="AM41" s="123"/>
      <c r="AN41" s="123"/>
      <c r="AO41" s="123"/>
      <c r="AP41" s="123"/>
      <c r="AQ41" s="123"/>
      <c r="AR41" s="72"/>
      <c r="AS41" s="72"/>
      <c r="AT41" s="72"/>
      <c r="AU41" s="72"/>
      <c r="AV41" s="72"/>
    </row>
  </sheetData>
  <sheetProtection formatCells="0" formatColumns="0" formatRows="0" sort="0" autoFilter="0" pivotTables="0"/>
  <autoFilter ref="A14:AX14" xr:uid="{00000000-0009-0000-0000-000007000000}">
    <filterColumn colId="41" showButton="0"/>
    <filterColumn colId="42" showButton="0"/>
    <filterColumn colId="43" showButton="0"/>
    <filterColumn colId="44" showButton="0"/>
    <filterColumn colId="45" showButton="0"/>
    <filterColumn colId="46" showButton="0"/>
  </autoFilter>
  <dataConsolidate/>
  <mergeCells count="22">
    <mergeCell ref="F6:G6"/>
    <mergeCell ref="F7:G7"/>
    <mergeCell ref="H6:N6"/>
    <mergeCell ref="H7:X7"/>
    <mergeCell ref="B7:E7"/>
    <mergeCell ref="B6:E6"/>
    <mergeCell ref="O6:S6"/>
    <mergeCell ref="T6:X6"/>
    <mergeCell ref="A1:A4"/>
    <mergeCell ref="B1:U1"/>
    <mergeCell ref="V1:X1"/>
    <mergeCell ref="B2:U2"/>
    <mergeCell ref="V2:X2"/>
    <mergeCell ref="B3:U3"/>
    <mergeCell ref="V3:X3"/>
    <mergeCell ref="B4:U4"/>
    <mergeCell ref="V4:X4"/>
    <mergeCell ref="AC15:AC19"/>
    <mergeCell ref="E13:G13"/>
    <mergeCell ref="J13:L13"/>
    <mergeCell ref="U13:W13"/>
    <mergeCell ref="Q13:T13"/>
  </mergeCells>
  <conditionalFormatting sqref="J15:J34">
    <cfRule type="cellIs" dxfId="36" priority="25" operator="equal">
      <formula>$AE$19</formula>
    </cfRule>
    <cfRule type="cellIs" dxfId="35" priority="26" operator="equal">
      <formula>$AE$18</formula>
    </cfRule>
    <cfRule type="cellIs" dxfId="34" priority="27" operator="equal">
      <formula>$AE$17</formula>
    </cfRule>
    <cfRule type="cellIs" dxfId="33" priority="28" operator="equal">
      <formula>$AE$16</formula>
    </cfRule>
    <cfRule type="cellIs" dxfId="32" priority="29" operator="equal">
      <formula>$AE$15</formula>
    </cfRule>
  </conditionalFormatting>
  <conditionalFormatting sqref="K15:K34">
    <cfRule type="cellIs" dxfId="31" priority="20" operator="equal">
      <formula>$AF$14</formula>
    </cfRule>
    <cfRule type="cellIs" dxfId="30" priority="21" operator="equal">
      <formula>$AG$14</formula>
    </cfRule>
    <cfRule type="cellIs" dxfId="29" priority="22" operator="equal">
      <formula>$AH$14</formula>
    </cfRule>
    <cfRule type="cellIs" dxfId="28" priority="23" operator="equal">
      <formula>$AI$14</formula>
    </cfRule>
    <cfRule type="cellIs" dxfId="27" priority="24" operator="equal">
      <formula>$AJ$14</formula>
    </cfRule>
  </conditionalFormatting>
  <conditionalFormatting sqref="L15:L34">
    <cfRule type="cellIs" dxfId="26" priority="30" operator="equal">
      <formula>$AF$22</formula>
    </cfRule>
    <cfRule type="cellIs" dxfId="25" priority="31" operator="equal">
      <formula>$AF$23</formula>
    </cfRule>
    <cfRule type="cellIs" dxfId="24" priority="32" operator="equal">
      <formula>$AF$24</formula>
    </cfRule>
    <cfRule type="cellIs" dxfId="23" priority="33" operator="equal">
      <formula>$AF$25</formula>
    </cfRule>
  </conditionalFormatting>
  <conditionalFormatting sqref="I15:I34">
    <cfRule type="cellIs" dxfId="22" priority="15" operator="equal">
      <formula>$AE$19</formula>
    </cfRule>
    <cfRule type="cellIs" dxfId="21" priority="16" operator="equal">
      <formula>$AE$18</formula>
    </cfRule>
    <cfRule type="cellIs" dxfId="20" priority="17" operator="equal">
      <formula>$AE$17</formula>
    </cfRule>
    <cfRule type="cellIs" dxfId="19" priority="18" operator="equal">
      <formula>$AE$16</formula>
    </cfRule>
    <cfRule type="cellIs" dxfId="18" priority="19" operator="equal">
      <formula>$AE$15</formula>
    </cfRule>
  </conditionalFormatting>
  <conditionalFormatting sqref="E15:E34">
    <cfRule type="cellIs" dxfId="17" priority="6" operator="equal">
      <formula>$AE$19</formula>
    </cfRule>
    <cfRule type="cellIs" dxfId="16" priority="7" operator="equal">
      <formula>$AE$18</formula>
    </cfRule>
    <cfRule type="cellIs" dxfId="15" priority="8" operator="equal">
      <formula>$AE$17</formula>
    </cfRule>
    <cfRule type="cellIs" dxfId="14" priority="9" operator="equal">
      <formula>$AE$16</formula>
    </cfRule>
    <cfRule type="cellIs" dxfId="13" priority="10" operator="equal">
      <formula>$AE$15</formula>
    </cfRule>
  </conditionalFormatting>
  <conditionalFormatting sqref="F15:F34">
    <cfRule type="cellIs" dxfId="12" priority="1" operator="equal">
      <formula>$AF$14</formula>
    </cfRule>
    <cfRule type="cellIs" dxfId="11" priority="2" operator="equal">
      <formula>$AG$14</formula>
    </cfRule>
    <cfRule type="cellIs" dxfId="10" priority="3" operator="equal">
      <formula>$AH$14</formula>
    </cfRule>
    <cfRule type="cellIs" dxfId="9" priority="4" operator="equal">
      <formula>$AI$14</formula>
    </cfRule>
    <cfRule type="cellIs" dxfId="8" priority="5" operator="equal">
      <formula>$AJ$14</formula>
    </cfRule>
  </conditionalFormatting>
  <conditionalFormatting sqref="G15:G34">
    <cfRule type="cellIs" dxfId="7" priority="11" operator="equal">
      <formula>$AF$22</formula>
    </cfRule>
    <cfRule type="cellIs" dxfId="6" priority="12" operator="equal">
      <formula>$AF$23</formula>
    </cfRule>
    <cfRule type="cellIs" dxfId="5" priority="13" operator="equal">
      <formula>$AF$24</formula>
    </cfRule>
    <cfRule type="cellIs" dxfId="4" priority="14" operator="equal">
      <formula>$AF$25</formula>
    </cfRule>
  </conditionalFormatting>
  <dataValidations count="4">
    <dataValidation type="list" allowBlank="1" showInputMessage="1" showErrorMessage="1" sqref="JP15:JV22" xr:uid="{00000000-0002-0000-0700-000000000000}">
      <formula1>#REF!</formula1>
    </dataValidation>
    <dataValidation allowBlank="1" showInputMessage="1" showErrorMessage="1" prompt="La probabilidad se encuentra determinada por una escala de 1 a 3, siendo 1 la menor probabilidad de ocurrencia del riesgo y 3 la mayor probabilidad de  ocurrencia." sqref="JO14" xr:uid="{00000000-0002-0000-0700-000001000000}"/>
    <dataValidation allowBlank="1" showInputMessage="1" showErrorMessage="1" prompt="Es la materialización del riesgo y las consecuencias de su aparición. Su escala es: 5 bajo impacto, 10 medio, 20 alto impacto._x000a_" sqref="JP14:JV14" xr:uid="{00000000-0002-0000-0700-000002000000}"/>
    <dataValidation type="list" allowBlank="1" showInputMessage="1" showErrorMessage="1" sqref="O15:O34" xr:uid="{00000000-0002-0000-0700-000003000000}">
      <formula1>INDIRECT($N15)</formula1>
    </dataValidation>
  </dataValidations>
  <printOptions horizontalCentered="1" verticalCentered="1"/>
  <pageMargins left="0.31496062992125984" right="0.27559055118110237" top="0.23622047244094491" bottom="0.15748031496062992" header="0" footer="0"/>
  <pageSetup paperSize="5" scale="65" orientation="landscape" r:id="rId1"/>
  <headerFooter alignWithMargins="0">
    <oddFooter>&amp;LMatriz de propiedad y autoría de: Olga Yaneth Aragón Sánchez</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4000000}">
          <x14:formula1>
            <xm:f>'11 FORMULAS'!$V$3:$V$6</xm:f>
          </x14:formula1>
          <xm:sqref>Z15:Z34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0"/>
  <sheetViews>
    <sheetView showGridLines="0" zoomScale="85" zoomScaleNormal="85" workbookViewId="0">
      <selection activeCell="K6" sqref="K6:N6"/>
    </sheetView>
  </sheetViews>
  <sheetFormatPr baseColWidth="10" defaultColWidth="10.83203125" defaultRowHeight="15" x14ac:dyDescent="0.2"/>
  <cols>
    <col min="1" max="1" width="26.5" style="135" customWidth="1"/>
    <col min="2" max="2" width="29.5" style="135" customWidth="1"/>
    <col min="3" max="3" width="10.83203125" style="135"/>
    <col min="4" max="4" width="27.5" style="135" customWidth="1"/>
    <col min="5" max="5" width="19.6640625" style="135" customWidth="1"/>
    <col min="6" max="6" width="14.5" style="135" customWidth="1"/>
    <col min="7" max="14" width="10.83203125" style="135"/>
    <col min="15" max="15" width="17.33203125" style="135" customWidth="1"/>
    <col min="16" max="16384" width="10.83203125" style="135"/>
  </cols>
  <sheetData>
    <row r="1" spans="1:15" ht="27" customHeight="1" x14ac:dyDescent="0.2">
      <c r="A1" s="383"/>
      <c r="B1" s="384" t="s">
        <v>271</v>
      </c>
      <c r="C1" s="384"/>
      <c r="D1" s="384"/>
      <c r="E1" s="384"/>
      <c r="F1" s="384"/>
      <c r="G1" s="384"/>
      <c r="H1" s="384"/>
      <c r="I1" s="384"/>
      <c r="J1" s="384"/>
      <c r="K1" s="384"/>
      <c r="L1" s="384"/>
      <c r="M1" s="496" t="s">
        <v>273</v>
      </c>
      <c r="N1" s="496"/>
      <c r="O1" s="496"/>
    </row>
    <row r="2" spans="1:15" ht="24" customHeight="1" x14ac:dyDescent="0.2">
      <c r="A2" s="383"/>
      <c r="B2" s="384" t="s">
        <v>272</v>
      </c>
      <c r="C2" s="384"/>
      <c r="D2" s="384"/>
      <c r="E2" s="384"/>
      <c r="F2" s="384"/>
      <c r="G2" s="384"/>
      <c r="H2" s="384"/>
      <c r="I2" s="384"/>
      <c r="J2" s="384"/>
      <c r="K2" s="384"/>
      <c r="L2" s="384"/>
      <c r="M2" s="496" t="s">
        <v>274</v>
      </c>
      <c r="N2" s="496"/>
      <c r="O2" s="496"/>
    </row>
    <row r="3" spans="1:15" ht="21.75" customHeight="1" x14ac:dyDescent="0.2">
      <c r="A3" s="383"/>
      <c r="B3" s="384" t="s">
        <v>277</v>
      </c>
      <c r="C3" s="384"/>
      <c r="D3" s="384"/>
      <c r="E3" s="384"/>
      <c r="F3" s="384"/>
      <c r="G3" s="384"/>
      <c r="H3" s="384"/>
      <c r="I3" s="384"/>
      <c r="J3" s="384"/>
      <c r="K3" s="384"/>
      <c r="L3" s="384"/>
      <c r="M3" s="496" t="s">
        <v>278</v>
      </c>
      <c r="N3" s="496"/>
      <c r="O3" s="496"/>
    </row>
    <row r="4" spans="1:15" ht="26.25" customHeight="1" x14ac:dyDescent="0.2">
      <c r="A4" s="383"/>
      <c r="B4" s="384" t="s">
        <v>292</v>
      </c>
      <c r="C4" s="384"/>
      <c r="D4" s="384"/>
      <c r="E4" s="384"/>
      <c r="F4" s="384"/>
      <c r="G4" s="384"/>
      <c r="H4" s="384"/>
      <c r="I4" s="384"/>
      <c r="J4" s="384"/>
      <c r="K4" s="384"/>
      <c r="L4" s="384"/>
      <c r="M4" s="496" t="s">
        <v>287</v>
      </c>
      <c r="N4" s="496"/>
      <c r="O4" s="496"/>
    </row>
    <row r="5" spans="1:15" x14ac:dyDescent="0.2">
      <c r="A5" s="231"/>
      <c r="B5" s="231"/>
      <c r="C5" s="232"/>
      <c r="D5" s="233"/>
      <c r="E5" s="9"/>
      <c r="F5" s="9"/>
      <c r="G5" s="171"/>
      <c r="H5" s="171"/>
      <c r="I5" s="171"/>
      <c r="J5" s="10"/>
      <c r="K5" s="10"/>
      <c r="L5" s="10"/>
      <c r="M5" s="72"/>
      <c r="N5" s="72"/>
      <c r="O5" s="72"/>
    </row>
    <row r="6" spans="1:15" ht="24.75" customHeight="1" x14ac:dyDescent="0.2">
      <c r="A6" s="321" t="s">
        <v>142</v>
      </c>
      <c r="B6" s="409" t="s">
        <v>326</v>
      </c>
      <c r="C6" s="409"/>
      <c r="D6" s="409"/>
      <c r="E6" s="322" t="s">
        <v>140</v>
      </c>
      <c r="F6" s="425" t="s">
        <v>325</v>
      </c>
      <c r="G6" s="426"/>
      <c r="H6" s="426"/>
      <c r="I6" s="426"/>
      <c r="J6" s="426"/>
      <c r="K6" s="326" t="s">
        <v>289</v>
      </c>
      <c r="L6" s="327"/>
      <c r="M6" s="327"/>
      <c r="N6" s="328"/>
      <c r="O6" s="319">
        <v>44835</v>
      </c>
    </row>
    <row r="7" spans="1:15" ht="52" customHeight="1" x14ac:dyDescent="0.2">
      <c r="A7" s="321" t="s">
        <v>141</v>
      </c>
      <c r="B7" s="493" t="s">
        <v>329</v>
      </c>
      <c r="C7" s="494"/>
      <c r="D7" s="495"/>
      <c r="E7" s="321" t="s">
        <v>288</v>
      </c>
      <c r="F7" s="429">
        <v>2023</v>
      </c>
      <c r="G7" s="430"/>
      <c r="H7" s="430"/>
      <c r="I7" s="430"/>
      <c r="J7" s="430"/>
      <c r="K7" s="430"/>
      <c r="L7" s="430"/>
      <c r="M7" s="430"/>
      <c r="N7" s="430"/>
      <c r="O7" s="431"/>
    </row>
    <row r="8" spans="1:15" x14ac:dyDescent="0.2">
      <c r="A8" s="501" t="s">
        <v>37</v>
      </c>
      <c r="B8" s="501"/>
      <c r="C8" s="501"/>
      <c r="D8" s="501"/>
      <c r="E8" s="501"/>
      <c r="F8" s="501"/>
      <c r="G8" s="501"/>
      <c r="H8" s="501"/>
      <c r="I8" s="501"/>
      <c r="J8" s="501"/>
      <c r="K8" s="501"/>
      <c r="L8" s="501"/>
      <c r="M8" s="501"/>
      <c r="N8" s="501"/>
      <c r="O8" s="501"/>
    </row>
    <row r="9" spans="1:15" ht="26.25" customHeight="1" x14ac:dyDescent="0.2">
      <c r="A9" s="501"/>
      <c r="B9" s="501"/>
      <c r="C9" s="501"/>
      <c r="D9" s="501"/>
      <c r="E9" s="501"/>
      <c r="F9" s="501"/>
      <c r="G9" s="501"/>
      <c r="H9" s="501"/>
      <c r="I9" s="501"/>
      <c r="J9" s="501"/>
      <c r="K9" s="501"/>
      <c r="L9" s="501"/>
      <c r="M9" s="501"/>
      <c r="N9" s="501"/>
      <c r="O9" s="501"/>
    </row>
    <row r="10" spans="1:15" ht="141" customHeight="1" x14ac:dyDescent="0.2">
      <c r="A10" s="500" t="s">
        <v>279</v>
      </c>
      <c r="B10" s="500"/>
      <c r="C10" s="500"/>
      <c r="D10" s="500"/>
      <c r="E10" s="500"/>
      <c r="F10" s="500"/>
      <c r="G10" s="500"/>
      <c r="H10" s="500"/>
      <c r="I10" s="500"/>
      <c r="J10" s="500"/>
      <c r="K10" s="500"/>
      <c r="L10" s="500"/>
      <c r="M10" s="500"/>
      <c r="N10" s="500"/>
      <c r="O10" s="500"/>
    </row>
    <row r="11" spans="1:15" x14ac:dyDescent="0.2">
      <c r="A11" s="136"/>
      <c r="B11" s="137"/>
      <c r="C11" s="137"/>
      <c r="D11" s="137"/>
      <c r="E11" s="136"/>
      <c r="F11" s="136"/>
      <c r="G11" s="136"/>
      <c r="H11" s="136"/>
      <c r="I11" s="136"/>
      <c r="J11" s="136"/>
      <c r="K11" s="136"/>
    </row>
    <row r="12" spans="1:15" s="139" customFormat="1" ht="28" x14ac:dyDescent="0.2">
      <c r="A12" s="138"/>
      <c r="B12" s="497" t="s">
        <v>28</v>
      </c>
      <c r="C12" s="498"/>
      <c r="D12" s="499" t="s">
        <v>29</v>
      </c>
      <c r="E12" s="499"/>
      <c r="G12" s="115" t="s">
        <v>77</v>
      </c>
    </row>
    <row r="13" spans="1:15" x14ac:dyDescent="0.2">
      <c r="A13" s="140" t="s">
        <v>23</v>
      </c>
      <c r="B13" s="141">
        <f>+COUNTIF('8 MAPA RIESGOS'!$G$15:$G$34,G13)</f>
        <v>1</v>
      </c>
      <c r="C13" s="142">
        <f>+B13/$B$17</f>
        <v>5.8823529411764705E-2</v>
      </c>
      <c r="D13" s="141">
        <f>+COUNTIF('8 MAPA RIESGOS'!$L$15:$L$34,G13)</f>
        <v>4</v>
      </c>
      <c r="E13" s="142">
        <f>+D13/$D$17</f>
        <v>0.23529411764705882</v>
      </c>
      <c r="G13" s="116" t="s">
        <v>73</v>
      </c>
    </row>
    <row r="14" spans="1:15" x14ac:dyDescent="0.2">
      <c r="A14" s="140" t="s">
        <v>24</v>
      </c>
      <c r="B14" s="141">
        <f>+COUNTIF('8 MAPA RIESGOS'!$G$15:$G$34,G14)</f>
        <v>8</v>
      </c>
      <c r="C14" s="142">
        <f t="shared" ref="C14:C17" si="0">+B14/$B$17</f>
        <v>0.47058823529411764</v>
      </c>
      <c r="D14" s="141">
        <f>+COUNTIF('8 MAPA RIESGOS'!$L$15:$L$34,G14)</f>
        <v>4</v>
      </c>
      <c r="E14" s="142">
        <f t="shared" ref="E14:E17" si="1">+D14/$D$17</f>
        <v>0.23529411764705882</v>
      </c>
      <c r="G14" s="95" t="s">
        <v>74</v>
      </c>
    </row>
    <row r="15" spans="1:15" x14ac:dyDescent="0.2">
      <c r="A15" s="140" t="s">
        <v>25</v>
      </c>
      <c r="B15" s="141">
        <f>+COUNTIF('8 MAPA RIESGOS'!$G$15:$G$34,G15)</f>
        <v>6</v>
      </c>
      <c r="C15" s="142">
        <f t="shared" si="0"/>
        <v>0.35294117647058826</v>
      </c>
      <c r="D15" s="141">
        <f>+COUNTIF('8 MAPA RIESGOS'!$L$15:$L$34,G15)</f>
        <v>9</v>
      </c>
      <c r="E15" s="142">
        <f t="shared" si="1"/>
        <v>0.52941176470588236</v>
      </c>
      <c r="G15" s="101" t="s">
        <v>5</v>
      </c>
    </row>
    <row r="16" spans="1:15" x14ac:dyDescent="0.2">
      <c r="A16" s="140" t="s">
        <v>26</v>
      </c>
      <c r="B16" s="141">
        <f>+COUNTIF('8 MAPA RIESGOS'!$G$15:$G$34,G16)</f>
        <v>2</v>
      </c>
      <c r="C16" s="142">
        <f t="shared" si="0"/>
        <v>0.11764705882352941</v>
      </c>
      <c r="D16" s="141">
        <f>+COUNTIF('8 MAPA RIESGOS'!$L$15:$L$34,G16)</f>
        <v>0</v>
      </c>
      <c r="E16" s="142">
        <f t="shared" si="1"/>
        <v>0</v>
      </c>
      <c r="G16" s="105" t="s">
        <v>75</v>
      </c>
    </row>
    <row r="17" spans="1:5" x14ac:dyDescent="0.2">
      <c r="A17" s="140" t="s">
        <v>27</v>
      </c>
      <c r="B17" s="141">
        <f>+SUM(B13:B16)</f>
        <v>17</v>
      </c>
      <c r="C17" s="142">
        <f t="shared" si="0"/>
        <v>1</v>
      </c>
      <c r="D17" s="141">
        <f>+SUM(D13:D16)</f>
        <v>17</v>
      </c>
      <c r="E17" s="142">
        <f t="shared" si="1"/>
        <v>1</v>
      </c>
    </row>
    <row r="19" spans="1:5" s="143" customFormat="1" x14ac:dyDescent="0.2">
      <c r="B19" s="144" t="s">
        <v>28</v>
      </c>
      <c r="D19" s="144" t="s">
        <v>29</v>
      </c>
    </row>
    <row r="20" spans="1:5" s="143" customFormat="1" ht="41.5" customHeight="1" x14ac:dyDescent="0.2">
      <c r="B20" s="145" t="str">
        <f>+IF((B13/B17)&gt;=0.2,G13,+IF(((B13/B17)+(B14/B17))&gt;=0.3,G14,+IF(((B13/B17)+(B14/B17)+(B15/B17))&gt;=0.4,G15,+IF((B13/B17)+(B14/B17)+(B15/B17)+(B16/B17)&gt;=0.5,G16,""))))</f>
        <v>Alto</v>
      </c>
      <c r="D20" s="145" t="str">
        <f>+IF((D13/D17)&gt;=0.2,G13,+IF(((D13/D17)+(D14/D17))&gt;=0.3,G14,+IF(((D13/D17)+(D14/D17)+(D15/D17))&gt;=0.4,G15,+IF((D13/D17)+(D14/D17)+(D15/D17)+(D16/D17)&gt;=0.5,G16,""))))</f>
        <v>Extremo</v>
      </c>
    </row>
  </sheetData>
  <sheetProtection formatCells="0" formatColumns="0" formatRows="0"/>
  <mergeCells count="19">
    <mergeCell ref="B12:C12"/>
    <mergeCell ref="D12:E12"/>
    <mergeCell ref="A10:O10"/>
    <mergeCell ref="A8:O8"/>
    <mergeCell ref="A9:O9"/>
    <mergeCell ref="A1:A4"/>
    <mergeCell ref="B1:L1"/>
    <mergeCell ref="B4:L4"/>
    <mergeCell ref="K6:N6"/>
    <mergeCell ref="F7:O7"/>
    <mergeCell ref="B7:D7"/>
    <mergeCell ref="M4:O4"/>
    <mergeCell ref="B6:D6"/>
    <mergeCell ref="F6:J6"/>
    <mergeCell ref="M1:O1"/>
    <mergeCell ref="B2:L2"/>
    <mergeCell ref="M2:O2"/>
    <mergeCell ref="B3:L3"/>
    <mergeCell ref="M3:O3"/>
  </mergeCells>
  <conditionalFormatting sqref="B20:D20">
    <cfRule type="containsText" dxfId="3" priority="1" operator="containsText" text="Bajo">
      <formula>NOT(ISERROR(SEARCH("Bajo",B20)))</formula>
    </cfRule>
    <cfRule type="containsText" dxfId="2" priority="2" operator="containsText" text="Moderado">
      <formula>NOT(ISERROR(SEARCH("Moderado",B20)))</formula>
    </cfRule>
    <cfRule type="containsText" dxfId="1" priority="3" operator="containsText" text="Alto">
      <formula>NOT(ISERROR(SEARCH("Alto",B20)))</formula>
    </cfRule>
    <cfRule type="containsText" dxfId="0" priority="4" operator="containsText" text="Extremo">
      <formula>NOT(ISERROR(SEARCH("Extremo",B20)))</formula>
    </cfRule>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Hojas de cálculo</vt:lpstr>
      </vt:variant>
      <vt:variant>
        <vt:i4>11</vt:i4>
      </vt:variant>
      <vt:variant>
        <vt:lpstr>Rangos con nombre</vt:lpstr>
      </vt:variant>
      <vt:variant>
        <vt:i4>13</vt:i4>
      </vt:variant>
    </vt:vector>
  </HeadingPairs>
  <TitlesOfParts>
    <vt:vector size="24" baseType="lpstr">
      <vt:lpstr>1 INSTRUCTIVO</vt:lpstr>
      <vt:lpstr>2 CONTEXTO E IDENTIFICACIÓN</vt:lpstr>
      <vt:lpstr>3 PROBABIL E IMPACTO INHERENTE</vt:lpstr>
      <vt:lpstr>4 MAPA CALOR INHERENTE</vt:lpstr>
      <vt:lpstr>5 VALORACIÓN DEL CONTROL</vt:lpstr>
      <vt:lpstr>6 MAPA CALOR RESIDUAL</vt:lpstr>
      <vt:lpstr>7 MAPA CALOR INHEREN Y RESIDUAL</vt:lpstr>
      <vt:lpstr>8 MAPA RIESGOS</vt:lpstr>
      <vt:lpstr>9 RIESGO DEL PROCESO</vt:lpstr>
      <vt:lpstr>10 CONTROL DE CAMBIOS</vt:lpstr>
      <vt:lpstr>11 FORMULAS</vt:lpstr>
      <vt:lpstr>Afectación_Económica</vt:lpstr>
      <vt:lpstr>'10 CONTROL DE CAMBIOS'!Área_de_impresión</vt:lpstr>
      <vt:lpstr>'3 PROBABIL E IMPACTO INHERENTE'!Área_de_impresión</vt:lpstr>
      <vt:lpstr>E_Relaciones_Laborales</vt:lpstr>
      <vt:lpstr>F_Usuarios_Productos_y_Prácticas_Organizacionales</vt:lpstr>
      <vt:lpstr>G_Daños_Activos_Físicos</vt:lpstr>
      <vt:lpstr>Reducir_mitigar_Transferir_Evitar</vt:lpstr>
      <vt:lpstr>Reputacional</vt:lpstr>
      <vt:lpstr>Requiere_Plan_de_Acción</vt:lpstr>
      <vt:lpstr>Tipo</vt:lpstr>
      <vt:lpstr>'2 CONTEXTO E IDENTIFICACIÓN'!Títulos_a_imprimir</vt:lpstr>
      <vt:lpstr>'3 PROBABIL E IMPACTO INHERENTE'!Títulos_a_imprimir</vt:lpstr>
      <vt:lpstr>'5 VALORACIÓN DEL CONTROL'!Títulos_a_imprimir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BENAVIDES SALAS</dc:creator>
  <cp:lastModifiedBy>Microsoft Office User</cp:lastModifiedBy>
  <cp:lastPrinted>2021-05-20T21:19:24Z</cp:lastPrinted>
  <dcterms:created xsi:type="dcterms:W3CDTF">2006-09-16T00:00:00Z</dcterms:created>
  <dcterms:modified xsi:type="dcterms:W3CDTF">2022-10-26T21:19:01Z</dcterms:modified>
</cp:coreProperties>
</file>