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120" yWindow="-120" windowWidth="20730" windowHeight="11760" tabRatio="851" activeTab="2"/>
  </bookViews>
  <sheets>
    <sheet name="Indice" sheetId="28" r:id="rId1"/>
    <sheet name="CONTEXTO" sheetId="30" r:id="rId2"/>
    <sheet name="48 GADCA" sheetId="29" r:id="rId3"/>
  </sheets>
  <externalReferences>
    <externalReference r:id="rId4"/>
    <externalReference r:id="rId5"/>
    <externalReference r:id="rId6"/>
    <externalReference r:id="rId7"/>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44525"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42" i="29" l="1"/>
  <c r="AJ50" i="29"/>
  <c r="AJ49" i="29"/>
  <c r="AJ48" i="29"/>
  <c r="AK48" i="29" s="1"/>
  <c r="AM47" i="29"/>
  <c r="AM48" i="29" s="1"/>
  <c r="AM49" i="29" s="1"/>
  <c r="AM50" i="29" s="1"/>
  <c r="AM51" i="29" s="1"/>
  <c r="AJ47" i="29"/>
  <c r="AK47" i="29" s="1"/>
  <c r="AL47" i="29" s="1"/>
  <c r="AJ45" i="29"/>
  <c r="AJ44" i="29"/>
  <c r="AJ43" i="29"/>
  <c r="AM42" i="29"/>
  <c r="AM43" i="29" s="1"/>
  <c r="AM44" i="29" s="1"/>
  <c r="AM45" i="29" s="1"/>
  <c r="AM46" i="29" s="1"/>
  <c r="AJ42" i="29"/>
  <c r="AK42" i="29" s="1"/>
  <c r="AL42" i="29" s="1"/>
  <c r="AN37" i="29"/>
  <c r="AJ40" i="29"/>
  <c r="AJ39" i="29"/>
  <c r="AJ38" i="29"/>
  <c r="AM37" i="29"/>
  <c r="AM38" i="29" s="1"/>
  <c r="AM39" i="29" s="1"/>
  <c r="AM40" i="29" s="1"/>
  <c r="AM41" i="29" s="1"/>
  <c r="AK37" i="29"/>
  <c r="AL37" i="29" s="1"/>
  <c r="AJ37" i="29"/>
  <c r="AN32" i="29"/>
  <c r="AJ35" i="29"/>
  <c r="AJ34" i="29"/>
  <c r="AJ33" i="29"/>
  <c r="AK33" i="29" s="1"/>
  <c r="AM32" i="29"/>
  <c r="AM33" i="29" s="1"/>
  <c r="AM34" i="29" s="1"/>
  <c r="AM35" i="29" s="1"/>
  <c r="AM36" i="29" s="1"/>
  <c r="AJ32" i="29"/>
  <c r="AK32" i="29" s="1"/>
  <c r="AL32" i="29" s="1"/>
  <c r="AN27" i="29"/>
  <c r="AJ30" i="29"/>
  <c r="AJ29" i="29"/>
  <c r="AM28" i="29"/>
  <c r="AM29" i="29" s="1"/>
  <c r="AM30" i="29" s="1"/>
  <c r="AM31" i="29" s="1"/>
  <c r="AJ28" i="29"/>
  <c r="AM27" i="29"/>
  <c r="AJ27" i="29"/>
  <c r="AK27" i="29" s="1"/>
  <c r="AL27" i="29" s="1"/>
  <c r="AN22" i="29"/>
  <c r="AJ24" i="29"/>
  <c r="AJ25" i="29"/>
  <c r="AJ23" i="29"/>
  <c r="AM22" i="29"/>
  <c r="AM23" i="29" s="1"/>
  <c r="AM24" i="29" s="1"/>
  <c r="AM25" i="29" s="1"/>
  <c r="AM26" i="29" s="1"/>
  <c r="AK22" i="29"/>
  <c r="AL22" i="29" s="1"/>
  <c r="AJ22" i="29"/>
  <c r="AN17" i="29"/>
  <c r="AN12" i="29"/>
  <c r="AJ14" i="29"/>
  <c r="AJ15" i="29"/>
  <c r="AJ16" i="29"/>
  <c r="AJ21" i="29"/>
  <c r="AJ20" i="29"/>
  <c r="AJ19" i="29"/>
  <c r="AJ18" i="29"/>
  <c r="AK18" i="29" s="1"/>
  <c r="AM17" i="29"/>
  <c r="AM18" i="29" s="1"/>
  <c r="AM19" i="29" s="1"/>
  <c r="AM20" i="29" s="1"/>
  <c r="AM21" i="29" s="1"/>
  <c r="AJ17" i="29"/>
  <c r="AK17" i="29" s="1"/>
  <c r="AL17" i="29" s="1"/>
  <c r="AK12" i="29"/>
  <c r="AL12" i="29" s="1"/>
  <c r="AL48" i="29" l="1"/>
  <c r="AK43" i="29"/>
  <c r="AL43" i="29"/>
  <c r="AK38" i="29"/>
  <c r="AL38" i="29"/>
  <c r="AL33" i="29"/>
  <c r="AK28" i="29"/>
  <c r="AL28" i="29"/>
  <c r="AK29" i="29"/>
  <c r="AK23" i="29"/>
  <c r="AL23" i="29" s="1"/>
  <c r="AK13" i="29"/>
  <c r="AL13" i="29" s="1"/>
  <c r="AL18" i="29"/>
  <c r="AK19" i="29" s="1"/>
  <c r="AK49" i="29" l="1"/>
  <c r="AL49" i="29" s="1"/>
  <c r="AK44" i="29"/>
  <c r="AL44" i="29" s="1"/>
  <c r="AK39" i="29"/>
  <c r="AL39" i="29" s="1"/>
  <c r="AK34" i="29"/>
  <c r="AL34" i="29" s="1"/>
  <c r="AL29" i="29"/>
  <c r="AK24" i="29"/>
  <c r="AL24" i="29" s="1"/>
  <c r="AK14" i="29"/>
  <c r="AL14" i="29" s="1"/>
  <c r="AL19" i="29"/>
  <c r="AN47" i="29"/>
  <c r="AK50" i="29" l="1"/>
  <c r="AL50" i="29" s="1"/>
  <c r="AL45" i="29"/>
  <c r="AK45" i="29"/>
  <c r="AK40" i="29"/>
  <c r="AL40" i="29"/>
  <c r="AK35" i="29"/>
  <c r="AL35" i="29" s="1"/>
  <c r="AK30" i="29"/>
  <c r="AL30" i="29" s="1"/>
  <c r="AK25" i="29"/>
  <c r="AL25" i="29" s="1"/>
  <c r="AK15" i="29"/>
  <c r="AL15" i="29" s="1"/>
  <c r="AK20" i="29"/>
  <c r="AL20" i="29" s="1"/>
  <c r="AJ12" i="29"/>
  <c r="AJ13" i="29"/>
  <c r="AK51" i="29" l="1"/>
  <c r="AL51" i="29" s="1"/>
  <c r="AK46" i="29"/>
  <c r="AL46" i="29" s="1"/>
  <c r="AK41" i="29"/>
  <c r="AL41" i="29" s="1"/>
  <c r="AK36" i="29"/>
  <c r="AL36" i="29" s="1"/>
  <c r="AL31" i="29"/>
  <c r="AK31" i="29"/>
  <c r="AK26" i="29"/>
  <c r="AL26" i="29" s="1"/>
  <c r="AK21" i="29"/>
  <c r="AL21" i="29" s="1"/>
  <c r="AK16" i="29"/>
  <c r="AL16" i="29" s="1"/>
  <c r="AQ47" i="29"/>
  <c r="AQ42" i="29"/>
  <c r="AQ37" i="29"/>
  <c r="AQ32" i="29"/>
  <c r="AQ27" i="29"/>
  <c r="AQ22" i="29"/>
  <c r="AQ17" i="29"/>
  <c r="AO47" i="29"/>
  <c r="AO42" i="29"/>
  <c r="AO37" i="29"/>
  <c r="AO32" i="29"/>
  <c r="AO27" i="29"/>
  <c r="AO22" i="29"/>
  <c r="AO17" i="29"/>
  <c r="V47" i="29"/>
  <c r="V42" i="29"/>
  <c r="V37" i="29"/>
  <c r="V32" i="29"/>
  <c r="V27" i="29"/>
  <c r="V22" i="29"/>
  <c r="V17" i="29"/>
  <c r="R47" i="29"/>
  <c r="R42" i="29"/>
  <c r="R37" i="29"/>
  <c r="R32" i="29"/>
  <c r="R27" i="29"/>
  <c r="R22" i="29"/>
  <c r="R17" i="29"/>
  <c r="O17" i="29"/>
  <c r="O12" i="29"/>
  <c r="K27" i="29"/>
  <c r="K22" i="29"/>
  <c r="K17" i="29"/>
  <c r="K37" i="29"/>
  <c r="K32" i="29"/>
  <c r="K12" i="29"/>
  <c r="AR42" i="29" l="1"/>
  <c r="AR47" i="29"/>
  <c r="AR37" i="29"/>
  <c r="AR27" i="29"/>
  <c r="AR22" i="29"/>
  <c r="AR17" i="29"/>
  <c r="AR32" i="29"/>
  <c r="AA30" i="29" l="1"/>
  <c r="AA29" i="29"/>
  <c r="AF51" i="29"/>
  <c r="AC51" i="29"/>
  <c r="AF50" i="29"/>
  <c r="AD50" i="29"/>
  <c r="AC50" i="29"/>
  <c r="AA50" i="29"/>
  <c r="AF49" i="29"/>
  <c r="AD49" i="29"/>
  <c r="AC49" i="29"/>
  <c r="AA49" i="29"/>
  <c r="AF48" i="29"/>
  <c r="AD48" i="29"/>
  <c r="AC48" i="29"/>
  <c r="AF46" i="29"/>
  <c r="AC46" i="29"/>
  <c r="AF45" i="29"/>
  <c r="AD45" i="29"/>
  <c r="AC45" i="29"/>
  <c r="AA45" i="29"/>
  <c r="AF44" i="29"/>
  <c r="AD44" i="29"/>
  <c r="AC44" i="29"/>
  <c r="AA44" i="29"/>
  <c r="AF41" i="29"/>
  <c r="AC41" i="29"/>
  <c r="AF40" i="29"/>
  <c r="AD40" i="29"/>
  <c r="AC40" i="29"/>
  <c r="AA40" i="29"/>
  <c r="AF39" i="29"/>
  <c r="AD39" i="29"/>
  <c r="AC39" i="29"/>
  <c r="AA39" i="29"/>
  <c r="AF36" i="29"/>
  <c r="AC36" i="29"/>
  <c r="AF35" i="29"/>
  <c r="AD35" i="29"/>
  <c r="AC35" i="29"/>
  <c r="AA35" i="29"/>
  <c r="AF34" i="29"/>
  <c r="AD34" i="29"/>
  <c r="AC34" i="29"/>
  <c r="AA34" i="29"/>
  <c r="AA13" i="29"/>
  <c r="AC13" i="29"/>
  <c r="AD13" i="29"/>
  <c r="AF13" i="29"/>
  <c r="AF12" i="29"/>
  <c r="AD12" i="29" l="1"/>
  <c r="AM12" i="29" s="1"/>
  <c r="AM13" i="29" s="1"/>
  <c r="AF31" i="29" l="1"/>
  <c r="AC31" i="29"/>
  <c r="AF26" i="29"/>
  <c r="AC26" i="29"/>
  <c r="AF19" i="29"/>
  <c r="AF20" i="29"/>
  <c r="AF21" i="29"/>
  <c r="AC19" i="29"/>
  <c r="AC20" i="29"/>
  <c r="AC21" i="29"/>
  <c r="AF14" i="29"/>
  <c r="AF15" i="29"/>
  <c r="AF16" i="29"/>
  <c r="AC14" i="29"/>
  <c r="AC15" i="29"/>
  <c r="AC16" i="29"/>
  <c r="S12" i="29"/>
  <c r="N12" i="29"/>
  <c r="AC12" i="29" l="1"/>
  <c r="BE12" i="29"/>
  <c r="AD20" i="29" l="1"/>
  <c r="AA20" i="29"/>
  <c r="AD19" i="29"/>
  <c r="AA19" i="29"/>
  <c r="AD15" i="29"/>
  <c r="AA15" i="29"/>
  <c r="AD14" i="29"/>
  <c r="AM14" i="29" s="1"/>
  <c r="AA14" i="29"/>
  <c r="AA12" i="29"/>
  <c r="L12" i="29"/>
  <c r="I12" i="29"/>
  <c r="E12" i="29"/>
  <c r="AM15" i="29" l="1"/>
  <c r="AM16" i="29" s="1"/>
  <c r="U12" i="29"/>
  <c r="T12" i="29" s="1"/>
  <c r="V12" i="29" s="1"/>
  <c r="R12" i="29"/>
  <c r="AO12" i="29" l="1"/>
  <c r="AP12" i="29" l="1"/>
  <c r="AQ12" i="29" s="1"/>
  <c r="AR12" i="29" s="1"/>
</calcChain>
</file>

<file path=xl/sharedStrings.xml><?xml version="1.0" encoding="utf-8"?>
<sst xmlns="http://schemas.openxmlformats.org/spreadsheetml/2006/main" count="870" uniqueCount="421">
  <si>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</si>
  <si>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</si>
  <si>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</si>
  <si>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</si>
  <si>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</si>
  <si>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</si>
  <si>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</si>
  <si>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</si>
  <si>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</si>
  <si>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</si>
  <si>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</si>
  <si>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</si>
  <si>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</si>
  <si>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</si>
  <si>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</si>
  <si>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</si>
  <si>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</si>
  <si>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</si>
  <si>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</si>
  <si>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</si>
  <si>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</si>
  <si>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</si>
  <si>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</si>
  <si>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</si>
  <si>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</si>
  <si>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</si>
  <si>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</si>
  <si>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</si>
  <si>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</si>
  <si>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</si>
  <si>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</si>
  <si>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</si>
  <si>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</si>
  <si>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</si>
  <si>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</si>
  <si>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</si>
  <si>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</si>
  <si>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</si>
  <si>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</si>
  <si>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</si>
  <si>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</si>
  <si>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</si>
  <si>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</si>
  <si>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</si>
  <si>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</si>
  <si>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</si>
  <si>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</si>
  <si>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</si>
  <si>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</si>
  <si>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</si>
  <si>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</si>
  <si>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</si>
  <si>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</si>
  <si>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</si>
  <si>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</si>
  <si>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</si>
  <si>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</si>
  <si>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</si>
  <si>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</si>
  <si>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</si>
  <si>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</si>
  <si>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</si>
  <si>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</si>
  <si>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</si>
  <si>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</si>
  <si>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</si>
  <si>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</si>
  <si>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</si>
  <si>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</si>
  <si>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</si>
  <si>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</si>
  <si>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</si>
  <si>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</si>
  <si>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</si>
  <si>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</si>
  <si>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</si>
  <si>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</si>
  <si>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</si>
  <si>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</si>
  <si>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</si>
  <si>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</si>
  <si>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</si>
  <si>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</si>
  <si>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</si>
  <si>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</si>
  <si>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</si>
  <si>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</si>
  <si>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</si>
  <si>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</si>
  <si>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</si>
  <si>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</si>
  <si>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</si>
  <si>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</si>
  <si>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</si>
  <si>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</si>
  <si>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</si>
  <si>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</si>
  <si>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</si>
  <si>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</si>
  <si>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</si>
  <si>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</si>
  <si>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</si>
  <si>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</si>
  <si>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</si>
  <si>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</si>
  <si>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</si>
  <si>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</si>
  <si>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</si>
  <si>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</si>
  <si>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</si>
  <si>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</si>
  <si>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</si>
  <si>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</si>
  <si>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</si>
  <si>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</si>
  <si>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</si>
  <si>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</si>
  <si>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</si>
  <si>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</si>
  <si>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</si>
  <si>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</si>
  <si>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</si>
  <si>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</si>
  <si>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</si>
  <si>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</si>
  <si>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</si>
  <si>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</si>
  <si>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</si>
  <si>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</si>
  <si>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</si>
  <si>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</si>
  <si>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</si>
  <si>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</si>
  <si>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</si>
  <si>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</si>
  <si>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</si>
  <si>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</si>
  <si>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</si>
  <si>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</si>
  <si>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</si>
  <si>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</si>
  <si>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</si>
  <si>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</si>
  <si>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</si>
  <si>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</si>
  <si>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</si>
  <si>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</si>
  <si>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</si>
  <si>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</si>
  <si>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</si>
  <si>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</si>
  <si>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</si>
  <si>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</si>
  <si>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</si>
  <si>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</si>
  <si>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</si>
  <si>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</si>
  <si>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</si>
  <si>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</si>
  <si>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</si>
  <si>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</si>
  <si>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</si>
  <si>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</si>
  <si>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</si>
  <si>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</si>
  <si>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</si>
  <si>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</si>
  <si>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</si>
  <si>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</si>
  <si>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</si>
  <si>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</si>
  <si>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</si>
  <si>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</si>
  <si>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</si>
  <si>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</si>
  <si>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</si>
  <si>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</si>
  <si>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</si>
  <si>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</si>
  <si>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</si>
  <si>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</si>
  <si>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</si>
  <si>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</si>
  <si>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</si>
  <si>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2022-2023</t>
  </si>
  <si>
    <t xml:space="preserve"> </t>
  </si>
  <si>
    <t>Tipo de control</t>
  </si>
  <si>
    <t>Peso del Control</t>
  </si>
  <si>
    <t>Afectación o Desplazamiento en la Matriz</t>
  </si>
  <si>
    <t>Implementación</t>
  </si>
  <si>
    <t>Peso de la implementación</t>
  </si>
  <si>
    <t>Documentación</t>
  </si>
  <si>
    <t>Frecuencia</t>
  </si>
  <si>
    <t>Evidencia</t>
  </si>
  <si>
    <t>R1</t>
  </si>
  <si>
    <t>por ausencia de información documentada del modelo de operación por procesos</t>
  </si>
  <si>
    <t>debido a la omisión de los servidores públicos al momento de aplicar los lineamientos establecidos para el levantamiento de sus procesos</t>
  </si>
  <si>
    <t>Procesos</t>
  </si>
  <si>
    <t>Asesor externo - Area de Calidad</t>
  </si>
  <si>
    <t>Realizar el seguimiento por parte del Area de Calidad al cumplimiento de los criterios diferenciales de las politicas de gestión y desempeño por parte de los lideres de las políticas establecidos en los decretos 1409 de 2018 y 1225 de 2021.</t>
  </si>
  <si>
    <t>Seguimiento trimestral</t>
  </si>
  <si>
    <t>Preventivo</t>
  </si>
  <si>
    <t>Manual</t>
  </si>
  <si>
    <t>Documentado</t>
  </si>
  <si>
    <t>Continua</t>
  </si>
  <si>
    <t>Con Registro</t>
  </si>
  <si>
    <t>Evitar</t>
  </si>
  <si>
    <t>Realizar el seguimiento por parte del Area de Calidad al cumplimiento de los planes de mejoramiento producto de los resultados de la evaluación del FURAG diseñados y ejecutados por los líderes de las  politicas de gestión y desempeño establecidos en los decretos 1409 de 2018 y 1225 de 2021.</t>
  </si>
  <si>
    <t>R2</t>
  </si>
  <si>
    <t>N/A</t>
  </si>
  <si>
    <t>R3</t>
  </si>
  <si>
    <t>R4</t>
  </si>
  <si>
    <t>Posibilidad de perdida reputacional</t>
  </si>
  <si>
    <t>A Ejecucion y administracion de procesos</t>
  </si>
  <si>
    <t>D Fallas teconologicas</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</si>
  <si>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</si>
  <si>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</si>
  <si>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</si>
  <si>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</si>
  <si>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</si>
  <si>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</si>
  <si>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</si>
  <si>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</si>
  <si>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</si>
  <si>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</si>
  <si>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</si>
  <si>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</si>
  <si>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</si>
  <si>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</si>
  <si>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</si>
  <si>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</si>
  <si>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</si>
  <si>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</si>
  <si>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</si>
  <si>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</si>
  <si>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</si>
  <si>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</si>
  <si>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</si>
  <si>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</si>
  <si>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</si>
  <si>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</si>
  <si>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</si>
  <si>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</si>
  <si>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</si>
  <si>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</si>
  <si>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</si>
  <si>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</si>
  <si>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</si>
  <si>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</si>
  <si>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</si>
  <si>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</si>
  <si>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</si>
  <si>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</si>
  <si>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</si>
  <si>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</si>
  <si>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</si>
  <si>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menor a 10 SMLMV</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</si>
  <si>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</si>
  <si>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</si>
  <si>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</si>
  <si>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</si>
  <si>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</si>
  <si>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</si>
  <si>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</si>
  <si>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</si>
  <si>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</si>
  <si>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</si>
  <si>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</si>
  <si>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</si>
  <si>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</si>
  <si>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</si>
  <si>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</si>
  <si>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</si>
  <si>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</si>
  <si>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</si>
  <si>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</si>
  <si>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</si>
  <si>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</si>
  <si>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</si>
  <si>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</si>
  <si>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</si>
  <si>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</si>
  <si>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</si>
  <si>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</si>
  <si>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</si>
  <si>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</si>
  <si>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</si>
  <si>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</si>
  <si>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</si>
  <si>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</si>
  <si>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</si>
  <si>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</si>
  <si>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</si>
  <si>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</si>
  <si>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</si>
  <si>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</si>
  <si>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</si>
  <si>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</si>
  <si>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</si>
  <si>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</si>
  <si>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</si>
  <si>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</si>
  <si>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</si>
  <si>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</si>
  <si>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</si>
  <si>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</si>
  <si>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</si>
  <si>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</si>
  <si>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</si>
  <si>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;Afecta la imagen de la entidad a nivel Nal con efecto pub sostenido a nivel país</t>
  </si>
  <si>
    <t>;Afecta la imagen de la entidad con efecto pub sostenido a nivel de sector admon, nivel dptal o mpal</t>
  </si>
  <si>
    <t>El riesgo afecta la imagen de algún área de la organización</t>
  </si>
  <si>
    <t>Afecta la imagen de algún área de la org</t>
  </si>
  <si>
    <t>;Afecta la imagen de la entidad int de conocimiento gral nivel interno de J.D y accionistas y o de proveedores</t>
  </si>
  <si>
    <t>;Afecta la imagen de la entidad con algunos usuarios de relevancia frente al logro de los objs</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</si>
  <si>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</si>
  <si>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</si>
  <si>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</si>
  <si>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con algunos usuarios de relevancia frente al logro de los objetivos</t>
  </si>
  <si>
    <t>El riesgo afecta la imagen de la entidad con efecto publicitario sostenido a nivel de sector administrativo, nivel departamental o municipal</t>
  </si>
  <si>
    <t>Listado de criterios impacto Reputacional</t>
  </si>
  <si>
    <t>1.2.9. %</t>
  </si>
  <si>
    <t>1.2.10. Impacto Inherente mas alto</t>
  </si>
  <si>
    <t>1.2.12. Zona de riesgo inherente</t>
  </si>
  <si>
    <t>Apoyo</t>
  </si>
  <si>
    <t>2.2.2. Valor Total del Control</t>
  </si>
  <si>
    <t>2.2.3. Probabilidad residual</t>
  </si>
  <si>
    <t>2.2.4. Impacto Residual</t>
  </si>
  <si>
    <t>MATRIZ DE RIESGOS INSTITUCIONALES - CONTEXTO E IDENTIFICACIÓN</t>
  </si>
  <si>
    <t>Utilice la lista de despligue que se encuentra parametrizada, le aparecerán las opciones:
Sin Iniciar, En proceso, Cerrado,
la selección en este caso dependerá de las acciones del plan que se hayan establecido en cada caso.</t>
  </si>
  <si>
    <t>Posibilidad de perdidad economica</t>
  </si>
  <si>
    <t>1.2.6. Impacto Inherente economico</t>
  </si>
  <si>
    <t>1.2.8. Impacto Inherente reputacional</t>
  </si>
  <si>
    <t>1.2.11. % mas alto</t>
  </si>
  <si>
    <t>Sin Documentar</t>
  </si>
  <si>
    <t>Talento humano calificado y cualificado</t>
  </si>
  <si>
    <t xml:space="preserve">Articulación entre Entidades institucionales </t>
  </si>
  <si>
    <t>Escasa educación en cultura ciudadana de usuarios y comerciantes adjudicatarios de mercados públicos</t>
  </si>
  <si>
    <t>Escasos recursos económicos para la puesta en marcha de la problematicas internas de los mercados públicos</t>
  </si>
  <si>
    <t>Realizar talleres de cultura ciudadana para los usuarios y comerciantes monoristas con el personal cualificado y calificado contratados en este programa</t>
  </si>
  <si>
    <t xml:space="preserve">Realizar cronogramas donde se proyecten actividades para educar en cultura ciudadana, con el talento humano de las diferentes instituciones que articulan esfuerzos en la solucion de las problemáticas públicas de los mercados públicos.  </t>
  </si>
  <si>
    <t>R5</t>
  </si>
  <si>
    <t>R6</t>
  </si>
  <si>
    <t>R7</t>
  </si>
  <si>
    <t>Posibilidad de perdida economica y reputacional</t>
  </si>
  <si>
    <t>por la ausencia de una base de datos donde se identifiquen los locales y los adjudicatarios</t>
  </si>
  <si>
    <t>por falta de seguimiento y controles  a los adjudicatarios en el cumplimiento del reglamento interno</t>
  </si>
  <si>
    <t>por fallas en las proyecciones de los calculos de los estados de cuenta de los adjudicatarios</t>
  </si>
  <si>
    <t>por la falta de apoyo policivo y demas entidades con competencia en los operativos</t>
  </si>
  <si>
    <t>por la falta de seguimiento y control de los compromisos adquiridos en el desarrollo de los operativos</t>
  </si>
  <si>
    <t>Por la falta de herramientas y elementos de seguridad y salud del  personal para el desarrollo de los operativos ambientales</t>
  </si>
  <si>
    <t>Por falta de herramientas para el desarrollo del cronograma de mantenimiento</t>
  </si>
  <si>
    <t>debido a no contar  con un sistema de información seguro y eficaz.</t>
  </si>
  <si>
    <t>debido a falta de personal y/o mala supervisión en el cumplimiento de las actividades operativas.</t>
  </si>
  <si>
    <t>debido a no contar con un sistema de información detallada de los estados de cuenta de los adjudicatarios en años anteriores.</t>
  </si>
  <si>
    <t>debido a la naturaleza de los controles que pueden afectar la integridad fisica del personal</t>
  </si>
  <si>
    <t>debido al poco personal asignado para las labores operativas</t>
  </si>
  <si>
    <t>debido a las condiciones de insalubridad y contaminacion de las zonas intervenidas</t>
  </si>
  <si>
    <t>debido a los bajos recursos presupuestales  y malas condiciones de infraestructura de los mercados publicos</t>
  </si>
  <si>
    <t>Posibilidad de perdida economica y reputacional por la ausencia de una base de datos donde se identifiquen los locales y los adjudicatarios debido a no contar  con un sistema de información seguro y eficaz.</t>
  </si>
  <si>
    <t>Posibilidad de perdida economica y reputacional por falta de seguimiento y controles  a los adjudicatarios en el cumplimiento del reglamento interno debido a falta de personal y/o mala supervisión en el cumplimiento de las actividades operativas.</t>
  </si>
  <si>
    <t>Posibilidad de perdidad economica por fallas en las proyecciones de los calculos de los estados de cuenta de los adjudicatarios debido a no contar con un sistema de información detallada de los estados de cuenta de los adjudicatarios en años anteriores.</t>
  </si>
  <si>
    <t>Posibilidad de perdida reputacional  por la falta de apoyo policivo y demas entidades con competencia en los operativos debido a la naturaleza de los controles que pueden afectar la integridad fisica del personal</t>
  </si>
  <si>
    <t>Posibilidad de perdida reputacional por la falta de seguimiento y control de los compromisos adquiridos en el desarrollo de los operativos debido al poco personal asignado para las labores operativas</t>
  </si>
  <si>
    <t>Posibilidad de perdida reputacional Por la falta de herramientas y elementos de seguridad y salud del  personal para el desarrollo de los operativos ambientales debido a las condiciones de insalubridad y contaminacion de las zonas intervenidas</t>
  </si>
  <si>
    <t>Posibilidad de perdida reputacional Por falta de herramientas para el desarrollo del cronograma de mantenimiento debido a los bajos recursos presupuestales  y malas condiciones de infraestructura de los mercados publicos</t>
  </si>
  <si>
    <t>baja</t>
  </si>
  <si>
    <t>leve</t>
  </si>
  <si>
    <t>Catastrofico</t>
  </si>
  <si>
    <t>mayor</t>
  </si>
  <si>
    <t>moderado</t>
  </si>
  <si>
    <t>Asesor de despacho para asuntos de mercados públicos</t>
  </si>
  <si>
    <t>Realizar la calibración del equipo de georeferenciación</t>
  </si>
  <si>
    <t>Realizar capacitación para el uso de los equipos de georeferenciación</t>
  </si>
  <si>
    <t>Seguimiento anual</t>
  </si>
  <si>
    <t>Asesor de despacho para asuntos de mercados públicos para  realizar la calibración del equipo de georeferenciación con seguimiento anual</t>
  </si>
  <si>
    <t>Asesor de despacho para asuntos de mercados públicos para  realizar la capacitacion  del equipo de georeferenciación con seguimiento anual</t>
  </si>
  <si>
    <t>Probabilidad</t>
  </si>
  <si>
    <t>Volver a tomar la foto del lugar afectado</t>
  </si>
  <si>
    <t>Revisar la cobertura de las empresas de telecomunicion</t>
  </si>
  <si>
    <t>Crear una red de apoyo de la comunidad</t>
  </si>
  <si>
    <t>Capacitacion para el manejo de la aplicación utilizada</t>
  </si>
  <si>
    <t>seguimiento mensual</t>
  </si>
  <si>
    <t>seguimiento semestral</t>
  </si>
  <si>
    <t>seguimiento anual</t>
  </si>
  <si>
    <t>Asesor de despacho para asuntos de mercados públicos para Volver a tomar la foto del lugar afectado y hacer seguimiento mensual</t>
  </si>
  <si>
    <t>Asesor de despacho para asuntos de mercados públicos para revisar la cobertura de las empresas de telecomunicacion  y hacer seguimiento semestral</t>
  </si>
  <si>
    <t>Asesor de despacho para asuntos de mercados públicos para crear una red de apoyo en la comunidad  y hacer seguimiento mensual</t>
  </si>
  <si>
    <t>Asesor de despacho para asuntos de mercados públicos para capacitación para el manejo de la aplicación utilizado  y hacer seguimiento anual</t>
  </si>
  <si>
    <t>Correctivo</t>
  </si>
  <si>
    <t>impacto</t>
  </si>
  <si>
    <t>Tener a disposicion el presupuesto para la actividad</t>
  </si>
  <si>
    <t>Abarcar el mayor espacio posible por actividad</t>
  </si>
  <si>
    <t>Hacer alianzas estrategicas con otras dependencias</t>
  </si>
  <si>
    <t>Realizar las actividades virtualmente</t>
  </si>
  <si>
    <t>Seguimiento semestral</t>
  </si>
  <si>
    <t>Asesor de despacho para asuntos de mercados públicos Tener a disposicion el presupuesto para la actividad Seguimiento semestral</t>
  </si>
  <si>
    <t>Asesor de despacho para asuntos de mercados públicos Abarcar el mayor espacio posible por actividad Seguimiento trimestral</t>
  </si>
  <si>
    <t>Publicar a tiempo de Noticias.</t>
  </si>
  <si>
    <t>Promover la participación permanente de los diferentes actores y organizaciones sociales para lo cual se actualizará semestralmente las bases de datos y de igual modo, se realizará la transmisión por los medios institucionales con el fin de acercar a la Ciudadanía.</t>
  </si>
  <si>
    <t>Seguimiento mensual</t>
  </si>
  <si>
    <t>Asesor de despacho para asuntos de mercados públicos Publicar a tiempo de Noticias Seguimiento mensual</t>
  </si>
  <si>
    <t>Asesor de despacho para asuntos de mercados públicos Promover la participación permanente de los diferentes actores y organizaciones sociales para lo cual se actualizará semestralmente las bases de datos y de igual modo, se realizará la transmisión por los medios institucionales con el fin de acercar a la Ciudadanía Seguimiento mensual</t>
  </si>
  <si>
    <t>Realizar mesas de trabajo para hacer seguimiento de las actividades y resultados de los planes, programas y proyectos establecidos en cada vigencia.</t>
  </si>
  <si>
    <t>Implementar los procesos, procedimientos y formatos de supervisión e interventoría.</t>
  </si>
  <si>
    <t xml:space="preserve">Seguimiento mensual. </t>
  </si>
  <si>
    <t>Asesor de despacho para asuntos de mercados públicos Realizar mesas de trabajo para hacer seguimiento de las actividades y resultados de los planes, programas y proyectos establecidos en cada vigencia Seguimiento anual</t>
  </si>
  <si>
    <t xml:space="preserve">Asesor de despacho para asuntos de mercados públicos Implementar los procesos, procedimientos y formatos de supervisión e interventoría Seguimiento mensual. </t>
  </si>
  <si>
    <t>Verificar el cumplimiento y el seguimiento a las actividades desarrolladas por medio de los documentos exigidos para generar la obligación y autorizar el pago.</t>
  </si>
  <si>
    <t>Implementar mecanismos hacia los encargados de las dependencias con el fin de disminuir la información errada (realizar reuniones, capacitaciones y seguimientos periódicos).</t>
  </si>
  <si>
    <t xml:space="preserve">Asesor de despacho para asuntos de mercados públicos Verificar el cumplimiento y el seguimiento a las actividades desarrolladas por medio de los documentos exigidos para generar la obligación y autorizar el pago Seguimiento mensual. </t>
  </si>
  <si>
    <t xml:space="preserve">Asesor de despacho para asuntos de mercados públicos Implementar mecanismos hacia los encargados de las dependencias con el fin de disminuir la información errada (realizar reuniones, capacitaciones y seguimientos periódicos) Seguimiento mensual.  </t>
  </si>
  <si>
    <t xml:space="preserve">Verificar el cumplimiento y el seguimiento a las actividades desarrolladas por medio de propuestas de mejoramientos a infraestructuras de los mercados públicos destruidos </t>
  </si>
  <si>
    <t xml:space="preserve">Asesor de despacho para asuntos de mercados públicos Verificar el cumplimiento y el seguimiento a las actividades desarrolladas por medio de propuestas de mejoramientos a infraestructuras de los mercados públicos destruidos Seguimiento semestral </t>
  </si>
  <si>
    <t>Aleatoria</t>
  </si>
  <si>
    <t>Monitoreo de cumplimiento a los criterios diferenciales exigidos por cada Politica con cada Lider de Politica de Gestión y desempeño.</t>
  </si>
  <si>
    <t>Realizar mesas de trabajos para articular  las diferentes instituciones y conseguir solucionar o mejorar las problemáticas existentes en los mercados públicos.</t>
  </si>
  <si>
    <t xml:space="preserve">Realizar talleres con el talento humano del programa de mercados públicos los cuales se socialicen con las otras instituciones del distrito, en el cual se fortalezcan las estrategias medio ambientales y operativas de las problemáticas existentes en los mercados públicos. </t>
  </si>
  <si>
    <t xml:space="preserve">Mercados Publicos </t>
  </si>
  <si>
    <t>Proveer las condiciones administrativas, operativas, jurídicas y ambientales para el funcionamiento del 100% de las plazas de mercados públicos del distrito de Cartagena con el fin de garantizar el abastecimiento y la seguridad alimentaria del consumidor final de manera permanente.</t>
  </si>
  <si>
    <t>ENTRE 10 Y 50 SMLMV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</si>
</sst>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32">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23"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8" fillId="0" borderId="1" xfId="1" applyFont="1" applyBorder="1" applyAlignment="1">
      <alignment vertical="center" wrapText="1"/>
    </xf>
    <xf numFmtId="9"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3" fillId="7" borderId="1" xfId="2" applyFont="1" applyFill="1" applyBorder="1" applyAlignment="1" applyProtection="1">
      <alignment horizontal="center" vertical="center" wrapText="1"/>
      <protection locked="0"/>
    </xf>
    <xf numFmtId="0" fontId="23" fillId="2" borderId="1" xfId="2" applyFont="1" applyFill="1" applyBorder="1" applyAlignment="1" applyProtection="1">
      <alignment horizontal="center" vertical="center" wrapText="1"/>
      <protection locked="0"/>
    </xf>
    <xf numFmtId="0" fontId="23" fillId="0" borderId="1" xfId="2" applyFont="1" applyBorder="1" applyAlignment="1">
      <alignment horizontal="center" vertical="center" wrapText="1"/>
    </xf>
    <xf numFmtId="0" fontId="27" fillId="0" borderId="1" xfId="2" applyFont="1" applyBorder="1" applyAlignment="1" applyProtection="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7" fillId="0" borderId="1" xfId="0" applyNumberFormat="1" applyFont="1" applyBorder="1" applyAlignment="1">
      <alignment horizontal="center" vertical="center"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14" fontId="9" fillId="0" borderId="2" xfId="2" applyNumberFormat="1" applyFont="1" applyBorder="1" applyAlignment="1">
      <alignment horizontal="center" vertical="center" wrapText="1"/>
    </xf>
    <xf numFmtId="0" fontId="9" fillId="0" borderId="10" xfId="2" applyFont="1" applyBorder="1" applyAlignment="1">
      <alignment horizontal="center" vertical="center" wrapText="1"/>
    </xf>
    <xf numFmtId="0" fontId="9" fillId="0" borderId="6" xfId="2" applyFont="1" applyBorder="1" applyAlignment="1">
      <alignment horizontal="center" vertical="center" wrapText="1"/>
    </xf>
    <xf numFmtId="0" fontId="9" fillId="0" borderId="2"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3" fontId="23" fillId="7" borderId="1" xfId="2" applyNumberFormat="1" applyFont="1" applyFill="1" applyBorder="1" applyAlignment="1" applyProtection="1">
      <alignment horizontal="center" vertical="center" wrapText="1"/>
      <protection locked="0"/>
    </xf>
    <xf numFmtId="0" fontId="21"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424">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rgb="FF66FF33"/>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theme="3" tint="0.79998168889431442"/>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rgb="FF66FF33"/>
        </patternFill>
      </fill>
    </dxf>
    <dxf>
      <fill>
        <patternFill>
          <bgColor theme="3" tint="0.59996337778862885"/>
        </patternFill>
      </fill>
    </dxf>
    <dxf>
      <fill>
        <patternFill>
          <bgColor rgb="FFFFFF66"/>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16</xdr:row>
      <xdr:rowOff>440939</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17</xdr:row>
      <xdr:rowOff>504825</xdr:rowOff>
    </xdr:from>
    <xdr:ext cx="95250" cy="444014"/>
    <xdr:sp macro="" textlink="">
      <xdr:nvSpPr>
        <xdr:cNvPr id="40" name="Text Box 15">
          <a:extLst>
            <a:ext uri="{FF2B5EF4-FFF2-40B4-BE49-F238E27FC236}">
              <a16:creationId xmlns:a16="http://schemas.microsoft.com/office/drawing/2014/main" xmlns=""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19</xdr:row>
      <xdr:rowOff>0</xdr:rowOff>
    </xdr:from>
    <xdr:to>
      <xdr:col>22</xdr:col>
      <xdr:colOff>95250</xdr:colOff>
      <xdr:row>19</xdr:row>
      <xdr:rowOff>171450</xdr:rowOff>
    </xdr:to>
    <xdr:sp macro="" textlink="">
      <xdr:nvSpPr>
        <xdr:cNvPr id="41" name="Text Box 16">
          <a:extLst>
            <a:ext uri="{FF2B5EF4-FFF2-40B4-BE49-F238E27FC236}">
              <a16:creationId xmlns:a16="http://schemas.microsoft.com/office/drawing/2014/main" xmlns=""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2" name="Text Box 17">
          <a:extLst>
            <a:ext uri="{FF2B5EF4-FFF2-40B4-BE49-F238E27FC236}">
              <a16:creationId xmlns:a16="http://schemas.microsoft.com/office/drawing/2014/main" xmlns=""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3" name="Text Box 18">
          <a:extLst>
            <a:ext uri="{FF2B5EF4-FFF2-40B4-BE49-F238E27FC236}">
              <a16:creationId xmlns:a16="http://schemas.microsoft.com/office/drawing/2014/main" xmlns=""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4" name="Text Box 19">
          <a:extLst>
            <a:ext uri="{FF2B5EF4-FFF2-40B4-BE49-F238E27FC236}">
              <a16:creationId xmlns:a16="http://schemas.microsoft.com/office/drawing/2014/main" xmlns=""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19</xdr:row>
      <xdr:rowOff>0</xdr:rowOff>
    </xdr:from>
    <xdr:ext cx="95250" cy="171450"/>
    <xdr:sp macro="" textlink="">
      <xdr:nvSpPr>
        <xdr:cNvPr id="45"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49"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54"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504825</xdr:rowOff>
    </xdr:from>
    <xdr:ext cx="95250" cy="213632"/>
    <xdr:sp macro="" textlink="">
      <xdr:nvSpPr>
        <xdr:cNvPr id="60" name="Text Box 15">
          <a:extLst>
            <a:ext uri="{FF2B5EF4-FFF2-40B4-BE49-F238E27FC236}">
              <a16:creationId xmlns:a16="http://schemas.microsoft.com/office/drawing/2014/main" xmlns=""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63"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6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74"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16</xdr:row>
      <xdr:rowOff>5942</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22</xdr:row>
      <xdr:rowOff>504825</xdr:rowOff>
    </xdr:from>
    <xdr:ext cx="95250" cy="444014"/>
    <xdr:sp macro="" textlink="">
      <xdr:nvSpPr>
        <xdr:cNvPr id="76" name="Text Box 1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24</xdr:row>
      <xdr:rowOff>0</xdr:rowOff>
    </xdr:from>
    <xdr:to>
      <xdr:col>22</xdr:col>
      <xdr:colOff>95250</xdr:colOff>
      <xdr:row>24</xdr:row>
      <xdr:rowOff>171450</xdr:rowOff>
    </xdr:to>
    <xdr:sp macro="" textlink="">
      <xdr:nvSpPr>
        <xdr:cNvPr id="77" name="Text Box 1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8" name="Text Box 1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9" name="Text Box 1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80" name="Text Box 1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5" name="Text Box 15">
          <a:extLst>
            <a:ext uri="{FF2B5EF4-FFF2-40B4-BE49-F238E27FC236}">
              <a16:creationId xmlns:a16="http://schemas.microsoft.com/office/drawing/2014/main" xmlns=""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90"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504825</xdr:rowOff>
    </xdr:from>
    <xdr:ext cx="95250" cy="213632"/>
    <xdr:sp macro="" textlink="">
      <xdr:nvSpPr>
        <xdr:cNvPr id="96" name="Text Box 1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99" name="Text Box 1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0" name="Text Box 15">
          <a:extLst>
            <a:ext uri="{FF2B5EF4-FFF2-40B4-BE49-F238E27FC236}">
              <a16:creationId xmlns:a16="http://schemas.microsoft.com/office/drawing/2014/main" xmlns=""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25</xdr:row>
      <xdr:rowOff>301625</xdr:rowOff>
    </xdr:from>
    <xdr:to>
      <xdr:col>22</xdr:col>
      <xdr:colOff>97630</xdr:colOff>
      <xdr:row>25</xdr:row>
      <xdr:rowOff>414156</xdr:rowOff>
    </xdr:to>
    <xdr:sp macro="" textlink="">
      <xdr:nvSpPr>
        <xdr:cNvPr id="111" name="Text Box 15">
          <a:extLst>
            <a:ext uri="{FF2B5EF4-FFF2-40B4-BE49-F238E27FC236}">
              <a16:creationId xmlns:a16="http://schemas.microsoft.com/office/drawing/2014/main" xmlns=""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25</xdr:row>
      <xdr:rowOff>301625</xdr:rowOff>
    </xdr:from>
    <xdr:to>
      <xdr:col>44</xdr:col>
      <xdr:colOff>97629</xdr:colOff>
      <xdr:row>25</xdr:row>
      <xdr:rowOff>414156</xdr:rowOff>
    </xdr:to>
    <xdr:sp macro="" textlink="">
      <xdr:nvSpPr>
        <xdr:cNvPr id="112" name="Text Box 15">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504825</xdr:rowOff>
    </xdr:from>
    <xdr:ext cx="95250" cy="442269"/>
    <xdr:sp macro="" textlink="">
      <xdr:nvSpPr>
        <xdr:cNvPr id="113" name="Text Box 15">
          <a:extLst>
            <a:ext uri="{FF2B5EF4-FFF2-40B4-BE49-F238E27FC236}">
              <a16:creationId xmlns:a16="http://schemas.microsoft.com/office/drawing/2014/main" xmlns=""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11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5"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27</xdr:row>
      <xdr:rowOff>504825</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29</xdr:row>
      <xdr:rowOff>0</xdr:rowOff>
    </xdr:from>
    <xdr:to>
      <xdr:col>22</xdr:col>
      <xdr:colOff>95250</xdr:colOff>
      <xdr:row>29</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95250</xdr:colOff>
      <xdr:row>29</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95250</xdr:colOff>
      <xdr:row>29</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29</xdr:row>
      <xdr:rowOff>0</xdr:rowOff>
    </xdr:from>
    <xdr:to>
      <xdr:col>22</xdr:col>
      <xdr:colOff>95250</xdr:colOff>
      <xdr:row>29</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29</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29</xdr:row>
      <xdr:rowOff>504825</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30</xdr:row>
      <xdr:rowOff>301625</xdr:rowOff>
    </xdr:from>
    <xdr:to>
      <xdr:col>22</xdr:col>
      <xdr:colOff>97630</xdr:colOff>
      <xdr:row>30</xdr:row>
      <xdr:rowOff>414156</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30</xdr:row>
      <xdr:rowOff>301625</xdr:rowOff>
    </xdr:from>
    <xdr:to>
      <xdr:col>44</xdr:col>
      <xdr:colOff>97629</xdr:colOff>
      <xdr:row>30</xdr:row>
      <xdr:rowOff>414156</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30</xdr:row>
      <xdr:rowOff>301625</xdr:rowOff>
    </xdr:from>
    <xdr:to>
      <xdr:col>44</xdr:col>
      <xdr:colOff>97629</xdr:colOff>
      <xdr:row>30</xdr:row>
      <xdr:rowOff>414156</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20</xdr:row>
      <xdr:rowOff>504825</xdr:rowOff>
    </xdr:from>
    <xdr:ext cx="95250" cy="442269"/>
    <xdr:sp macro="" textlink="">
      <xdr:nvSpPr>
        <xdr:cNvPr id="154" name="Text Box 15">
          <a:extLst>
            <a:ext uri="{FF2B5EF4-FFF2-40B4-BE49-F238E27FC236}">
              <a16:creationId xmlns:a16="http://schemas.microsoft.com/office/drawing/2014/main" xmlns="" i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55" name="Text Box 15">
          <a:extLst>
            <a:ext uri="{FF2B5EF4-FFF2-40B4-BE49-F238E27FC236}">
              <a16:creationId xmlns:a16="http://schemas.microsoft.com/office/drawing/2014/main" xmlns="" id="{00000000-0008-0000-0200-00009B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57" name="Text Box 15">
          <a:extLst>
            <a:ext uri="{FF2B5EF4-FFF2-40B4-BE49-F238E27FC236}">
              <a16:creationId xmlns:a16="http://schemas.microsoft.com/office/drawing/2014/main" xmlns="" id="{00000000-0008-0000-0200-00009D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97630</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301625</xdr:rowOff>
    </xdr:from>
    <xdr:to>
      <xdr:col>22</xdr:col>
      <xdr:colOff>97630</xdr:colOff>
      <xdr:row>30</xdr:row>
      <xdr:rowOff>414156</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30</xdr:row>
      <xdr:rowOff>301625</xdr:rowOff>
    </xdr:from>
    <xdr:to>
      <xdr:col>22</xdr:col>
      <xdr:colOff>97630</xdr:colOff>
      <xdr:row>30</xdr:row>
      <xdr:rowOff>414156</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30</xdr:row>
      <xdr:rowOff>301625</xdr:rowOff>
    </xdr:from>
    <xdr:to>
      <xdr:col>44</xdr:col>
      <xdr:colOff>97629</xdr:colOff>
      <xdr:row>30</xdr:row>
      <xdr:rowOff>414156</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68" name="Text Box 15">
          <a:extLst>
            <a:ext uri="{FF2B5EF4-FFF2-40B4-BE49-F238E27FC236}">
              <a16:creationId xmlns:a16="http://schemas.microsoft.com/office/drawing/2014/main" xmlns=""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69" name="Text Box 15">
          <a:extLst>
            <a:ext uri="{FF2B5EF4-FFF2-40B4-BE49-F238E27FC236}">
              <a16:creationId xmlns:a16="http://schemas.microsoft.com/office/drawing/2014/main" xmlns=""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70" name="Text Box 15">
          <a:extLst>
            <a:ext uri="{FF2B5EF4-FFF2-40B4-BE49-F238E27FC236}">
              <a16:creationId xmlns:a16="http://schemas.microsoft.com/office/drawing/2014/main" xmlns=""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71" name="Text Box 15">
          <a:extLst>
            <a:ext uri="{FF2B5EF4-FFF2-40B4-BE49-F238E27FC236}">
              <a16:creationId xmlns:a16="http://schemas.microsoft.com/office/drawing/2014/main" xmlns=""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2" name="Text Box 15">
          <a:extLst>
            <a:ext uri="{FF2B5EF4-FFF2-40B4-BE49-F238E27FC236}">
              <a16:creationId xmlns:a16="http://schemas.microsoft.com/office/drawing/2014/main" xmlns=""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3" name="Text Box 15">
          <a:extLst>
            <a:ext uri="{FF2B5EF4-FFF2-40B4-BE49-F238E27FC236}">
              <a16:creationId xmlns:a16="http://schemas.microsoft.com/office/drawing/2014/main" xmlns=""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4" name="Text Box 15">
          <a:extLst>
            <a:ext uri="{FF2B5EF4-FFF2-40B4-BE49-F238E27FC236}">
              <a16:creationId xmlns:a16="http://schemas.microsoft.com/office/drawing/2014/main" xmlns=""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5" name="Text Box 15">
          <a:extLst>
            <a:ext uri="{FF2B5EF4-FFF2-40B4-BE49-F238E27FC236}">
              <a16:creationId xmlns:a16="http://schemas.microsoft.com/office/drawing/2014/main" xmlns=""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6" name="Text Box 1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7" name="Text Box 15">
          <a:extLst>
            <a:ext uri="{FF2B5EF4-FFF2-40B4-BE49-F238E27FC236}">
              <a16:creationId xmlns:a16="http://schemas.microsoft.com/office/drawing/2014/main" xmlns=""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8" name="Text Box 15">
          <a:extLst>
            <a:ext uri="{FF2B5EF4-FFF2-40B4-BE49-F238E27FC236}">
              <a16:creationId xmlns:a16="http://schemas.microsoft.com/office/drawing/2014/main" xmlns=""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79" name="Text Box 1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0" name="Text Box 15">
          <a:extLst>
            <a:ext uri="{FF2B5EF4-FFF2-40B4-BE49-F238E27FC236}">
              <a16:creationId xmlns:a16="http://schemas.microsoft.com/office/drawing/2014/main" xmlns=""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1" name="Text Box 15">
          <a:extLst>
            <a:ext uri="{FF2B5EF4-FFF2-40B4-BE49-F238E27FC236}">
              <a16:creationId xmlns:a16="http://schemas.microsoft.com/office/drawing/2014/main" xmlns=""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2" name="Text Box 15">
          <a:extLst>
            <a:ext uri="{FF2B5EF4-FFF2-40B4-BE49-F238E27FC236}">
              <a16:creationId xmlns:a16="http://schemas.microsoft.com/office/drawing/2014/main" xmlns=""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3" name="Text Box 15">
          <a:extLst>
            <a:ext uri="{FF2B5EF4-FFF2-40B4-BE49-F238E27FC236}">
              <a16:creationId xmlns:a16="http://schemas.microsoft.com/office/drawing/2014/main" xmlns=""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4" name="Text Box 15">
          <a:extLst>
            <a:ext uri="{FF2B5EF4-FFF2-40B4-BE49-F238E27FC236}">
              <a16:creationId xmlns:a16="http://schemas.microsoft.com/office/drawing/2014/main" xmlns=""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1" name="Text Box 15">
          <a:extLst>
            <a:ext uri="{FF2B5EF4-FFF2-40B4-BE49-F238E27FC236}">
              <a16:creationId xmlns:a16="http://schemas.microsoft.com/office/drawing/2014/main" xmlns=""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2" name="Text Box 15">
          <a:extLst>
            <a:ext uri="{FF2B5EF4-FFF2-40B4-BE49-F238E27FC236}">
              <a16:creationId xmlns:a16="http://schemas.microsoft.com/office/drawing/2014/main" xmlns=""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3" name="Text Box 15">
          <a:extLst>
            <a:ext uri="{FF2B5EF4-FFF2-40B4-BE49-F238E27FC236}">
              <a16:creationId xmlns:a16="http://schemas.microsoft.com/office/drawing/2014/main" xmlns=""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4" name="Text Box 15">
          <a:extLst>
            <a:ext uri="{FF2B5EF4-FFF2-40B4-BE49-F238E27FC236}">
              <a16:creationId xmlns:a16="http://schemas.microsoft.com/office/drawing/2014/main" xmlns=""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5" name="Text Box 15">
          <a:extLst>
            <a:ext uri="{FF2B5EF4-FFF2-40B4-BE49-F238E27FC236}">
              <a16:creationId xmlns:a16="http://schemas.microsoft.com/office/drawing/2014/main" xmlns=""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6" name="Text Box 15">
          <a:extLst>
            <a:ext uri="{FF2B5EF4-FFF2-40B4-BE49-F238E27FC236}">
              <a16:creationId xmlns:a16="http://schemas.microsoft.com/office/drawing/2014/main" xmlns=""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4"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5"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6"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7"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18"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9"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22"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23"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29"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232"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33"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40"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243"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44"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45"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46"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xmlns=""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xmlns=""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56"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57"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62"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65"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66"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7"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0"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2"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3"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82"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18</xdr:row>
      <xdr:rowOff>15875</xdr:rowOff>
    </xdr:from>
    <xdr:ext cx="95250" cy="171450"/>
    <xdr:sp macro="" textlink="">
      <xdr:nvSpPr>
        <xdr:cNvPr id="285"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86"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93"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96"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97"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98"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99"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307"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308"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315" name="Text Box 18">
          <a:extLst>
            <a:ext uri="{FF2B5EF4-FFF2-40B4-BE49-F238E27FC236}">
              <a16:creationId xmlns:a16="http://schemas.microsoft.com/office/drawing/2014/main" xmlns="" id="{00000000-0008-0000-0200-00003B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xmlns=""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xmlns=""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xmlns=""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326" name="Text Box 18">
          <a:extLst>
            <a:ext uri="{FF2B5EF4-FFF2-40B4-BE49-F238E27FC236}">
              <a16:creationId xmlns:a16="http://schemas.microsoft.com/office/drawing/2014/main" xmlns=""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28" name="Text Box 15">
          <a:extLst>
            <a:ext uri="{FF2B5EF4-FFF2-40B4-BE49-F238E27FC236}">
              <a16:creationId xmlns:a16="http://schemas.microsoft.com/office/drawing/2014/main" xmlns="" id="{00000000-0008-0000-0200-000048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35" name="Text Box 18">
          <a:extLst>
            <a:ext uri="{FF2B5EF4-FFF2-40B4-BE49-F238E27FC236}">
              <a16:creationId xmlns:a16="http://schemas.microsoft.com/office/drawing/2014/main" xmlns=""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6" name="Text Box 15">
          <a:extLst>
            <a:ext uri="{FF2B5EF4-FFF2-40B4-BE49-F238E27FC236}">
              <a16:creationId xmlns:a16="http://schemas.microsoft.com/office/drawing/2014/main" xmlns="" id="{00000000-0008-0000-0200-000050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37" name="Text Box 1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38" name="Text Box 15">
          <a:extLst>
            <a:ext uri="{FF2B5EF4-FFF2-40B4-BE49-F238E27FC236}">
              <a16:creationId xmlns:a16="http://schemas.microsoft.com/office/drawing/2014/main" xmlns=""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9" name="Text Box 15">
          <a:extLst>
            <a:ext uri="{FF2B5EF4-FFF2-40B4-BE49-F238E27FC236}">
              <a16:creationId xmlns:a16="http://schemas.microsoft.com/office/drawing/2014/main" xmlns="" id="{00000000-0008-0000-0200-00005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46" name="Text Box 18">
          <a:extLst>
            <a:ext uri="{FF2B5EF4-FFF2-40B4-BE49-F238E27FC236}">
              <a16:creationId xmlns:a16="http://schemas.microsoft.com/office/drawing/2014/main" xmlns=""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47" name="Text Box 1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48" name="Text Box 1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55" name="Text Box 18">
          <a:extLst>
            <a:ext uri="{FF2B5EF4-FFF2-40B4-BE49-F238E27FC236}">
              <a16:creationId xmlns:a16="http://schemas.microsoft.com/office/drawing/2014/main" xmlns=""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6" name="Text Box 15">
          <a:extLst>
            <a:ext uri="{FF2B5EF4-FFF2-40B4-BE49-F238E27FC236}">
              <a16:creationId xmlns:a16="http://schemas.microsoft.com/office/drawing/2014/main" xmlns=""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57" name="Text Box 1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58" name="Text Box 15">
          <a:extLst>
            <a:ext uri="{FF2B5EF4-FFF2-40B4-BE49-F238E27FC236}">
              <a16:creationId xmlns:a16="http://schemas.microsoft.com/office/drawing/2014/main" xmlns=""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9" name="Text Box 15">
          <a:extLst>
            <a:ext uri="{FF2B5EF4-FFF2-40B4-BE49-F238E27FC236}">
              <a16:creationId xmlns:a16="http://schemas.microsoft.com/office/drawing/2014/main" xmlns=""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66" name="Text Box 18">
          <a:extLst>
            <a:ext uri="{FF2B5EF4-FFF2-40B4-BE49-F238E27FC236}">
              <a16:creationId xmlns:a16="http://schemas.microsoft.com/office/drawing/2014/main" xmlns=""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67" name="Text Box 1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68" name="Text Box 15">
          <a:extLst>
            <a:ext uri="{FF2B5EF4-FFF2-40B4-BE49-F238E27FC236}">
              <a16:creationId xmlns:a16="http://schemas.microsoft.com/office/drawing/2014/main" xmlns=""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75" name="Text Box 18">
          <a:extLst>
            <a:ext uri="{FF2B5EF4-FFF2-40B4-BE49-F238E27FC236}">
              <a16:creationId xmlns:a16="http://schemas.microsoft.com/office/drawing/2014/main" xmlns=""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6" name="Text Box 15">
          <a:extLst>
            <a:ext uri="{FF2B5EF4-FFF2-40B4-BE49-F238E27FC236}">
              <a16:creationId xmlns:a16="http://schemas.microsoft.com/office/drawing/2014/main" xmlns=""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xmlns=""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xmlns=""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86" name="Text Box 18">
          <a:extLst>
            <a:ext uri="{FF2B5EF4-FFF2-40B4-BE49-F238E27FC236}">
              <a16:creationId xmlns:a16="http://schemas.microsoft.com/office/drawing/2014/main" xmlns=""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xmlns=""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27</xdr:row>
      <xdr:rowOff>15875</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397"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400"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27</xdr:row>
      <xdr:rowOff>15875</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28</xdr:row>
      <xdr:rowOff>15875</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28</xdr:row>
      <xdr:rowOff>15875</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29</xdr:row>
      <xdr:rowOff>15875</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30</xdr:row>
      <xdr:rowOff>15875</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30</xdr:row>
      <xdr:rowOff>15875</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495"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496"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497"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498"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9"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500"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1"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2"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3"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4"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5"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6"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7"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8"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xmlns=""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xmlns=""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11"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12"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xmlns=""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1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2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2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xmlns=""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xmlns=""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33"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4"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xmlns=""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xmlns=""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xmlns=""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xmlns=""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xmlns=""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0" name="Text Box 15">
          <a:extLst>
            <a:ext uri="{FF2B5EF4-FFF2-40B4-BE49-F238E27FC236}">
              <a16:creationId xmlns:a16="http://schemas.microsoft.com/office/drawing/2014/main" xmlns="" i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1" name="Text Box 15">
          <a:extLst>
            <a:ext uri="{FF2B5EF4-FFF2-40B4-BE49-F238E27FC236}">
              <a16:creationId xmlns:a16="http://schemas.microsoft.com/office/drawing/2014/main" xmlns="" id="{00000000-0008-0000-0200-00001D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xmlns=""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3" name="Text Box 1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4" name="Text Box 15">
          <a:extLst>
            <a:ext uri="{FF2B5EF4-FFF2-40B4-BE49-F238E27FC236}">
              <a16:creationId xmlns:a16="http://schemas.microsoft.com/office/drawing/2014/main" xmlns="" i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5" name="Text Box 15">
          <a:extLst>
            <a:ext uri="{FF2B5EF4-FFF2-40B4-BE49-F238E27FC236}">
              <a16:creationId xmlns:a16="http://schemas.microsoft.com/office/drawing/2014/main" xmlns="" i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6" name="Text Box 15">
          <a:extLst>
            <a:ext uri="{FF2B5EF4-FFF2-40B4-BE49-F238E27FC236}">
              <a16:creationId xmlns:a16="http://schemas.microsoft.com/office/drawing/2014/main" xmlns="" id="{00000000-0008-0000-0200-00002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7" name="Text Box 15">
          <a:extLst>
            <a:ext uri="{FF2B5EF4-FFF2-40B4-BE49-F238E27FC236}">
              <a16:creationId xmlns:a16="http://schemas.microsoft.com/office/drawing/2014/main" xmlns=""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8" name="Text Box 15">
          <a:extLst>
            <a:ext uri="{FF2B5EF4-FFF2-40B4-BE49-F238E27FC236}">
              <a16:creationId xmlns:a16="http://schemas.microsoft.com/office/drawing/2014/main" xmlns=""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9" name="Text Box 15">
          <a:extLst>
            <a:ext uri="{FF2B5EF4-FFF2-40B4-BE49-F238E27FC236}">
              <a16:creationId xmlns:a16="http://schemas.microsoft.com/office/drawing/2014/main" xmlns="" i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50" name="Text Box 15">
          <a:extLst>
            <a:ext uri="{FF2B5EF4-FFF2-40B4-BE49-F238E27FC236}">
              <a16:creationId xmlns:a16="http://schemas.microsoft.com/office/drawing/2014/main" xmlns="" id="{00000000-0008-0000-0200-000026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1" name="Text Box 15">
          <a:extLst>
            <a:ext uri="{FF2B5EF4-FFF2-40B4-BE49-F238E27FC236}">
              <a16:creationId xmlns:a16="http://schemas.microsoft.com/office/drawing/2014/main" xmlns=""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2" name="Text Box 15">
          <a:extLst>
            <a:ext uri="{FF2B5EF4-FFF2-40B4-BE49-F238E27FC236}">
              <a16:creationId xmlns:a16="http://schemas.microsoft.com/office/drawing/2014/main" xmlns=""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3" name="Text Box 15">
          <a:extLst>
            <a:ext uri="{FF2B5EF4-FFF2-40B4-BE49-F238E27FC236}">
              <a16:creationId xmlns:a16="http://schemas.microsoft.com/office/drawing/2014/main" xmlns=""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4" name="Text Box 15">
          <a:extLst>
            <a:ext uri="{FF2B5EF4-FFF2-40B4-BE49-F238E27FC236}">
              <a16:creationId xmlns:a16="http://schemas.microsoft.com/office/drawing/2014/main" xmlns=""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5" name="Text Box 15">
          <a:extLst>
            <a:ext uri="{FF2B5EF4-FFF2-40B4-BE49-F238E27FC236}">
              <a16:creationId xmlns:a16="http://schemas.microsoft.com/office/drawing/2014/main" xmlns=""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6" name="Text Box 15">
          <a:extLst>
            <a:ext uri="{FF2B5EF4-FFF2-40B4-BE49-F238E27FC236}">
              <a16:creationId xmlns:a16="http://schemas.microsoft.com/office/drawing/2014/main" xmlns=""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7" name="Text Box 1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8" name="Text Box 15">
          <a:extLst>
            <a:ext uri="{FF2B5EF4-FFF2-40B4-BE49-F238E27FC236}">
              <a16:creationId xmlns:a16="http://schemas.microsoft.com/office/drawing/2014/main" xmlns=""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59" name="Text Box 15">
          <a:extLst>
            <a:ext uri="{FF2B5EF4-FFF2-40B4-BE49-F238E27FC236}">
              <a16:creationId xmlns:a16="http://schemas.microsoft.com/office/drawing/2014/main" xmlns=""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0" name="Text Box 15">
          <a:extLst>
            <a:ext uri="{FF2B5EF4-FFF2-40B4-BE49-F238E27FC236}">
              <a16:creationId xmlns:a16="http://schemas.microsoft.com/office/drawing/2014/main" xmlns=""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1" name="Text Box 15">
          <a:extLst>
            <a:ext uri="{FF2B5EF4-FFF2-40B4-BE49-F238E27FC236}">
              <a16:creationId xmlns:a16="http://schemas.microsoft.com/office/drawing/2014/main" xmlns=""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2" name="Text Box 15">
          <a:extLst>
            <a:ext uri="{FF2B5EF4-FFF2-40B4-BE49-F238E27FC236}">
              <a16:creationId xmlns:a16="http://schemas.microsoft.com/office/drawing/2014/main" xmlns=""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3" name="Text Box 15">
          <a:extLst>
            <a:ext uri="{FF2B5EF4-FFF2-40B4-BE49-F238E27FC236}">
              <a16:creationId xmlns:a16="http://schemas.microsoft.com/office/drawing/2014/main" xmlns=""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4" name="Text Box 15">
          <a:extLst>
            <a:ext uri="{FF2B5EF4-FFF2-40B4-BE49-F238E27FC236}">
              <a16:creationId xmlns:a16="http://schemas.microsoft.com/office/drawing/2014/main" xmlns=""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5" name="Text Box 15">
          <a:extLst>
            <a:ext uri="{FF2B5EF4-FFF2-40B4-BE49-F238E27FC236}">
              <a16:creationId xmlns:a16="http://schemas.microsoft.com/office/drawing/2014/main" xmlns=""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6" name="Text Box 15">
          <a:extLst>
            <a:ext uri="{FF2B5EF4-FFF2-40B4-BE49-F238E27FC236}">
              <a16:creationId xmlns:a16="http://schemas.microsoft.com/office/drawing/2014/main" xmlns=""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7" name="Text Box 1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xmlns=""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xmlns=""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0" name="Text Box 15">
          <a:extLst>
            <a:ext uri="{FF2B5EF4-FFF2-40B4-BE49-F238E27FC236}">
              <a16:creationId xmlns:a16="http://schemas.microsoft.com/office/drawing/2014/main" xmlns=""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1" name="Text Box 15">
          <a:extLst>
            <a:ext uri="{FF2B5EF4-FFF2-40B4-BE49-F238E27FC236}">
              <a16:creationId xmlns:a16="http://schemas.microsoft.com/office/drawing/2014/main" xmlns=""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2" name="Text Box 15">
          <a:extLst>
            <a:ext uri="{FF2B5EF4-FFF2-40B4-BE49-F238E27FC236}">
              <a16:creationId xmlns:a16="http://schemas.microsoft.com/office/drawing/2014/main" xmlns=""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3" name="Text Box 15">
          <a:extLst>
            <a:ext uri="{FF2B5EF4-FFF2-40B4-BE49-F238E27FC236}">
              <a16:creationId xmlns:a16="http://schemas.microsoft.com/office/drawing/2014/main" xmlns=""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xmlns=""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5" name="Text Box 15">
          <a:extLst>
            <a:ext uri="{FF2B5EF4-FFF2-40B4-BE49-F238E27FC236}">
              <a16:creationId xmlns:a16="http://schemas.microsoft.com/office/drawing/2014/main" xmlns="" id="{00000000-0008-0000-0200-00003F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s-CO"/>
        </a:p>
      </xdr:txBody>
    </xdr:sp>
    <xdr:clientData/>
  </xdr:oneCellAnchor>
  <xdr:oneCellAnchor>
    <xdr:from>
      <xdr:col>30</xdr:col>
      <xdr:colOff>1152525</xdr:colOff>
      <xdr:row>23</xdr:row>
      <xdr:rowOff>504825</xdr:rowOff>
    </xdr:from>
    <xdr:ext cx="95250" cy="442269"/>
    <xdr:sp macro="" textlink="">
      <xdr:nvSpPr>
        <xdr:cNvPr id="576" name="Text Box 15">
          <a:extLst>
            <a:ext uri="{FF2B5EF4-FFF2-40B4-BE49-F238E27FC236}">
              <a16:creationId xmlns:a16="http://schemas.microsoft.com/office/drawing/2014/main" xmlns=""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7" name="Text Box 1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8" name="Text Box 15">
          <a:extLst>
            <a:ext uri="{FF2B5EF4-FFF2-40B4-BE49-F238E27FC236}">
              <a16:creationId xmlns:a16="http://schemas.microsoft.com/office/drawing/2014/main" xmlns=""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9" name="Text Box 15">
          <a:extLst>
            <a:ext uri="{FF2B5EF4-FFF2-40B4-BE49-F238E27FC236}">
              <a16:creationId xmlns:a16="http://schemas.microsoft.com/office/drawing/2014/main" xmlns=""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0" name="Text Box 15">
          <a:extLst>
            <a:ext uri="{FF2B5EF4-FFF2-40B4-BE49-F238E27FC236}">
              <a16:creationId xmlns:a16="http://schemas.microsoft.com/office/drawing/2014/main" xmlns=""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1" name="Text Box 15">
          <a:extLst>
            <a:ext uri="{FF2B5EF4-FFF2-40B4-BE49-F238E27FC236}">
              <a16:creationId xmlns:a16="http://schemas.microsoft.com/office/drawing/2014/main" xmlns=""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2" name="Text Box 15">
          <a:extLst>
            <a:ext uri="{FF2B5EF4-FFF2-40B4-BE49-F238E27FC236}">
              <a16:creationId xmlns:a16="http://schemas.microsoft.com/office/drawing/2014/main" xmlns=""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3" name="Text Box 15">
          <a:extLst>
            <a:ext uri="{FF2B5EF4-FFF2-40B4-BE49-F238E27FC236}">
              <a16:creationId xmlns:a16="http://schemas.microsoft.com/office/drawing/2014/main" xmlns=""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4"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5"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6"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7"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0"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1"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2"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3"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4"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5"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6"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504825</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27</xdr:row>
      <xdr:rowOff>504825</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28</xdr:row>
      <xdr:rowOff>504825</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69" name="Text Box 15">
          <a:extLst>
            <a:ext uri="{FF2B5EF4-FFF2-40B4-BE49-F238E27FC236}">
              <a16:creationId xmlns:a16="http://schemas.microsoft.com/office/drawing/2014/main" xmlns=""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0" name="Text Box 15">
          <a:extLst>
            <a:ext uri="{FF2B5EF4-FFF2-40B4-BE49-F238E27FC236}">
              <a16:creationId xmlns:a16="http://schemas.microsoft.com/office/drawing/2014/main" xmlns=""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1" name="Text Box 15">
          <a:extLst>
            <a:ext uri="{FF2B5EF4-FFF2-40B4-BE49-F238E27FC236}">
              <a16:creationId xmlns:a16="http://schemas.microsoft.com/office/drawing/2014/main" xmlns=""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2" name="Text Box 15">
          <a:extLst>
            <a:ext uri="{FF2B5EF4-FFF2-40B4-BE49-F238E27FC236}">
              <a16:creationId xmlns:a16="http://schemas.microsoft.com/office/drawing/2014/main" xmlns=""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504825</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504825</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504825</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504825</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27</xdr:row>
      <xdr:rowOff>504825</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28</xdr:row>
      <xdr:rowOff>504825</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55" name="Text Box 15">
          <a:extLst>
            <a:ext uri="{FF2B5EF4-FFF2-40B4-BE49-F238E27FC236}">
              <a16:creationId xmlns:a16="http://schemas.microsoft.com/office/drawing/2014/main" xmlns="" id="{54706769-9B45-459F-AE21-D8F0D2691847}"/>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91"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131" name="Text Box 15">
          <a:extLst>
            <a:ext uri="{FF2B5EF4-FFF2-40B4-BE49-F238E27FC236}">
              <a16:creationId xmlns:a16="http://schemas.microsoft.com/office/drawing/2014/main" xmlns="" id="{A716C137-E288-4F11-997F-E7694133661F}"/>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697" name="Text Box 15">
          <a:extLst>
            <a:ext uri="{FF2B5EF4-FFF2-40B4-BE49-F238E27FC236}">
              <a16:creationId xmlns:a16="http://schemas.microsoft.com/office/drawing/2014/main" xmlns="" id="{C9E4E0C0-66DD-490B-8C3B-CF6F1DE427A5}"/>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698"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699" name="Text Box 15">
          <a:extLst>
            <a:ext uri="{FF2B5EF4-FFF2-40B4-BE49-F238E27FC236}">
              <a16:creationId xmlns:a16="http://schemas.microsoft.com/office/drawing/2014/main" xmlns="" id="{05C50DFC-49A7-4522-8D9E-5B3762FD9E24}"/>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32</xdr:row>
      <xdr:rowOff>504825</xdr:rowOff>
    </xdr:from>
    <xdr:ext cx="95250" cy="444014"/>
    <xdr:sp macro="" textlink="">
      <xdr:nvSpPr>
        <xdr:cNvPr id="700" name="Text Box 15">
          <a:extLst>
            <a:ext uri="{FF2B5EF4-FFF2-40B4-BE49-F238E27FC236}">
              <a16:creationId xmlns:a16="http://schemas.microsoft.com/office/drawing/2014/main" xmlns="" id="{3EC98ABC-DC90-4C2E-8C9B-B9F10782828A}"/>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01" name="Text Box 16">
          <a:extLst>
            <a:ext uri="{FF2B5EF4-FFF2-40B4-BE49-F238E27FC236}">
              <a16:creationId xmlns:a16="http://schemas.microsoft.com/office/drawing/2014/main" xmlns="" id="{175031EB-B65E-4B0F-9EF0-5212B360B3B6}"/>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02" name="Text Box 17">
          <a:extLst>
            <a:ext uri="{FF2B5EF4-FFF2-40B4-BE49-F238E27FC236}">
              <a16:creationId xmlns:a16="http://schemas.microsoft.com/office/drawing/2014/main" xmlns="" id="{1E117CCB-E6EA-433F-B483-D4F86BD7616E}"/>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03" name="Text Box 18">
          <a:extLst>
            <a:ext uri="{FF2B5EF4-FFF2-40B4-BE49-F238E27FC236}">
              <a16:creationId xmlns:a16="http://schemas.microsoft.com/office/drawing/2014/main" xmlns="" id="{A4D1BA33-B2AE-4508-A307-EDA66DD0E8A5}"/>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04" name="Text Box 19">
          <a:extLst>
            <a:ext uri="{FF2B5EF4-FFF2-40B4-BE49-F238E27FC236}">
              <a16:creationId xmlns:a16="http://schemas.microsoft.com/office/drawing/2014/main" xmlns="" id="{A52F700C-5AEA-4E21-87BE-B21DCEA3E265}"/>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05" name="Text Box 16">
          <a:extLst>
            <a:ext uri="{FF2B5EF4-FFF2-40B4-BE49-F238E27FC236}">
              <a16:creationId xmlns:a16="http://schemas.microsoft.com/office/drawing/2014/main" xmlns="" id="{6305AFDC-B7D9-4BBD-9A5D-865872163DC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06" name="Text Box 17">
          <a:extLst>
            <a:ext uri="{FF2B5EF4-FFF2-40B4-BE49-F238E27FC236}">
              <a16:creationId xmlns:a16="http://schemas.microsoft.com/office/drawing/2014/main" xmlns="" id="{01F6BE63-F761-4D63-B8B7-5F74A1C9C3C9}"/>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07" name="Text Box 18">
          <a:extLst>
            <a:ext uri="{FF2B5EF4-FFF2-40B4-BE49-F238E27FC236}">
              <a16:creationId xmlns:a16="http://schemas.microsoft.com/office/drawing/2014/main" xmlns="" id="{AA54BB56-0574-4555-B5CF-95A354F70C1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08" name="Text Box 19">
          <a:extLst>
            <a:ext uri="{FF2B5EF4-FFF2-40B4-BE49-F238E27FC236}">
              <a16:creationId xmlns:a16="http://schemas.microsoft.com/office/drawing/2014/main" xmlns="" id="{A3039B21-D34B-4C9C-987B-29BE49138FC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709" name="Text Box 15">
          <a:extLst>
            <a:ext uri="{FF2B5EF4-FFF2-40B4-BE49-F238E27FC236}">
              <a16:creationId xmlns:a16="http://schemas.microsoft.com/office/drawing/2014/main" xmlns="" id="{C1EAA136-28B3-4706-B2A7-7F8CE04313FB}"/>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710" name="Text Box 16">
          <a:extLst>
            <a:ext uri="{FF2B5EF4-FFF2-40B4-BE49-F238E27FC236}">
              <a16:creationId xmlns:a16="http://schemas.microsoft.com/office/drawing/2014/main" xmlns="" id="{7671F450-A362-4D89-A33B-4A773C237359}"/>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711" name="Text Box 17">
          <a:extLst>
            <a:ext uri="{FF2B5EF4-FFF2-40B4-BE49-F238E27FC236}">
              <a16:creationId xmlns:a16="http://schemas.microsoft.com/office/drawing/2014/main" xmlns="" id="{5C5C5E2F-94CA-4A45-A71E-523F7560B54F}"/>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712" name="Text Box 18">
          <a:extLst>
            <a:ext uri="{FF2B5EF4-FFF2-40B4-BE49-F238E27FC236}">
              <a16:creationId xmlns:a16="http://schemas.microsoft.com/office/drawing/2014/main" xmlns="" id="{31D6909B-CC0A-4B54-8AE2-4CF42A7E8CFB}"/>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713" name="Text Box 19">
          <a:extLst>
            <a:ext uri="{FF2B5EF4-FFF2-40B4-BE49-F238E27FC236}">
              <a16:creationId xmlns:a16="http://schemas.microsoft.com/office/drawing/2014/main" xmlns="" id="{EA573FA1-3EDC-45CA-88D5-0664F1EDD8AA}"/>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714" name="Text Box 15">
          <a:extLst>
            <a:ext uri="{FF2B5EF4-FFF2-40B4-BE49-F238E27FC236}">
              <a16:creationId xmlns:a16="http://schemas.microsoft.com/office/drawing/2014/main" xmlns="" id="{0231A43A-65F2-4026-8972-912CAFF8B34F}"/>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15" name="Text Box 16">
          <a:extLst>
            <a:ext uri="{FF2B5EF4-FFF2-40B4-BE49-F238E27FC236}">
              <a16:creationId xmlns:a16="http://schemas.microsoft.com/office/drawing/2014/main" xmlns="" id="{10A63301-F8F4-4C15-9E20-870BCFBBAD5F}"/>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16" name="Text Box 17">
          <a:extLst>
            <a:ext uri="{FF2B5EF4-FFF2-40B4-BE49-F238E27FC236}">
              <a16:creationId xmlns:a16="http://schemas.microsoft.com/office/drawing/2014/main" xmlns="" id="{ADD3C92B-3841-4C3A-9376-38FD2F4BC907}"/>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17" name="Text Box 18">
          <a:extLst>
            <a:ext uri="{FF2B5EF4-FFF2-40B4-BE49-F238E27FC236}">
              <a16:creationId xmlns:a16="http://schemas.microsoft.com/office/drawing/2014/main" xmlns="" id="{BE2CE3AC-2E5B-4132-A44C-FBF3A5A7887D}"/>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0</xdr:rowOff>
    </xdr:from>
    <xdr:ext cx="95250" cy="171450"/>
    <xdr:sp macro="" textlink="">
      <xdr:nvSpPr>
        <xdr:cNvPr id="718" name="Text Box 19">
          <a:extLst>
            <a:ext uri="{FF2B5EF4-FFF2-40B4-BE49-F238E27FC236}">
              <a16:creationId xmlns:a16="http://schemas.microsoft.com/office/drawing/2014/main" xmlns="" id="{9C65B85B-3734-4F2E-A5E2-5FF4DA297E08}"/>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34</xdr:row>
      <xdr:rowOff>504825</xdr:rowOff>
    </xdr:from>
    <xdr:ext cx="95250" cy="213632"/>
    <xdr:sp macro="" textlink="">
      <xdr:nvSpPr>
        <xdr:cNvPr id="719" name="Text Box 15">
          <a:extLst>
            <a:ext uri="{FF2B5EF4-FFF2-40B4-BE49-F238E27FC236}">
              <a16:creationId xmlns:a16="http://schemas.microsoft.com/office/drawing/2014/main" xmlns="" id="{87149A8E-7643-454C-B6B4-C16A47ACBDC6}"/>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20" name="Text Box 16">
          <a:extLst>
            <a:ext uri="{FF2B5EF4-FFF2-40B4-BE49-F238E27FC236}">
              <a16:creationId xmlns:a16="http://schemas.microsoft.com/office/drawing/2014/main" xmlns="" id="{18655126-C2AC-4E3E-9061-55A504322D3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21" name="Text Box 17">
          <a:extLst>
            <a:ext uri="{FF2B5EF4-FFF2-40B4-BE49-F238E27FC236}">
              <a16:creationId xmlns:a16="http://schemas.microsoft.com/office/drawing/2014/main" xmlns="" id="{B80B4E1F-24A0-4533-9873-A1D8D559F52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722" name="Text Box 18">
          <a:extLst>
            <a:ext uri="{FF2B5EF4-FFF2-40B4-BE49-F238E27FC236}">
              <a16:creationId xmlns:a16="http://schemas.microsoft.com/office/drawing/2014/main" xmlns="" id="{3C655F64-C0F2-4A85-9B54-504671B51704}"/>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723" name="Text Box 15">
          <a:extLst>
            <a:ext uri="{FF2B5EF4-FFF2-40B4-BE49-F238E27FC236}">
              <a16:creationId xmlns:a16="http://schemas.microsoft.com/office/drawing/2014/main" xmlns="" id="{E9C07ACB-C18B-4FB8-A8E7-985AB5138BA1}"/>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724" name="Text Box 16">
          <a:extLst>
            <a:ext uri="{FF2B5EF4-FFF2-40B4-BE49-F238E27FC236}">
              <a16:creationId xmlns:a16="http://schemas.microsoft.com/office/drawing/2014/main" xmlns="" id="{53CF400F-E620-4CD1-B74B-FBE7E7FBC442}"/>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725" name="Text Box 17">
          <a:extLst>
            <a:ext uri="{FF2B5EF4-FFF2-40B4-BE49-F238E27FC236}">
              <a16:creationId xmlns:a16="http://schemas.microsoft.com/office/drawing/2014/main" xmlns="" id="{E0FF191D-2C93-408D-A215-2942FB11EAD5}"/>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726" name="Text Box 18">
          <a:extLst>
            <a:ext uri="{FF2B5EF4-FFF2-40B4-BE49-F238E27FC236}">
              <a16:creationId xmlns:a16="http://schemas.microsoft.com/office/drawing/2014/main" xmlns="" id="{F0F9B454-1B51-4BB4-B046-A95C0265E2B1}"/>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727" name="Text Box 19">
          <a:extLst>
            <a:ext uri="{FF2B5EF4-FFF2-40B4-BE49-F238E27FC236}">
              <a16:creationId xmlns:a16="http://schemas.microsoft.com/office/drawing/2014/main" xmlns="" id="{2CF5D878-03A9-4EB5-A5B0-D01AEF289337}"/>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0</xdr:rowOff>
    </xdr:from>
    <xdr:ext cx="95250" cy="171450"/>
    <xdr:sp macro="" textlink="">
      <xdr:nvSpPr>
        <xdr:cNvPr id="728" name="Text Box 16">
          <a:extLst>
            <a:ext uri="{FF2B5EF4-FFF2-40B4-BE49-F238E27FC236}">
              <a16:creationId xmlns:a16="http://schemas.microsoft.com/office/drawing/2014/main" xmlns="" id="{C8CB34BA-23A3-4F46-9715-222B72F2F6D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729" name="Text Box 16">
          <a:extLst>
            <a:ext uri="{FF2B5EF4-FFF2-40B4-BE49-F238E27FC236}">
              <a16:creationId xmlns:a16="http://schemas.microsoft.com/office/drawing/2014/main" xmlns="" id="{603E823F-C9CD-44DA-9400-2C0ECD887BE9}"/>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730" name="Text Box 17">
          <a:extLst>
            <a:ext uri="{FF2B5EF4-FFF2-40B4-BE49-F238E27FC236}">
              <a16:creationId xmlns:a16="http://schemas.microsoft.com/office/drawing/2014/main" xmlns="" id="{09DF8416-56DC-4A68-B2C0-5B4AF1F98EFB}"/>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731" name="Text Box 18">
          <a:extLst>
            <a:ext uri="{FF2B5EF4-FFF2-40B4-BE49-F238E27FC236}">
              <a16:creationId xmlns:a16="http://schemas.microsoft.com/office/drawing/2014/main" xmlns="" id="{F3AACF01-3AAC-4A9A-9DBD-2692EA88596B}"/>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732" name="Text Box 19">
          <a:extLst>
            <a:ext uri="{FF2B5EF4-FFF2-40B4-BE49-F238E27FC236}">
              <a16:creationId xmlns:a16="http://schemas.microsoft.com/office/drawing/2014/main" xmlns="" id="{2EC8BBA4-3BA3-4656-99E3-A9BA66163E87}"/>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733" name="Text Box 15">
          <a:extLst>
            <a:ext uri="{FF2B5EF4-FFF2-40B4-BE49-F238E27FC236}">
              <a16:creationId xmlns:a16="http://schemas.microsoft.com/office/drawing/2014/main" xmlns="" id="{617092DA-D13C-458D-A6BA-9ED966105E28}"/>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734" name="Text Box 15">
          <a:extLst>
            <a:ext uri="{FF2B5EF4-FFF2-40B4-BE49-F238E27FC236}">
              <a16:creationId xmlns:a16="http://schemas.microsoft.com/office/drawing/2014/main" xmlns="" id="{7640EC7E-52B4-4608-954D-BE9CF17436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35</xdr:row>
      <xdr:rowOff>301625</xdr:rowOff>
    </xdr:from>
    <xdr:ext cx="97630" cy="112531"/>
    <xdr:sp macro="" textlink="">
      <xdr:nvSpPr>
        <xdr:cNvPr id="735" name="Text Box 15">
          <a:extLst>
            <a:ext uri="{FF2B5EF4-FFF2-40B4-BE49-F238E27FC236}">
              <a16:creationId xmlns:a16="http://schemas.microsoft.com/office/drawing/2014/main" xmlns="" id="{D98EA892-50BA-458A-A881-CEEA11886A3E}"/>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35</xdr:row>
      <xdr:rowOff>301625</xdr:rowOff>
    </xdr:from>
    <xdr:ext cx="97630" cy="112531"/>
    <xdr:sp macro="" textlink="">
      <xdr:nvSpPr>
        <xdr:cNvPr id="736" name="Text Box 15">
          <a:extLst>
            <a:ext uri="{FF2B5EF4-FFF2-40B4-BE49-F238E27FC236}">
              <a16:creationId xmlns:a16="http://schemas.microsoft.com/office/drawing/2014/main" xmlns="" id="{C06B8342-E67F-4422-96FC-1489F448CC2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737" name="Text Box 15">
          <a:extLst>
            <a:ext uri="{FF2B5EF4-FFF2-40B4-BE49-F238E27FC236}">
              <a16:creationId xmlns:a16="http://schemas.microsoft.com/office/drawing/2014/main" xmlns="" id="{15DE0D8B-4F63-46BA-A78C-CBD3A9CCF108}"/>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35</xdr:row>
      <xdr:rowOff>301625</xdr:rowOff>
    </xdr:from>
    <xdr:ext cx="97630" cy="112531"/>
    <xdr:sp macro="" textlink="">
      <xdr:nvSpPr>
        <xdr:cNvPr id="738" name="Text Box 15">
          <a:extLst>
            <a:ext uri="{FF2B5EF4-FFF2-40B4-BE49-F238E27FC236}">
              <a16:creationId xmlns:a16="http://schemas.microsoft.com/office/drawing/2014/main" xmlns="" id="{17F4C2E2-6DB1-41B3-80DB-E961BDEF0A55}"/>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35</xdr:row>
      <xdr:rowOff>301625</xdr:rowOff>
    </xdr:from>
    <xdr:ext cx="97630" cy="112531"/>
    <xdr:sp macro="" textlink="">
      <xdr:nvSpPr>
        <xdr:cNvPr id="739" name="Text Box 15">
          <a:extLst>
            <a:ext uri="{FF2B5EF4-FFF2-40B4-BE49-F238E27FC236}">
              <a16:creationId xmlns:a16="http://schemas.microsoft.com/office/drawing/2014/main" xmlns="" id="{23231BFE-990D-4D1B-859E-8F2426BDAA3A}"/>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740" name="Text Box 15">
          <a:extLst>
            <a:ext uri="{FF2B5EF4-FFF2-40B4-BE49-F238E27FC236}">
              <a16:creationId xmlns:a16="http://schemas.microsoft.com/office/drawing/2014/main" xmlns="" id="{EB97AA6E-7585-43E7-89A4-E3B116CC1A0E}"/>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741" name="Text Box 15">
          <a:extLst>
            <a:ext uri="{FF2B5EF4-FFF2-40B4-BE49-F238E27FC236}">
              <a16:creationId xmlns:a16="http://schemas.microsoft.com/office/drawing/2014/main" xmlns="" id="{7B22F5AA-BBBB-408C-BAF3-15314B869DE4}"/>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42" name="Text Box 15">
          <a:extLst>
            <a:ext uri="{FF2B5EF4-FFF2-40B4-BE49-F238E27FC236}">
              <a16:creationId xmlns:a16="http://schemas.microsoft.com/office/drawing/2014/main" xmlns="" id="{3D487896-B1C8-443B-AE0F-679F82156C6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3" name="Text Box 16">
          <a:extLst>
            <a:ext uri="{FF2B5EF4-FFF2-40B4-BE49-F238E27FC236}">
              <a16:creationId xmlns:a16="http://schemas.microsoft.com/office/drawing/2014/main" xmlns="" id="{D3634CD7-1C81-43AB-8082-4DBF2C1F1F6C}"/>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4" name="Text Box 17">
          <a:extLst>
            <a:ext uri="{FF2B5EF4-FFF2-40B4-BE49-F238E27FC236}">
              <a16:creationId xmlns:a16="http://schemas.microsoft.com/office/drawing/2014/main" xmlns="" id="{8B138EA7-60B5-4561-B808-5FCAFDDCB605}"/>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5" name="Text Box 18">
          <a:extLst>
            <a:ext uri="{FF2B5EF4-FFF2-40B4-BE49-F238E27FC236}">
              <a16:creationId xmlns:a16="http://schemas.microsoft.com/office/drawing/2014/main" xmlns="" id="{B1E9B797-2478-42A4-89F9-2BF3F75AC739}"/>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6" name="Text Box 19">
          <a:extLst>
            <a:ext uri="{FF2B5EF4-FFF2-40B4-BE49-F238E27FC236}">
              <a16:creationId xmlns:a16="http://schemas.microsoft.com/office/drawing/2014/main" xmlns="" id="{9A3529F1-6346-4431-9DF0-264B0F403183}"/>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7" name="Text Box 16">
          <a:extLst>
            <a:ext uri="{FF2B5EF4-FFF2-40B4-BE49-F238E27FC236}">
              <a16:creationId xmlns:a16="http://schemas.microsoft.com/office/drawing/2014/main" xmlns="" id="{3FC7A95D-ED43-4E29-AEBA-B758AC9ECC21}"/>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48" name="Text Box 17">
          <a:extLst>
            <a:ext uri="{FF2B5EF4-FFF2-40B4-BE49-F238E27FC236}">
              <a16:creationId xmlns:a16="http://schemas.microsoft.com/office/drawing/2014/main" xmlns="" id="{0ABEF6F5-CE87-44EB-99D5-2E3D92EC99DC}"/>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32</xdr:row>
      <xdr:rowOff>15875</xdr:rowOff>
    </xdr:from>
    <xdr:ext cx="95250" cy="171450"/>
    <xdr:sp macro="" textlink="">
      <xdr:nvSpPr>
        <xdr:cNvPr id="749" name="Text Box 18">
          <a:extLst>
            <a:ext uri="{FF2B5EF4-FFF2-40B4-BE49-F238E27FC236}">
              <a16:creationId xmlns:a16="http://schemas.microsoft.com/office/drawing/2014/main" xmlns="" id="{E1B28FF9-48D1-4FD4-9CCF-707F2BAE06C2}"/>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750" name="Text Box 15">
          <a:extLst>
            <a:ext uri="{FF2B5EF4-FFF2-40B4-BE49-F238E27FC236}">
              <a16:creationId xmlns:a16="http://schemas.microsoft.com/office/drawing/2014/main" xmlns="" id="{CF7FDEA3-0EC7-49D1-AC29-5CE34A0C040C}"/>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51" name="Text Box 15">
          <a:extLst>
            <a:ext uri="{FF2B5EF4-FFF2-40B4-BE49-F238E27FC236}">
              <a16:creationId xmlns:a16="http://schemas.microsoft.com/office/drawing/2014/main" xmlns="" id="{6AF387A5-89D5-4402-AAB4-A0BE6BE431E9}"/>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213632"/>
    <xdr:sp macro="" textlink="">
      <xdr:nvSpPr>
        <xdr:cNvPr id="752" name="Text Box 15">
          <a:extLst>
            <a:ext uri="{FF2B5EF4-FFF2-40B4-BE49-F238E27FC236}">
              <a16:creationId xmlns:a16="http://schemas.microsoft.com/office/drawing/2014/main" xmlns="" id="{E68C2660-6C21-4C86-808E-45278A5BE9B3}"/>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753" name="Text Box 15">
          <a:extLst>
            <a:ext uri="{FF2B5EF4-FFF2-40B4-BE49-F238E27FC236}">
              <a16:creationId xmlns:a16="http://schemas.microsoft.com/office/drawing/2014/main" xmlns="" id="{9A8A5F79-3A1A-496A-B03D-D6342B1567D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4" name="Text Box 16">
          <a:extLst>
            <a:ext uri="{FF2B5EF4-FFF2-40B4-BE49-F238E27FC236}">
              <a16:creationId xmlns:a16="http://schemas.microsoft.com/office/drawing/2014/main" xmlns="" id="{A2454DD2-53CE-4643-AF11-01139C69F4A1}"/>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5" name="Text Box 17">
          <a:extLst>
            <a:ext uri="{FF2B5EF4-FFF2-40B4-BE49-F238E27FC236}">
              <a16:creationId xmlns:a16="http://schemas.microsoft.com/office/drawing/2014/main" xmlns="" id="{76C88A75-319C-48EC-9CA2-65639B0242A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6" name="Text Box 18">
          <a:extLst>
            <a:ext uri="{FF2B5EF4-FFF2-40B4-BE49-F238E27FC236}">
              <a16:creationId xmlns:a16="http://schemas.microsoft.com/office/drawing/2014/main" xmlns="" id="{F1E78CAB-C042-4DE7-A699-8E9F981261C2}"/>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7" name="Text Box 19">
          <a:extLst>
            <a:ext uri="{FF2B5EF4-FFF2-40B4-BE49-F238E27FC236}">
              <a16:creationId xmlns:a16="http://schemas.microsoft.com/office/drawing/2014/main" xmlns="" id="{193DECDA-2C2B-4813-BCEC-79EE5771AA1E}"/>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8" name="Text Box 16">
          <a:extLst>
            <a:ext uri="{FF2B5EF4-FFF2-40B4-BE49-F238E27FC236}">
              <a16:creationId xmlns:a16="http://schemas.microsoft.com/office/drawing/2014/main" xmlns="" id="{DF2808FC-F010-4FC3-B7AE-C99E74C0BCAC}"/>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0</xdr:rowOff>
    </xdr:from>
    <xdr:ext cx="95250" cy="171450"/>
    <xdr:sp macro="" textlink="">
      <xdr:nvSpPr>
        <xdr:cNvPr id="759" name="Text Box 17">
          <a:extLst>
            <a:ext uri="{FF2B5EF4-FFF2-40B4-BE49-F238E27FC236}">
              <a16:creationId xmlns:a16="http://schemas.microsoft.com/office/drawing/2014/main" xmlns="" id="{CB3D3DC5-A188-456C-BAFF-8FC9ED37335B}"/>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32</xdr:row>
      <xdr:rowOff>15875</xdr:rowOff>
    </xdr:from>
    <xdr:ext cx="95250" cy="171450"/>
    <xdr:sp macro="" textlink="">
      <xdr:nvSpPr>
        <xdr:cNvPr id="760" name="Text Box 18">
          <a:extLst>
            <a:ext uri="{FF2B5EF4-FFF2-40B4-BE49-F238E27FC236}">
              <a16:creationId xmlns:a16="http://schemas.microsoft.com/office/drawing/2014/main" xmlns="" id="{04B6338F-6E64-4504-95DF-C79BCB2A4DFB}"/>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61" name="Text Box 15">
          <a:extLst>
            <a:ext uri="{FF2B5EF4-FFF2-40B4-BE49-F238E27FC236}">
              <a16:creationId xmlns:a16="http://schemas.microsoft.com/office/drawing/2014/main" xmlns="" id="{E7227B40-3113-4794-88E0-58DE489929D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213632"/>
    <xdr:sp macro="" textlink="">
      <xdr:nvSpPr>
        <xdr:cNvPr id="762" name="Text Box 15">
          <a:extLst>
            <a:ext uri="{FF2B5EF4-FFF2-40B4-BE49-F238E27FC236}">
              <a16:creationId xmlns:a16="http://schemas.microsoft.com/office/drawing/2014/main" xmlns="" id="{5DF1C1DE-7A78-4BD5-BDB8-AB73727F354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63" name="Text Box 15">
          <a:extLst>
            <a:ext uri="{FF2B5EF4-FFF2-40B4-BE49-F238E27FC236}">
              <a16:creationId xmlns:a16="http://schemas.microsoft.com/office/drawing/2014/main" xmlns="" id="{CFCFDD06-726A-4D9D-969F-DE6251A6E2B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64" name="Text Box 15">
          <a:extLst>
            <a:ext uri="{FF2B5EF4-FFF2-40B4-BE49-F238E27FC236}">
              <a16:creationId xmlns:a16="http://schemas.microsoft.com/office/drawing/2014/main" xmlns="" id="{0AA50F63-0D8C-4E65-A91C-66D330F3D82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65" name="Text Box 15">
          <a:extLst>
            <a:ext uri="{FF2B5EF4-FFF2-40B4-BE49-F238E27FC236}">
              <a16:creationId xmlns:a16="http://schemas.microsoft.com/office/drawing/2014/main" xmlns="" id="{4F232217-EF18-4962-A816-D1628862DB7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66" name="Text Box 16">
          <a:extLst>
            <a:ext uri="{FF2B5EF4-FFF2-40B4-BE49-F238E27FC236}">
              <a16:creationId xmlns:a16="http://schemas.microsoft.com/office/drawing/2014/main" xmlns="" id="{2ED727D3-0AF6-4113-9BDF-60F3119C450F}"/>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67" name="Text Box 17">
          <a:extLst>
            <a:ext uri="{FF2B5EF4-FFF2-40B4-BE49-F238E27FC236}">
              <a16:creationId xmlns:a16="http://schemas.microsoft.com/office/drawing/2014/main" xmlns="" id="{326797B1-A40A-4577-B682-765A4DD70533}"/>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68" name="Text Box 18">
          <a:extLst>
            <a:ext uri="{FF2B5EF4-FFF2-40B4-BE49-F238E27FC236}">
              <a16:creationId xmlns:a16="http://schemas.microsoft.com/office/drawing/2014/main" xmlns="" id="{F05760C3-48EC-4162-92F5-676554531EC9}"/>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69" name="Text Box 19">
          <a:extLst>
            <a:ext uri="{FF2B5EF4-FFF2-40B4-BE49-F238E27FC236}">
              <a16:creationId xmlns:a16="http://schemas.microsoft.com/office/drawing/2014/main" xmlns="" id="{B592FAE7-4F83-4E2B-8BA2-CAE63095F8AC}"/>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70" name="Text Box 16">
          <a:extLst>
            <a:ext uri="{FF2B5EF4-FFF2-40B4-BE49-F238E27FC236}">
              <a16:creationId xmlns:a16="http://schemas.microsoft.com/office/drawing/2014/main" xmlns="" id="{986FA5E2-1854-4C91-8D23-E2E3C30C324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71" name="Text Box 17">
          <a:extLst>
            <a:ext uri="{FF2B5EF4-FFF2-40B4-BE49-F238E27FC236}">
              <a16:creationId xmlns:a16="http://schemas.microsoft.com/office/drawing/2014/main" xmlns="" id="{56341FC6-C292-4B46-BE5A-C65E14EBC4AD}"/>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33</xdr:row>
      <xdr:rowOff>15875</xdr:rowOff>
    </xdr:from>
    <xdr:ext cx="95250" cy="171450"/>
    <xdr:sp macro="" textlink="">
      <xdr:nvSpPr>
        <xdr:cNvPr id="772" name="Text Box 18">
          <a:extLst>
            <a:ext uri="{FF2B5EF4-FFF2-40B4-BE49-F238E27FC236}">
              <a16:creationId xmlns:a16="http://schemas.microsoft.com/office/drawing/2014/main" xmlns="" id="{39127B0B-0EF3-4688-A05A-F7BCF9C44881}"/>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73" name="Text Box 15">
          <a:extLst>
            <a:ext uri="{FF2B5EF4-FFF2-40B4-BE49-F238E27FC236}">
              <a16:creationId xmlns:a16="http://schemas.microsoft.com/office/drawing/2014/main" xmlns="" id="{467912E0-49F5-442A-8F58-3B79599A77D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74" name="Text Box 15">
          <a:extLst>
            <a:ext uri="{FF2B5EF4-FFF2-40B4-BE49-F238E27FC236}">
              <a16:creationId xmlns:a16="http://schemas.microsoft.com/office/drawing/2014/main" xmlns="" id="{6310FF2C-AB98-4921-B6D4-313EB6E5123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775" name="Text Box 15">
          <a:extLst>
            <a:ext uri="{FF2B5EF4-FFF2-40B4-BE49-F238E27FC236}">
              <a16:creationId xmlns:a16="http://schemas.microsoft.com/office/drawing/2014/main" xmlns="" id="{DB156C21-5E30-4C17-9401-79A4F4B40B48}"/>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776" name="Text Box 15">
          <a:extLst>
            <a:ext uri="{FF2B5EF4-FFF2-40B4-BE49-F238E27FC236}">
              <a16:creationId xmlns:a16="http://schemas.microsoft.com/office/drawing/2014/main" xmlns="" id="{F816B6D4-D4C0-48B4-A07D-A8E8D4CCD29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77" name="Text Box 16">
          <a:extLst>
            <a:ext uri="{FF2B5EF4-FFF2-40B4-BE49-F238E27FC236}">
              <a16:creationId xmlns:a16="http://schemas.microsoft.com/office/drawing/2014/main" xmlns="" id="{8B97FB2A-0E6F-4432-8C0D-AA6669E10145}"/>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78" name="Text Box 17">
          <a:extLst>
            <a:ext uri="{FF2B5EF4-FFF2-40B4-BE49-F238E27FC236}">
              <a16:creationId xmlns:a16="http://schemas.microsoft.com/office/drawing/2014/main" xmlns="" id="{27365313-1A08-44E3-BBAA-521DCAD03BCB}"/>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79" name="Text Box 18">
          <a:extLst>
            <a:ext uri="{FF2B5EF4-FFF2-40B4-BE49-F238E27FC236}">
              <a16:creationId xmlns:a16="http://schemas.microsoft.com/office/drawing/2014/main" xmlns="" id="{BF864B5A-6617-44AC-AD1E-2B82F0A840FE}"/>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80" name="Text Box 19">
          <a:extLst>
            <a:ext uri="{FF2B5EF4-FFF2-40B4-BE49-F238E27FC236}">
              <a16:creationId xmlns:a16="http://schemas.microsoft.com/office/drawing/2014/main" xmlns="" id="{E42CAE73-D851-47FF-9E0C-49C8040D11F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81" name="Text Box 16">
          <a:extLst>
            <a:ext uri="{FF2B5EF4-FFF2-40B4-BE49-F238E27FC236}">
              <a16:creationId xmlns:a16="http://schemas.microsoft.com/office/drawing/2014/main" xmlns="" id="{CCC72E0C-920D-471B-AB92-F1D6BB1782B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0</xdr:rowOff>
    </xdr:from>
    <xdr:ext cx="95250" cy="171450"/>
    <xdr:sp macro="" textlink="">
      <xdr:nvSpPr>
        <xdr:cNvPr id="782" name="Text Box 17">
          <a:extLst>
            <a:ext uri="{FF2B5EF4-FFF2-40B4-BE49-F238E27FC236}">
              <a16:creationId xmlns:a16="http://schemas.microsoft.com/office/drawing/2014/main" xmlns="" id="{863C4F72-2A46-4CE4-87A2-7FFA7147F49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33</xdr:row>
      <xdr:rowOff>15875</xdr:rowOff>
    </xdr:from>
    <xdr:ext cx="95250" cy="171450"/>
    <xdr:sp macro="" textlink="">
      <xdr:nvSpPr>
        <xdr:cNvPr id="783" name="Text Box 18">
          <a:extLst>
            <a:ext uri="{FF2B5EF4-FFF2-40B4-BE49-F238E27FC236}">
              <a16:creationId xmlns:a16="http://schemas.microsoft.com/office/drawing/2014/main" xmlns="" id="{5C515DC0-388B-4494-B620-223E7F06F0FC}"/>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84" name="Text Box 15">
          <a:extLst>
            <a:ext uri="{FF2B5EF4-FFF2-40B4-BE49-F238E27FC236}">
              <a16:creationId xmlns:a16="http://schemas.microsoft.com/office/drawing/2014/main" xmlns="" id="{766825CC-51AA-4C54-B250-43AA5DCD4D0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213632"/>
    <xdr:sp macro="" textlink="">
      <xdr:nvSpPr>
        <xdr:cNvPr id="785" name="Text Box 15">
          <a:extLst>
            <a:ext uri="{FF2B5EF4-FFF2-40B4-BE49-F238E27FC236}">
              <a16:creationId xmlns:a16="http://schemas.microsoft.com/office/drawing/2014/main" xmlns="" id="{ABAA23AB-E454-4A33-8B69-0456E5AEE90B}"/>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86" name="Text Box 15">
          <a:extLst>
            <a:ext uri="{FF2B5EF4-FFF2-40B4-BE49-F238E27FC236}">
              <a16:creationId xmlns:a16="http://schemas.microsoft.com/office/drawing/2014/main" xmlns="" id="{3E651D89-09A9-4BD5-A223-1C33E28AD7E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87" name="Text Box 15">
          <a:extLst>
            <a:ext uri="{FF2B5EF4-FFF2-40B4-BE49-F238E27FC236}">
              <a16:creationId xmlns:a16="http://schemas.microsoft.com/office/drawing/2014/main" xmlns="" id="{BE122347-D6CE-4EA2-8C26-9417091D287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788" name="Text Box 15">
          <a:extLst>
            <a:ext uri="{FF2B5EF4-FFF2-40B4-BE49-F238E27FC236}">
              <a16:creationId xmlns:a16="http://schemas.microsoft.com/office/drawing/2014/main" xmlns="" id="{C6718F89-BFD4-4D6A-95E3-29498668D45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89" name="Text Box 16">
          <a:extLst>
            <a:ext uri="{FF2B5EF4-FFF2-40B4-BE49-F238E27FC236}">
              <a16:creationId xmlns:a16="http://schemas.microsoft.com/office/drawing/2014/main" xmlns="" id="{F702610C-21E4-460D-A6BA-15AAF8218A56}"/>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90" name="Text Box 17">
          <a:extLst>
            <a:ext uri="{FF2B5EF4-FFF2-40B4-BE49-F238E27FC236}">
              <a16:creationId xmlns:a16="http://schemas.microsoft.com/office/drawing/2014/main" xmlns="" id="{CB635232-AA7E-4465-A1E1-79C7A3E5476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91" name="Text Box 18">
          <a:extLst>
            <a:ext uri="{FF2B5EF4-FFF2-40B4-BE49-F238E27FC236}">
              <a16:creationId xmlns:a16="http://schemas.microsoft.com/office/drawing/2014/main" xmlns="" id="{A33AFF51-5CE5-48EF-A7D3-F02A41AFBF4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92" name="Text Box 19">
          <a:extLst>
            <a:ext uri="{FF2B5EF4-FFF2-40B4-BE49-F238E27FC236}">
              <a16:creationId xmlns:a16="http://schemas.microsoft.com/office/drawing/2014/main" xmlns="" id="{25651773-F08D-4C28-9FA0-FAEA88E7563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93" name="Text Box 16">
          <a:extLst>
            <a:ext uri="{FF2B5EF4-FFF2-40B4-BE49-F238E27FC236}">
              <a16:creationId xmlns:a16="http://schemas.microsoft.com/office/drawing/2014/main" xmlns="" id="{F91DE280-B301-4000-9726-4F436163458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794" name="Text Box 17">
          <a:extLst>
            <a:ext uri="{FF2B5EF4-FFF2-40B4-BE49-F238E27FC236}">
              <a16:creationId xmlns:a16="http://schemas.microsoft.com/office/drawing/2014/main" xmlns="" id="{EE18919B-37DC-461C-BEAC-CEE2F04C2FE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795" name="Text Box 18">
          <a:extLst>
            <a:ext uri="{FF2B5EF4-FFF2-40B4-BE49-F238E27FC236}">
              <a16:creationId xmlns:a16="http://schemas.microsoft.com/office/drawing/2014/main" xmlns="" id="{C4EA6D43-EE97-4B70-8028-134DBCF724AB}"/>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96" name="Text Box 15">
          <a:extLst>
            <a:ext uri="{FF2B5EF4-FFF2-40B4-BE49-F238E27FC236}">
              <a16:creationId xmlns:a16="http://schemas.microsoft.com/office/drawing/2014/main" xmlns="" id="{BA0C554A-0420-4EA2-8550-8E8B70ACE7D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797" name="Text Box 15">
          <a:extLst>
            <a:ext uri="{FF2B5EF4-FFF2-40B4-BE49-F238E27FC236}">
              <a16:creationId xmlns:a16="http://schemas.microsoft.com/office/drawing/2014/main" xmlns="" id="{E1CFDC51-5481-46B1-8AA3-1EB4E60BC31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798" name="Text Box 15">
          <a:extLst>
            <a:ext uri="{FF2B5EF4-FFF2-40B4-BE49-F238E27FC236}">
              <a16:creationId xmlns:a16="http://schemas.microsoft.com/office/drawing/2014/main" xmlns="" id="{B7F315F6-C077-473E-8E81-C37E7A914273}"/>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799" name="Text Box 15">
          <a:extLst>
            <a:ext uri="{FF2B5EF4-FFF2-40B4-BE49-F238E27FC236}">
              <a16:creationId xmlns:a16="http://schemas.microsoft.com/office/drawing/2014/main" xmlns="" id="{75F51D74-5A0F-40AF-AEC1-51669C011D5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0" name="Text Box 16">
          <a:extLst>
            <a:ext uri="{FF2B5EF4-FFF2-40B4-BE49-F238E27FC236}">
              <a16:creationId xmlns:a16="http://schemas.microsoft.com/office/drawing/2014/main" xmlns="" id="{7D4E57A8-7393-410D-863B-FCF8DF23541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1" name="Text Box 17">
          <a:extLst>
            <a:ext uri="{FF2B5EF4-FFF2-40B4-BE49-F238E27FC236}">
              <a16:creationId xmlns:a16="http://schemas.microsoft.com/office/drawing/2014/main" xmlns="" id="{FB79AC9D-0F95-4E34-9297-69961BAFF946}"/>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2" name="Text Box 18">
          <a:extLst>
            <a:ext uri="{FF2B5EF4-FFF2-40B4-BE49-F238E27FC236}">
              <a16:creationId xmlns:a16="http://schemas.microsoft.com/office/drawing/2014/main" xmlns="" id="{90ABE1DE-546B-421D-B166-982250F093C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3" name="Text Box 19">
          <a:extLst>
            <a:ext uri="{FF2B5EF4-FFF2-40B4-BE49-F238E27FC236}">
              <a16:creationId xmlns:a16="http://schemas.microsoft.com/office/drawing/2014/main" xmlns="" id="{217AF6DA-0017-4612-A763-104F0F4A123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4" name="Text Box 16">
          <a:extLst>
            <a:ext uri="{FF2B5EF4-FFF2-40B4-BE49-F238E27FC236}">
              <a16:creationId xmlns:a16="http://schemas.microsoft.com/office/drawing/2014/main" xmlns="" id="{C3F2D99A-38B9-4649-A63C-288467EE9D0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0</xdr:rowOff>
    </xdr:from>
    <xdr:ext cx="95250" cy="171450"/>
    <xdr:sp macro="" textlink="">
      <xdr:nvSpPr>
        <xdr:cNvPr id="805" name="Text Box 17">
          <a:extLst>
            <a:ext uri="{FF2B5EF4-FFF2-40B4-BE49-F238E27FC236}">
              <a16:creationId xmlns:a16="http://schemas.microsoft.com/office/drawing/2014/main" xmlns="" id="{0911007A-0CAD-49BA-AF6E-3F176A86E0B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34</xdr:row>
      <xdr:rowOff>15875</xdr:rowOff>
    </xdr:from>
    <xdr:ext cx="95250" cy="171450"/>
    <xdr:sp macro="" textlink="">
      <xdr:nvSpPr>
        <xdr:cNvPr id="806" name="Text Box 18">
          <a:extLst>
            <a:ext uri="{FF2B5EF4-FFF2-40B4-BE49-F238E27FC236}">
              <a16:creationId xmlns:a16="http://schemas.microsoft.com/office/drawing/2014/main" xmlns="" id="{E98BBC41-9FC6-40DD-A627-99EA50792F89}"/>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07" name="Text Box 15">
          <a:extLst>
            <a:ext uri="{FF2B5EF4-FFF2-40B4-BE49-F238E27FC236}">
              <a16:creationId xmlns:a16="http://schemas.microsoft.com/office/drawing/2014/main" xmlns="" id="{B130264A-B49B-4179-B7CD-F0617BA2C5DB}"/>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213632"/>
    <xdr:sp macro="" textlink="">
      <xdr:nvSpPr>
        <xdr:cNvPr id="808" name="Text Box 15">
          <a:extLst>
            <a:ext uri="{FF2B5EF4-FFF2-40B4-BE49-F238E27FC236}">
              <a16:creationId xmlns:a16="http://schemas.microsoft.com/office/drawing/2014/main" xmlns="" id="{882BB922-BA10-4656-BF88-B9CCCA3C2CDC}"/>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09" name="Text Box 15">
          <a:extLst>
            <a:ext uri="{FF2B5EF4-FFF2-40B4-BE49-F238E27FC236}">
              <a16:creationId xmlns:a16="http://schemas.microsoft.com/office/drawing/2014/main" xmlns="" id="{AA8988B1-D293-474C-A611-C63F47CFAC5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10" name="Text Box 15">
          <a:extLst>
            <a:ext uri="{FF2B5EF4-FFF2-40B4-BE49-F238E27FC236}">
              <a16:creationId xmlns:a16="http://schemas.microsoft.com/office/drawing/2014/main" xmlns="" id="{1F36F933-72C0-49EC-A1A4-107298E64C9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811" name="Text Box 15">
          <a:extLst>
            <a:ext uri="{FF2B5EF4-FFF2-40B4-BE49-F238E27FC236}">
              <a16:creationId xmlns:a16="http://schemas.microsoft.com/office/drawing/2014/main" xmlns="" id="{9F86D681-3F68-45FD-BA07-5654E438E64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2" name="Text Box 16">
          <a:extLst>
            <a:ext uri="{FF2B5EF4-FFF2-40B4-BE49-F238E27FC236}">
              <a16:creationId xmlns:a16="http://schemas.microsoft.com/office/drawing/2014/main" xmlns="" id="{A252C972-0636-401D-9D32-5DB8276F6597}"/>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3" name="Text Box 17">
          <a:extLst>
            <a:ext uri="{FF2B5EF4-FFF2-40B4-BE49-F238E27FC236}">
              <a16:creationId xmlns:a16="http://schemas.microsoft.com/office/drawing/2014/main" xmlns="" id="{FA5D6966-57D4-41FB-BC80-62AAA0303D26}"/>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4" name="Text Box 18">
          <a:extLst>
            <a:ext uri="{FF2B5EF4-FFF2-40B4-BE49-F238E27FC236}">
              <a16:creationId xmlns:a16="http://schemas.microsoft.com/office/drawing/2014/main" xmlns="" id="{00F6CF1B-1F86-4B58-B382-C45B45D44AAA}"/>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5" name="Text Box 19">
          <a:extLst>
            <a:ext uri="{FF2B5EF4-FFF2-40B4-BE49-F238E27FC236}">
              <a16:creationId xmlns:a16="http://schemas.microsoft.com/office/drawing/2014/main" xmlns="" id="{679F7277-9B7E-400E-85E3-3496F6441453}"/>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6" name="Text Box 16">
          <a:extLst>
            <a:ext uri="{FF2B5EF4-FFF2-40B4-BE49-F238E27FC236}">
              <a16:creationId xmlns:a16="http://schemas.microsoft.com/office/drawing/2014/main" xmlns="" id="{4C338CD8-3FFE-4A63-9A1D-44DE510067A7}"/>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17" name="Text Box 17">
          <a:extLst>
            <a:ext uri="{FF2B5EF4-FFF2-40B4-BE49-F238E27FC236}">
              <a16:creationId xmlns:a16="http://schemas.microsoft.com/office/drawing/2014/main" xmlns="" id="{77BD7BC2-8EB7-40A2-AEB2-6D0E8BEEECCD}"/>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818" name="Text Box 18">
          <a:extLst>
            <a:ext uri="{FF2B5EF4-FFF2-40B4-BE49-F238E27FC236}">
              <a16:creationId xmlns:a16="http://schemas.microsoft.com/office/drawing/2014/main" xmlns="" id="{34C7D732-8509-4B04-B8AC-BD62C8304CFC}"/>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19" name="Text Box 15">
          <a:extLst>
            <a:ext uri="{FF2B5EF4-FFF2-40B4-BE49-F238E27FC236}">
              <a16:creationId xmlns:a16="http://schemas.microsoft.com/office/drawing/2014/main" xmlns="" id="{D7D00EEB-DD7C-438F-962B-39E42E1809B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820" name="Text Box 15">
          <a:extLst>
            <a:ext uri="{FF2B5EF4-FFF2-40B4-BE49-F238E27FC236}">
              <a16:creationId xmlns:a16="http://schemas.microsoft.com/office/drawing/2014/main" xmlns="" id="{15EA8B20-79D1-451C-A2F3-2B02D692454B}"/>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821" name="Text Box 15">
          <a:extLst>
            <a:ext uri="{FF2B5EF4-FFF2-40B4-BE49-F238E27FC236}">
              <a16:creationId xmlns:a16="http://schemas.microsoft.com/office/drawing/2014/main" xmlns="" id="{22A067F2-E880-492D-9E9F-C3206759EE19}"/>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22" name="Text Box 15">
          <a:extLst>
            <a:ext uri="{FF2B5EF4-FFF2-40B4-BE49-F238E27FC236}">
              <a16:creationId xmlns:a16="http://schemas.microsoft.com/office/drawing/2014/main" xmlns="" id="{DFCC98B7-EA17-49E2-BCB7-AAC0338E32F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3" name="Text Box 16">
          <a:extLst>
            <a:ext uri="{FF2B5EF4-FFF2-40B4-BE49-F238E27FC236}">
              <a16:creationId xmlns:a16="http://schemas.microsoft.com/office/drawing/2014/main" xmlns="" id="{D5B5807C-2B04-4951-9A7B-8F085C2F9DDD}"/>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4" name="Text Box 17">
          <a:extLst>
            <a:ext uri="{FF2B5EF4-FFF2-40B4-BE49-F238E27FC236}">
              <a16:creationId xmlns:a16="http://schemas.microsoft.com/office/drawing/2014/main" xmlns="" id="{4D997515-C7A6-4515-8576-CB92C8389EB1}"/>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5" name="Text Box 18">
          <a:extLst>
            <a:ext uri="{FF2B5EF4-FFF2-40B4-BE49-F238E27FC236}">
              <a16:creationId xmlns:a16="http://schemas.microsoft.com/office/drawing/2014/main" xmlns="" id="{61E2399D-DC30-4A18-B82B-C66E22A6A285}"/>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6" name="Text Box 19">
          <a:extLst>
            <a:ext uri="{FF2B5EF4-FFF2-40B4-BE49-F238E27FC236}">
              <a16:creationId xmlns:a16="http://schemas.microsoft.com/office/drawing/2014/main" xmlns="" id="{19DF6760-9097-41E5-8FC1-1AB5B9F6821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7" name="Text Box 16">
          <a:extLst>
            <a:ext uri="{FF2B5EF4-FFF2-40B4-BE49-F238E27FC236}">
              <a16:creationId xmlns:a16="http://schemas.microsoft.com/office/drawing/2014/main" xmlns="" id="{10A8955E-59C5-497F-8619-C4904B930C29}"/>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0</xdr:rowOff>
    </xdr:from>
    <xdr:ext cx="95250" cy="171450"/>
    <xdr:sp macro="" textlink="">
      <xdr:nvSpPr>
        <xdr:cNvPr id="828" name="Text Box 17">
          <a:extLst>
            <a:ext uri="{FF2B5EF4-FFF2-40B4-BE49-F238E27FC236}">
              <a16:creationId xmlns:a16="http://schemas.microsoft.com/office/drawing/2014/main" xmlns="" id="{D36072B6-7BF4-4572-A52A-FE235BCF8913}"/>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35</xdr:row>
      <xdr:rowOff>15875</xdr:rowOff>
    </xdr:from>
    <xdr:ext cx="95250" cy="171450"/>
    <xdr:sp macro="" textlink="">
      <xdr:nvSpPr>
        <xdr:cNvPr id="829" name="Text Box 18">
          <a:extLst>
            <a:ext uri="{FF2B5EF4-FFF2-40B4-BE49-F238E27FC236}">
              <a16:creationId xmlns:a16="http://schemas.microsoft.com/office/drawing/2014/main" xmlns="" id="{9ABBBC98-C14F-4C72-8736-C9059070BE27}"/>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830" name="Text Box 15">
          <a:extLst>
            <a:ext uri="{FF2B5EF4-FFF2-40B4-BE49-F238E27FC236}">
              <a16:creationId xmlns:a16="http://schemas.microsoft.com/office/drawing/2014/main" xmlns="" id="{E9BFB04B-3483-41DB-9484-A374F0DD1C6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213632"/>
    <xdr:sp macro="" textlink="">
      <xdr:nvSpPr>
        <xdr:cNvPr id="831" name="Text Box 15">
          <a:extLst>
            <a:ext uri="{FF2B5EF4-FFF2-40B4-BE49-F238E27FC236}">
              <a16:creationId xmlns:a16="http://schemas.microsoft.com/office/drawing/2014/main" xmlns="" id="{6F99E137-5DC2-4259-BF42-FBD53C12BA4B}"/>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832" name="Text Box 15">
          <a:extLst>
            <a:ext uri="{FF2B5EF4-FFF2-40B4-BE49-F238E27FC236}">
              <a16:creationId xmlns:a16="http://schemas.microsoft.com/office/drawing/2014/main" xmlns="" id="{6ABBCBCD-0754-4331-AC9C-293FCE8300E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833" name="Text Box 15">
          <a:extLst>
            <a:ext uri="{FF2B5EF4-FFF2-40B4-BE49-F238E27FC236}">
              <a16:creationId xmlns:a16="http://schemas.microsoft.com/office/drawing/2014/main" xmlns="" id="{1062581B-9881-45E7-BD4A-A1FBEA3700E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4" name="Text Box 15">
          <a:extLst>
            <a:ext uri="{FF2B5EF4-FFF2-40B4-BE49-F238E27FC236}">
              <a16:creationId xmlns:a16="http://schemas.microsoft.com/office/drawing/2014/main" xmlns="" id="{F154B070-A81C-44E0-98BF-BC2A4E667CE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5" name="Text Box 15">
          <a:extLst>
            <a:ext uri="{FF2B5EF4-FFF2-40B4-BE49-F238E27FC236}">
              <a16:creationId xmlns:a16="http://schemas.microsoft.com/office/drawing/2014/main" xmlns="" id="{00782519-72F9-4B55-8464-719972CA5B72}"/>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6" name="Text Box 15">
          <a:extLst>
            <a:ext uri="{FF2B5EF4-FFF2-40B4-BE49-F238E27FC236}">
              <a16:creationId xmlns:a16="http://schemas.microsoft.com/office/drawing/2014/main" xmlns="" id="{02090B2E-386F-42AA-B9FF-4BF2E3729388}"/>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7" name="Text Box 15">
          <a:extLst>
            <a:ext uri="{FF2B5EF4-FFF2-40B4-BE49-F238E27FC236}">
              <a16:creationId xmlns:a16="http://schemas.microsoft.com/office/drawing/2014/main" xmlns="" id="{3D0AC064-093D-4646-813B-D7F1270FA544}"/>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8" name="Text Box 15">
          <a:extLst>
            <a:ext uri="{FF2B5EF4-FFF2-40B4-BE49-F238E27FC236}">
              <a16:creationId xmlns:a16="http://schemas.microsoft.com/office/drawing/2014/main" xmlns="" id="{AD81D2EE-7A01-448E-81B8-154CD85C5246}"/>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39" name="Text Box 15">
          <a:extLst>
            <a:ext uri="{FF2B5EF4-FFF2-40B4-BE49-F238E27FC236}">
              <a16:creationId xmlns:a16="http://schemas.microsoft.com/office/drawing/2014/main" xmlns="" id="{1E131E53-4289-464E-8B1F-92C2FE459AC1}"/>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29</xdr:row>
      <xdr:rowOff>504825</xdr:rowOff>
    </xdr:from>
    <xdr:ext cx="95250" cy="442269"/>
    <xdr:sp macro="" textlink="">
      <xdr:nvSpPr>
        <xdr:cNvPr id="840" name="Text Box 15">
          <a:extLst>
            <a:ext uri="{FF2B5EF4-FFF2-40B4-BE49-F238E27FC236}">
              <a16:creationId xmlns:a16="http://schemas.microsoft.com/office/drawing/2014/main" xmlns="" id="{CF014CC9-83EC-4588-9CAB-4BF3A719D008}"/>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41" name="Text Box 15">
          <a:extLst>
            <a:ext uri="{FF2B5EF4-FFF2-40B4-BE49-F238E27FC236}">
              <a16:creationId xmlns:a16="http://schemas.microsoft.com/office/drawing/2014/main" xmlns="" id="{2D4E0A50-815C-4FC7-AE69-CB8013D6BD78}"/>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42" name="Text Box 15">
          <a:extLst>
            <a:ext uri="{FF2B5EF4-FFF2-40B4-BE49-F238E27FC236}">
              <a16:creationId xmlns:a16="http://schemas.microsoft.com/office/drawing/2014/main" xmlns="" id="{C532663F-F50F-4794-88AD-C296AA8A46FB}"/>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43" name="Text Box 15">
          <a:extLst>
            <a:ext uri="{FF2B5EF4-FFF2-40B4-BE49-F238E27FC236}">
              <a16:creationId xmlns:a16="http://schemas.microsoft.com/office/drawing/2014/main" xmlns="" id="{161E02B1-721F-40CE-8010-3781D0948FA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29</xdr:row>
      <xdr:rowOff>504825</xdr:rowOff>
    </xdr:from>
    <xdr:ext cx="95250" cy="442269"/>
    <xdr:sp macro="" textlink="">
      <xdr:nvSpPr>
        <xdr:cNvPr id="844" name="Text Box 15">
          <a:extLst>
            <a:ext uri="{FF2B5EF4-FFF2-40B4-BE49-F238E27FC236}">
              <a16:creationId xmlns:a16="http://schemas.microsoft.com/office/drawing/2014/main" xmlns="" id="{9815E32F-2466-4096-8DF3-29DA953FB2ED}"/>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45" name="Text Box 15">
          <a:extLst>
            <a:ext uri="{FF2B5EF4-FFF2-40B4-BE49-F238E27FC236}">
              <a16:creationId xmlns:a16="http://schemas.microsoft.com/office/drawing/2014/main" xmlns="" id="{880B3F03-B1BD-4D0A-B1C2-7645DEF77835}"/>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46" name="Text Box 15">
          <a:extLst>
            <a:ext uri="{FF2B5EF4-FFF2-40B4-BE49-F238E27FC236}">
              <a16:creationId xmlns:a16="http://schemas.microsoft.com/office/drawing/2014/main" xmlns="" id="{6CB6B2F4-C65F-4D97-AF09-C4B036056DF7}"/>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47" name="Text Box 15">
          <a:extLst>
            <a:ext uri="{FF2B5EF4-FFF2-40B4-BE49-F238E27FC236}">
              <a16:creationId xmlns:a16="http://schemas.microsoft.com/office/drawing/2014/main" xmlns="" id="{41A2599F-C152-4C2E-A995-0879EA154B29}"/>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48" name="Text Box 15">
          <a:extLst>
            <a:ext uri="{FF2B5EF4-FFF2-40B4-BE49-F238E27FC236}">
              <a16:creationId xmlns:a16="http://schemas.microsoft.com/office/drawing/2014/main" xmlns="" id="{D7CEC8DB-9727-49B9-BD3D-68CADEBB07B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49" name="Text Box 15">
          <a:extLst>
            <a:ext uri="{FF2B5EF4-FFF2-40B4-BE49-F238E27FC236}">
              <a16:creationId xmlns:a16="http://schemas.microsoft.com/office/drawing/2014/main" xmlns="" id="{A3232544-F892-48E9-8E30-23ED53BAD2F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50" name="Text Box 15">
          <a:extLst>
            <a:ext uri="{FF2B5EF4-FFF2-40B4-BE49-F238E27FC236}">
              <a16:creationId xmlns:a16="http://schemas.microsoft.com/office/drawing/2014/main" xmlns="" id="{6F5F9E71-362E-4205-85BF-EF6FCB7A6109}"/>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1" name="Text Box 15">
          <a:extLst>
            <a:ext uri="{FF2B5EF4-FFF2-40B4-BE49-F238E27FC236}">
              <a16:creationId xmlns:a16="http://schemas.microsoft.com/office/drawing/2014/main" xmlns="" id="{D95CC332-07C4-4DBA-BD2B-0D3C562ECBE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2" name="Text Box 15">
          <a:extLst>
            <a:ext uri="{FF2B5EF4-FFF2-40B4-BE49-F238E27FC236}">
              <a16:creationId xmlns:a16="http://schemas.microsoft.com/office/drawing/2014/main" xmlns="" id="{8F56AF90-4B91-47DF-A4D1-2BED9B048DB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3" name="Text Box 15">
          <a:extLst>
            <a:ext uri="{FF2B5EF4-FFF2-40B4-BE49-F238E27FC236}">
              <a16:creationId xmlns:a16="http://schemas.microsoft.com/office/drawing/2014/main" xmlns="" id="{7545922B-3DD0-4F21-A58B-B6A18EDEECA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4" name="Text Box 15">
          <a:extLst>
            <a:ext uri="{FF2B5EF4-FFF2-40B4-BE49-F238E27FC236}">
              <a16:creationId xmlns:a16="http://schemas.microsoft.com/office/drawing/2014/main" xmlns="" id="{7EADC865-F11E-4BB3-82E9-603239C20265}"/>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5" name="Text Box 15">
          <a:extLst>
            <a:ext uri="{FF2B5EF4-FFF2-40B4-BE49-F238E27FC236}">
              <a16:creationId xmlns:a16="http://schemas.microsoft.com/office/drawing/2014/main" xmlns="" id="{93BEF3B7-CA94-411C-AC69-EBF290B80F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6" name="Text Box 15">
          <a:extLst>
            <a:ext uri="{FF2B5EF4-FFF2-40B4-BE49-F238E27FC236}">
              <a16:creationId xmlns:a16="http://schemas.microsoft.com/office/drawing/2014/main" xmlns="" id="{1B4E7FAE-9D5A-4357-91E9-0A40B1E19C7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30</xdr:row>
      <xdr:rowOff>504825</xdr:rowOff>
    </xdr:from>
    <xdr:ext cx="95250" cy="442269"/>
    <xdr:sp macro="" textlink="">
      <xdr:nvSpPr>
        <xdr:cNvPr id="857" name="Text Box 15">
          <a:extLst>
            <a:ext uri="{FF2B5EF4-FFF2-40B4-BE49-F238E27FC236}">
              <a16:creationId xmlns:a16="http://schemas.microsoft.com/office/drawing/2014/main" xmlns="" id="{9332A7F3-4D3A-408B-A2AD-6158353C7C1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58" name="Text Box 15">
          <a:extLst>
            <a:ext uri="{FF2B5EF4-FFF2-40B4-BE49-F238E27FC236}">
              <a16:creationId xmlns:a16="http://schemas.microsoft.com/office/drawing/2014/main" xmlns="" id="{927551BF-7770-4950-9096-526BA977AF0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59" name="Text Box 15">
          <a:extLst>
            <a:ext uri="{FF2B5EF4-FFF2-40B4-BE49-F238E27FC236}">
              <a16:creationId xmlns:a16="http://schemas.microsoft.com/office/drawing/2014/main" xmlns="" id="{9B8689AE-0378-4CA7-9394-058277BDB1C7}"/>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0" name="Text Box 15">
          <a:extLst>
            <a:ext uri="{FF2B5EF4-FFF2-40B4-BE49-F238E27FC236}">
              <a16:creationId xmlns:a16="http://schemas.microsoft.com/office/drawing/2014/main" xmlns="" id="{8B3FB8B0-CE96-4C14-BF27-FD2455D4886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1" name="Text Box 15">
          <a:extLst>
            <a:ext uri="{FF2B5EF4-FFF2-40B4-BE49-F238E27FC236}">
              <a16:creationId xmlns:a16="http://schemas.microsoft.com/office/drawing/2014/main" xmlns="" id="{2B414FCD-D9D9-416D-B2EE-62B8A6D70C8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62" name="Text Box 15">
          <a:extLst>
            <a:ext uri="{FF2B5EF4-FFF2-40B4-BE49-F238E27FC236}">
              <a16:creationId xmlns:a16="http://schemas.microsoft.com/office/drawing/2014/main" xmlns="" id="{8F1B0DD8-A834-4899-823A-4B48CA57FD0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63" name="Text Box 15">
          <a:extLst>
            <a:ext uri="{FF2B5EF4-FFF2-40B4-BE49-F238E27FC236}">
              <a16:creationId xmlns:a16="http://schemas.microsoft.com/office/drawing/2014/main" xmlns="" id="{92A1400B-D94C-4AC4-80FE-6B2540E765E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4" name="Text Box 15">
          <a:extLst>
            <a:ext uri="{FF2B5EF4-FFF2-40B4-BE49-F238E27FC236}">
              <a16:creationId xmlns:a16="http://schemas.microsoft.com/office/drawing/2014/main" xmlns="" id="{DB1B02F3-5A66-4AFF-B6A5-80F1E33FB055}"/>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5" name="Text Box 15">
          <a:extLst>
            <a:ext uri="{FF2B5EF4-FFF2-40B4-BE49-F238E27FC236}">
              <a16:creationId xmlns:a16="http://schemas.microsoft.com/office/drawing/2014/main" xmlns="" id="{3C84234E-0CC5-470F-869B-9657B3921D73}"/>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6" name="Text Box 15">
          <a:extLst>
            <a:ext uri="{FF2B5EF4-FFF2-40B4-BE49-F238E27FC236}">
              <a16:creationId xmlns:a16="http://schemas.microsoft.com/office/drawing/2014/main" xmlns="" id="{5423CDFE-43E0-4E2C-A9A2-4A99190C8DC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7" name="Text Box 15">
          <a:extLst>
            <a:ext uri="{FF2B5EF4-FFF2-40B4-BE49-F238E27FC236}">
              <a16:creationId xmlns:a16="http://schemas.microsoft.com/office/drawing/2014/main" xmlns="" id="{339FC8E2-F57C-4ADB-9908-5560BF5F803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8" name="Text Box 15">
          <a:extLst>
            <a:ext uri="{FF2B5EF4-FFF2-40B4-BE49-F238E27FC236}">
              <a16:creationId xmlns:a16="http://schemas.microsoft.com/office/drawing/2014/main" xmlns="" id="{86B182C6-0C4E-4A88-9B3C-4A29350CFFC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69" name="Text Box 15">
          <a:extLst>
            <a:ext uri="{FF2B5EF4-FFF2-40B4-BE49-F238E27FC236}">
              <a16:creationId xmlns:a16="http://schemas.microsoft.com/office/drawing/2014/main" xmlns="" id="{B0172383-D484-45E5-922D-57246E28795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31</xdr:row>
      <xdr:rowOff>504825</xdr:rowOff>
    </xdr:from>
    <xdr:ext cx="95250" cy="442269"/>
    <xdr:sp macro="" textlink="">
      <xdr:nvSpPr>
        <xdr:cNvPr id="870" name="Text Box 15">
          <a:extLst>
            <a:ext uri="{FF2B5EF4-FFF2-40B4-BE49-F238E27FC236}">
              <a16:creationId xmlns:a16="http://schemas.microsoft.com/office/drawing/2014/main" xmlns="" id="{733DF218-572D-458F-AB68-1E6956CAF8C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1" name="Text Box 15">
          <a:extLst>
            <a:ext uri="{FF2B5EF4-FFF2-40B4-BE49-F238E27FC236}">
              <a16:creationId xmlns:a16="http://schemas.microsoft.com/office/drawing/2014/main" xmlns="" id="{A7685D3A-E972-415D-BD6F-93E06848B3C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2" name="Text Box 15">
          <a:extLst>
            <a:ext uri="{FF2B5EF4-FFF2-40B4-BE49-F238E27FC236}">
              <a16:creationId xmlns:a16="http://schemas.microsoft.com/office/drawing/2014/main" xmlns="" id="{1AE41CF1-281D-464A-8B2F-07CCA091DB4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3" name="Text Box 15">
          <a:extLst>
            <a:ext uri="{FF2B5EF4-FFF2-40B4-BE49-F238E27FC236}">
              <a16:creationId xmlns:a16="http://schemas.microsoft.com/office/drawing/2014/main" xmlns="" id="{8355919B-1D85-469A-A8C7-C108A408B40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4" name="Text Box 15">
          <a:extLst>
            <a:ext uri="{FF2B5EF4-FFF2-40B4-BE49-F238E27FC236}">
              <a16:creationId xmlns:a16="http://schemas.microsoft.com/office/drawing/2014/main" xmlns="" id="{56A32249-078A-43B2-A688-DDEFF29F371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5" name="Text Box 15">
          <a:extLst>
            <a:ext uri="{FF2B5EF4-FFF2-40B4-BE49-F238E27FC236}">
              <a16:creationId xmlns:a16="http://schemas.microsoft.com/office/drawing/2014/main" xmlns="" id="{3FB0A3B1-E7E1-4D1B-9CCB-37F03B71AEB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6" name="Text Box 15">
          <a:extLst>
            <a:ext uri="{FF2B5EF4-FFF2-40B4-BE49-F238E27FC236}">
              <a16:creationId xmlns:a16="http://schemas.microsoft.com/office/drawing/2014/main" xmlns="" id="{9DDD59D8-1525-4B41-95FA-29744FA0391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7" name="Text Box 15">
          <a:extLst>
            <a:ext uri="{FF2B5EF4-FFF2-40B4-BE49-F238E27FC236}">
              <a16:creationId xmlns:a16="http://schemas.microsoft.com/office/drawing/2014/main" xmlns="" id="{EA904704-3457-4B65-9532-A7588F1E241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8" name="Text Box 15">
          <a:extLst>
            <a:ext uri="{FF2B5EF4-FFF2-40B4-BE49-F238E27FC236}">
              <a16:creationId xmlns:a16="http://schemas.microsoft.com/office/drawing/2014/main" xmlns="" id="{B0AD5634-A119-434E-9451-9DF0BCED53C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79" name="Text Box 15">
          <a:extLst>
            <a:ext uri="{FF2B5EF4-FFF2-40B4-BE49-F238E27FC236}">
              <a16:creationId xmlns:a16="http://schemas.microsoft.com/office/drawing/2014/main" xmlns="" id="{A0282271-EF73-402F-B86F-71ECC94DB35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0" name="Text Box 15">
          <a:extLst>
            <a:ext uri="{FF2B5EF4-FFF2-40B4-BE49-F238E27FC236}">
              <a16:creationId xmlns:a16="http://schemas.microsoft.com/office/drawing/2014/main" xmlns="" id="{B2C7AB9F-8C11-4122-A707-D95ADE04DC5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1" name="Text Box 15">
          <a:extLst>
            <a:ext uri="{FF2B5EF4-FFF2-40B4-BE49-F238E27FC236}">
              <a16:creationId xmlns:a16="http://schemas.microsoft.com/office/drawing/2014/main" xmlns="" id="{054BB8AB-F7AF-48B4-AACB-91F1F136374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2" name="Text Box 15">
          <a:extLst>
            <a:ext uri="{FF2B5EF4-FFF2-40B4-BE49-F238E27FC236}">
              <a16:creationId xmlns:a16="http://schemas.microsoft.com/office/drawing/2014/main" xmlns="" id="{70DD1245-7FA8-4288-8278-61225D06F8D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3" name="Text Box 15">
          <a:extLst>
            <a:ext uri="{FF2B5EF4-FFF2-40B4-BE49-F238E27FC236}">
              <a16:creationId xmlns:a16="http://schemas.microsoft.com/office/drawing/2014/main" xmlns="" id="{69232ED4-12C4-467C-A35F-3EB75FE5B4C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4" name="Text Box 15">
          <a:extLst>
            <a:ext uri="{FF2B5EF4-FFF2-40B4-BE49-F238E27FC236}">
              <a16:creationId xmlns:a16="http://schemas.microsoft.com/office/drawing/2014/main" xmlns="" id="{471BFA65-C571-4354-9C87-59B42594DA69}"/>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5" name="Text Box 15">
          <a:extLst>
            <a:ext uri="{FF2B5EF4-FFF2-40B4-BE49-F238E27FC236}">
              <a16:creationId xmlns:a16="http://schemas.microsoft.com/office/drawing/2014/main" xmlns="" id="{61879AA5-DBA9-4041-897F-AD2E7EB395B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86" name="Text Box 15">
          <a:extLst>
            <a:ext uri="{FF2B5EF4-FFF2-40B4-BE49-F238E27FC236}">
              <a16:creationId xmlns:a16="http://schemas.microsoft.com/office/drawing/2014/main" xmlns="" id="{80E28E1A-F09D-4170-B47B-7F4D3F8BAB5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87" name="Text Box 15">
          <a:extLst>
            <a:ext uri="{FF2B5EF4-FFF2-40B4-BE49-F238E27FC236}">
              <a16:creationId xmlns:a16="http://schemas.microsoft.com/office/drawing/2014/main" xmlns="" id="{D0E8693B-48D8-4744-BD5C-BC47C775462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8" name="Text Box 15">
          <a:extLst>
            <a:ext uri="{FF2B5EF4-FFF2-40B4-BE49-F238E27FC236}">
              <a16:creationId xmlns:a16="http://schemas.microsoft.com/office/drawing/2014/main" xmlns="" id="{1D9DB8F5-8C8C-4CAD-B955-5D58BDE3846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89" name="Text Box 15">
          <a:extLst>
            <a:ext uri="{FF2B5EF4-FFF2-40B4-BE49-F238E27FC236}">
              <a16:creationId xmlns:a16="http://schemas.microsoft.com/office/drawing/2014/main" xmlns="" id="{378F9C83-7A61-445E-AA98-6EA1E49EA0E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90" name="Text Box 15">
          <a:extLst>
            <a:ext uri="{FF2B5EF4-FFF2-40B4-BE49-F238E27FC236}">
              <a16:creationId xmlns:a16="http://schemas.microsoft.com/office/drawing/2014/main" xmlns="" id="{C7CE81CA-6384-48F1-8D65-9F0F3A2072F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91" name="Text Box 15">
          <a:extLst>
            <a:ext uri="{FF2B5EF4-FFF2-40B4-BE49-F238E27FC236}">
              <a16:creationId xmlns:a16="http://schemas.microsoft.com/office/drawing/2014/main" xmlns="" id="{FBA4CC70-DB3D-405D-8FA9-E31F9DBAC8D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92" name="Text Box 15">
          <a:extLst>
            <a:ext uri="{FF2B5EF4-FFF2-40B4-BE49-F238E27FC236}">
              <a16:creationId xmlns:a16="http://schemas.microsoft.com/office/drawing/2014/main" xmlns="" id="{0F24F7F1-0933-44AD-9DA2-00A6F820A1A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93" name="Text Box 15">
          <a:extLst>
            <a:ext uri="{FF2B5EF4-FFF2-40B4-BE49-F238E27FC236}">
              <a16:creationId xmlns:a16="http://schemas.microsoft.com/office/drawing/2014/main" xmlns="" id="{2D520580-3C25-46BB-BB57-E663A0F69D5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32</xdr:row>
      <xdr:rowOff>504825</xdr:rowOff>
    </xdr:from>
    <xdr:ext cx="95250" cy="442269"/>
    <xdr:sp macro="" textlink="">
      <xdr:nvSpPr>
        <xdr:cNvPr id="894" name="Text Box 15">
          <a:extLst>
            <a:ext uri="{FF2B5EF4-FFF2-40B4-BE49-F238E27FC236}">
              <a16:creationId xmlns:a16="http://schemas.microsoft.com/office/drawing/2014/main" xmlns="" id="{4D3A62FD-9D10-49BC-B530-A51FA8EC0AA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95" name="Text Box 15">
          <a:extLst>
            <a:ext uri="{FF2B5EF4-FFF2-40B4-BE49-F238E27FC236}">
              <a16:creationId xmlns:a16="http://schemas.microsoft.com/office/drawing/2014/main" xmlns="" id="{0F41FB88-8723-4B52-AC9F-DD01B7DC7A4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96" name="Text Box 15">
          <a:extLst>
            <a:ext uri="{FF2B5EF4-FFF2-40B4-BE49-F238E27FC236}">
              <a16:creationId xmlns:a16="http://schemas.microsoft.com/office/drawing/2014/main" xmlns="" id="{5A4EB4CB-86CC-492E-8060-4762DDF1D95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97" name="Text Box 15">
          <a:extLst>
            <a:ext uri="{FF2B5EF4-FFF2-40B4-BE49-F238E27FC236}">
              <a16:creationId xmlns:a16="http://schemas.microsoft.com/office/drawing/2014/main" xmlns="" id="{7DFD37AE-ABDF-4C5B-A62B-02D32063BB9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98" name="Text Box 15">
          <a:extLst>
            <a:ext uri="{FF2B5EF4-FFF2-40B4-BE49-F238E27FC236}">
              <a16:creationId xmlns:a16="http://schemas.microsoft.com/office/drawing/2014/main" xmlns="" id="{72AE94F3-3733-4794-9202-DC7E17397DC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899" name="Text Box 15">
          <a:extLst>
            <a:ext uri="{FF2B5EF4-FFF2-40B4-BE49-F238E27FC236}">
              <a16:creationId xmlns:a16="http://schemas.microsoft.com/office/drawing/2014/main" xmlns="" id="{35F07989-03AC-4A7C-AABD-5D97EAC65AD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0" name="Text Box 15">
          <a:extLst>
            <a:ext uri="{FF2B5EF4-FFF2-40B4-BE49-F238E27FC236}">
              <a16:creationId xmlns:a16="http://schemas.microsoft.com/office/drawing/2014/main" xmlns="" id="{05632EBD-082E-425B-917C-5EC5009EEC0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1" name="Text Box 15">
          <a:extLst>
            <a:ext uri="{FF2B5EF4-FFF2-40B4-BE49-F238E27FC236}">
              <a16:creationId xmlns:a16="http://schemas.microsoft.com/office/drawing/2014/main" xmlns="" id="{C7D7D3D0-97FB-473F-8D91-D80D5A3C782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2" name="Text Box 15">
          <a:extLst>
            <a:ext uri="{FF2B5EF4-FFF2-40B4-BE49-F238E27FC236}">
              <a16:creationId xmlns:a16="http://schemas.microsoft.com/office/drawing/2014/main" xmlns="" id="{0975769C-DA42-4569-8A65-D98ECE31E6F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3" name="Text Box 15">
          <a:extLst>
            <a:ext uri="{FF2B5EF4-FFF2-40B4-BE49-F238E27FC236}">
              <a16:creationId xmlns:a16="http://schemas.microsoft.com/office/drawing/2014/main" xmlns="" id="{52726084-6B68-45DC-8CD8-ED56D0195E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4" name="Text Box 15">
          <a:extLst>
            <a:ext uri="{FF2B5EF4-FFF2-40B4-BE49-F238E27FC236}">
              <a16:creationId xmlns:a16="http://schemas.microsoft.com/office/drawing/2014/main" xmlns="" id="{10F25A3E-4DB4-4C2F-B79E-734765BC8DB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5" name="Text Box 15">
          <a:extLst>
            <a:ext uri="{FF2B5EF4-FFF2-40B4-BE49-F238E27FC236}">
              <a16:creationId xmlns:a16="http://schemas.microsoft.com/office/drawing/2014/main" xmlns="" id="{C647A8B4-A141-4EA4-8EE4-CDC1000771E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6" name="Text Box 15">
          <a:extLst>
            <a:ext uri="{FF2B5EF4-FFF2-40B4-BE49-F238E27FC236}">
              <a16:creationId xmlns:a16="http://schemas.microsoft.com/office/drawing/2014/main" xmlns="" id="{26964D5B-2F03-4665-A175-557D494453D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7" name="Text Box 15">
          <a:extLst>
            <a:ext uri="{FF2B5EF4-FFF2-40B4-BE49-F238E27FC236}">
              <a16:creationId xmlns:a16="http://schemas.microsoft.com/office/drawing/2014/main" xmlns="" id="{9921DB24-E9FF-42DD-8E52-0C201131FD6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8" name="Text Box 15">
          <a:extLst>
            <a:ext uri="{FF2B5EF4-FFF2-40B4-BE49-F238E27FC236}">
              <a16:creationId xmlns:a16="http://schemas.microsoft.com/office/drawing/2014/main" xmlns="" id="{EF8E722A-AB2F-4B92-8F39-F519E5C6BD0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09" name="Text Box 15">
          <a:extLst>
            <a:ext uri="{FF2B5EF4-FFF2-40B4-BE49-F238E27FC236}">
              <a16:creationId xmlns:a16="http://schemas.microsoft.com/office/drawing/2014/main" xmlns="" id="{24A4DFB3-A66E-4655-8D65-BC0D26A9F46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10" name="Text Box 15">
          <a:extLst>
            <a:ext uri="{FF2B5EF4-FFF2-40B4-BE49-F238E27FC236}">
              <a16:creationId xmlns:a16="http://schemas.microsoft.com/office/drawing/2014/main" xmlns="" id="{350B570F-762A-47DE-9C42-0BD9FF070E6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11" name="Text Box 15">
          <a:extLst>
            <a:ext uri="{FF2B5EF4-FFF2-40B4-BE49-F238E27FC236}">
              <a16:creationId xmlns:a16="http://schemas.microsoft.com/office/drawing/2014/main" xmlns="" id="{4CCF6D1B-2A84-4E8F-9B2D-55163327740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2" name="Text Box 15">
          <a:extLst>
            <a:ext uri="{FF2B5EF4-FFF2-40B4-BE49-F238E27FC236}">
              <a16:creationId xmlns:a16="http://schemas.microsoft.com/office/drawing/2014/main" xmlns="" id="{9E6E7E80-6972-4D0E-9FA0-0687F966B93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3" name="Text Box 15">
          <a:extLst>
            <a:ext uri="{FF2B5EF4-FFF2-40B4-BE49-F238E27FC236}">
              <a16:creationId xmlns:a16="http://schemas.microsoft.com/office/drawing/2014/main" xmlns="" id="{3C9076A3-A0AC-4035-B4E7-96480ECAB51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4" name="Text Box 15">
          <a:extLst>
            <a:ext uri="{FF2B5EF4-FFF2-40B4-BE49-F238E27FC236}">
              <a16:creationId xmlns:a16="http://schemas.microsoft.com/office/drawing/2014/main" xmlns="" id="{749F78DB-7407-454E-80AF-3B76DD92320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5" name="Text Box 15">
          <a:extLst>
            <a:ext uri="{FF2B5EF4-FFF2-40B4-BE49-F238E27FC236}">
              <a16:creationId xmlns:a16="http://schemas.microsoft.com/office/drawing/2014/main" xmlns="" id="{67CFDA0F-93C0-4E32-8F48-74950E552BA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6" name="Text Box 15">
          <a:extLst>
            <a:ext uri="{FF2B5EF4-FFF2-40B4-BE49-F238E27FC236}">
              <a16:creationId xmlns:a16="http://schemas.microsoft.com/office/drawing/2014/main" xmlns="" id="{7DF5A4BD-6BBC-4062-B6A1-4A852BB52A0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7" name="Text Box 15">
          <a:extLst>
            <a:ext uri="{FF2B5EF4-FFF2-40B4-BE49-F238E27FC236}">
              <a16:creationId xmlns:a16="http://schemas.microsoft.com/office/drawing/2014/main" xmlns="" id="{633BF776-FCBB-4D14-9F1A-99C817F3BFB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33</xdr:row>
      <xdr:rowOff>504825</xdr:rowOff>
    </xdr:from>
    <xdr:ext cx="95250" cy="442269"/>
    <xdr:sp macro="" textlink="">
      <xdr:nvSpPr>
        <xdr:cNvPr id="918" name="Text Box 15">
          <a:extLst>
            <a:ext uri="{FF2B5EF4-FFF2-40B4-BE49-F238E27FC236}">
              <a16:creationId xmlns:a16="http://schemas.microsoft.com/office/drawing/2014/main" xmlns="" id="{DA11A407-B13C-4A17-AD4F-5BD5AD7E516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19" name="Text Box 15">
          <a:extLst>
            <a:ext uri="{FF2B5EF4-FFF2-40B4-BE49-F238E27FC236}">
              <a16:creationId xmlns:a16="http://schemas.microsoft.com/office/drawing/2014/main" xmlns="" id="{22B6F9BA-1DE0-47C0-BC10-C1FDEA370CF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0" name="Text Box 15">
          <a:extLst>
            <a:ext uri="{FF2B5EF4-FFF2-40B4-BE49-F238E27FC236}">
              <a16:creationId xmlns:a16="http://schemas.microsoft.com/office/drawing/2014/main" xmlns="" id="{F987C6FB-92BF-4B47-B516-6606A9B3822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1" name="Text Box 15">
          <a:extLst>
            <a:ext uri="{FF2B5EF4-FFF2-40B4-BE49-F238E27FC236}">
              <a16:creationId xmlns:a16="http://schemas.microsoft.com/office/drawing/2014/main" xmlns="" id="{940C1CA3-DB4E-4E68-BED1-10DC4F1D6F8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2" name="Text Box 15">
          <a:extLst>
            <a:ext uri="{FF2B5EF4-FFF2-40B4-BE49-F238E27FC236}">
              <a16:creationId xmlns:a16="http://schemas.microsoft.com/office/drawing/2014/main" xmlns="" id="{479F1E40-2FCF-44B2-96CA-AF844DEFD32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3" name="Text Box 15">
          <a:extLst>
            <a:ext uri="{FF2B5EF4-FFF2-40B4-BE49-F238E27FC236}">
              <a16:creationId xmlns:a16="http://schemas.microsoft.com/office/drawing/2014/main" xmlns="" id="{5BCF4484-0908-4CB9-9EC7-67752EAE1CE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4" name="Text Box 15">
          <a:extLst>
            <a:ext uri="{FF2B5EF4-FFF2-40B4-BE49-F238E27FC236}">
              <a16:creationId xmlns:a16="http://schemas.microsoft.com/office/drawing/2014/main" xmlns="" id="{4CA99469-B147-4A40-8B1C-A7F94C1FDD8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5" name="Text Box 15">
          <a:extLst>
            <a:ext uri="{FF2B5EF4-FFF2-40B4-BE49-F238E27FC236}">
              <a16:creationId xmlns:a16="http://schemas.microsoft.com/office/drawing/2014/main" xmlns="" id="{D8AEC0BD-E5E5-430D-B40D-A36FE664CBC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6" name="Text Box 15">
          <a:extLst>
            <a:ext uri="{FF2B5EF4-FFF2-40B4-BE49-F238E27FC236}">
              <a16:creationId xmlns:a16="http://schemas.microsoft.com/office/drawing/2014/main" xmlns="" id="{7136D227-5FEF-4667-8573-F79AF092A35E}"/>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7" name="Text Box 15">
          <a:extLst>
            <a:ext uri="{FF2B5EF4-FFF2-40B4-BE49-F238E27FC236}">
              <a16:creationId xmlns:a16="http://schemas.microsoft.com/office/drawing/2014/main" xmlns="" id="{FDFD6FBA-745C-43D8-988F-28FEC561559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8" name="Text Box 15">
          <a:extLst>
            <a:ext uri="{FF2B5EF4-FFF2-40B4-BE49-F238E27FC236}">
              <a16:creationId xmlns:a16="http://schemas.microsoft.com/office/drawing/2014/main" xmlns="" id="{B6A54891-8149-4F78-A46B-284F467E5C9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29" name="Text Box 15">
          <a:extLst>
            <a:ext uri="{FF2B5EF4-FFF2-40B4-BE49-F238E27FC236}">
              <a16:creationId xmlns:a16="http://schemas.microsoft.com/office/drawing/2014/main" xmlns="" id="{3D7E6F2B-C2F6-4EF9-8975-515558E8F03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930" name="Text Box 15">
          <a:extLst>
            <a:ext uri="{FF2B5EF4-FFF2-40B4-BE49-F238E27FC236}">
              <a16:creationId xmlns:a16="http://schemas.microsoft.com/office/drawing/2014/main" xmlns="" id="{7CFA8CBE-FD39-422A-B4E2-C2500944BEEF}"/>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931" name="Text Box 15">
          <a:extLst>
            <a:ext uri="{FF2B5EF4-FFF2-40B4-BE49-F238E27FC236}">
              <a16:creationId xmlns:a16="http://schemas.microsoft.com/office/drawing/2014/main" xmlns="" id="{2A591169-E8BF-4021-9C3B-631F28833934}"/>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932" name="Text Box 15">
          <a:extLst>
            <a:ext uri="{FF2B5EF4-FFF2-40B4-BE49-F238E27FC236}">
              <a16:creationId xmlns:a16="http://schemas.microsoft.com/office/drawing/2014/main" xmlns="" id="{E191DCC4-4DFE-41F7-88FA-1A926A57C2D8}"/>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30</xdr:row>
      <xdr:rowOff>504825</xdr:rowOff>
    </xdr:from>
    <xdr:ext cx="95250" cy="442269"/>
    <xdr:sp macro="" textlink="">
      <xdr:nvSpPr>
        <xdr:cNvPr id="933" name="Text Box 15">
          <a:extLst>
            <a:ext uri="{FF2B5EF4-FFF2-40B4-BE49-F238E27FC236}">
              <a16:creationId xmlns:a16="http://schemas.microsoft.com/office/drawing/2014/main" xmlns="" id="{5AEC9741-DE25-48A7-BF84-945CD3824674}"/>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934" name="Text Box 15">
          <a:extLst>
            <a:ext uri="{FF2B5EF4-FFF2-40B4-BE49-F238E27FC236}">
              <a16:creationId xmlns:a16="http://schemas.microsoft.com/office/drawing/2014/main" xmlns="" id="{C9A5F6BF-9357-4AE2-9711-75F43F4EF011}"/>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935" name="Text Box 15">
          <a:extLst>
            <a:ext uri="{FF2B5EF4-FFF2-40B4-BE49-F238E27FC236}">
              <a16:creationId xmlns:a16="http://schemas.microsoft.com/office/drawing/2014/main" xmlns="" id="{1004AFC5-A512-4ACC-B25C-FC2A559815A8}"/>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936" name="Text Box 15">
          <a:extLst>
            <a:ext uri="{FF2B5EF4-FFF2-40B4-BE49-F238E27FC236}">
              <a16:creationId xmlns:a16="http://schemas.microsoft.com/office/drawing/2014/main" xmlns="" id="{7E582B52-704C-4ED2-87C3-B38B0441CDF4}"/>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31</xdr:row>
      <xdr:rowOff>504825</xdr:rowOff>
    </xdr:from>
    <xdr:ext cx="95250" cy="442269"/>
    <xdr:sp macro="" textlink="">
      <xdr:nvSpPr>
        <xdr:cNvPr id="937" name="Text Box 15">
          <a:extLst>
            <a:ext uri="{FF2B5EF4-FFF2-40B4-BE49-F238E27FC236}">
              <a16:creationId xmlns:a16="http://schemas.microsoft.com/office/drawing/2014/main" xmlns="" id="{06FADA19-2CA1-4A48-BC73-03D17FC69A4C}"/>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38" name="Text Box 15">
          <a:extLst>
            <a:ext uri="{FF2B5EF4-FFF2-40B4-BE49-F238E27FC236}">
              <a16:creationId xmlns:a16="http://schemas.microsoft.com/office/drawing/2014/main" xmlns="" id="{385A6EC7-160F-47FA-BF5C-06A33837A85D}"/>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39" name="Text Box 15">
          <a:extLst>
            <a:ext uri="{FF2B5EF4-FFF2-40B4-BE49-F238E27FC236}">
              <a16:creationId xmlns:a16="http://schemas.microsoft.com/office/drawing/2014/main" xmlns="" id="{3EAD1FC7-6D09-4AF7-BECF-DE169CBE1031}"/>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0" name="Text Box 15">
          <a:extLst>
            <a:ext uri="{FF2B5EF4-FFF2-40B4-BE49-F238E27FC236}">
              <a16:creationId xmlns:a16="http://schemas.microsoft.com/office/drawing/2014/main" xmlns="" id="{7104638D-8875-4CD7-9EC1-78D64DE1B15B}"/>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1" name="Text Box 15">
          <a:extLst>
            <a:ext uri="{FF2B5EF4-FFF2-40B4-BE49-F238E27FC236}">
              <a16:creationId xmlns:a16="http://schemas.microsoft.com/office/drawing/2014/main" xmlns="" id="{ECBAA552-3E35-4A7A-8232-B632577732F2}"/>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2" name="Text Box 15">
          <a:extLst>
            <a:ext uri="{FF2B5EF4-FFF2-40B4-BE49-F238E27FC236}">
              <a16:creationId xmlns:a16="http://schemas.microsoft.com/office/drawing/2014/main" xmlns="" id="{BFFBB09D-1EB0-4369-9747-26E53E3CFB9E}"/>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3" name="Text Box 15">
          <a:extLst>
            <a:ext uri="{FF2B5EF4-FFF2-40B4-BE49-F238E27FC236}">
              <a16:creationId xmlns:a16="http://schemas.microsoft.com/office/drawing/2014/main" xmlns="" id="{6AE75E58-7B55-48D0-87FD-51EC46B78715}"/>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4" name="Text Box 15">
          <a:extLst>
            <a:ext uri="{FF2B5EF4-FFF2-40B4-BE49-F238E27FC236}">
              <a16:creationId xmlns:a16="http://schemas.microsoft.com/office/drawing/2014/main" xmlns="" id="{5178A742-F820-4DC4-B832-05512488EC1D}"/>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32</xdr:row>
      <xdr:rowOff>504825</xdr:rowOff>
    </xdr:from>
    <xdr:ext cx="95250" cy="442269"/>
    <xdr:sp macro="" textlink="">
      <xdr:nvSpPr>
        <xdr:cNvPr id="945" name="Text Box 15">
          <a:extLst>
            <a:ext uri="{FF2B5EF4-FFF2-40B4-BE49-F238E27FC236}">
              <a16:creationId xmlns:a16="http://schemas.microsoft.com/office/drawing/2014/main" xmlns="" id="{26D4C758-9C83-466F-924F-6A0466EA0504}"/>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46" name="Text Box 15">
          <a:extLst>
            <a:ext uri="{FF2B5EF4-FFF2-40B4-BE49-F238E27FC236}">
              <a16:creationId xmlns:a16="http://schemas.microsoft.com/office/drawing/2014/main" xmlns="" id="{44335980-41D4-41E8-878C-D7F1B392D874}"/>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47" name="Text Box 15">
          <a:extLst>
            <a:ext uri="{FF2B5EF4-FFF2-40B4-BE49-F238E27FC236}">
              <a16:creationId xmlns:a16="http://schemas.microsoft.com/office/drawing/2014/main" xmlns="" id="{9CA05208-CF22-4C5E-9751-1022BE293561}"/>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48" name="Text Box 15">
          <a:extLst>
            <a:ext uri="{FF2B5EF4-FFF2-40B4-BE49-F238E27FC236}">
              <a16:creationId xmlns:a16="http://schemas.microsoft.com/office/drawing/2014/main" xmlns="" id="{B58DA00F-6726-4AA2-9116-D991AA48FA31}"/>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49" name="Text Box 15">
          <a:extLst>
            <a:ext uri="{FF2B5EF4-FFF2-40B4-BE49-F238E27FC236}">
              <a16:creationId xmlns:a16="http://schemas.microsoft.com/office/drawing/2014/main" xmlns="" id="{078031B3-6C1D-4AFB-BDE6-6F7931DE39DF}"/>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50" name="Text Box 15">
          <a:extLst>
            <a:ext uri="{FF2B5EF4-FFF2-40B4-BE49-F238E27FC236}">
              <a16:creationId xmlns:a16="http://schemas.microsoft.com/office/drawing/2014/main" xmlns="" id="{05B49144-F258-4F73-B30F-90E917415728}"/>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51" name="Text Box 15">
          <a:extLst>
            <a:ext uri="{FF2B5EF4-FFF2-40B4-BE49-F238E27FC236}">
              <a16:creationId xmlns:a16="http://schemas.microsoft.com/office/drawing/2014/main" xmlns="" id="{EBBC5CE7-67BC-4962-BF37-4D3348C80656}"/>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52" name="Text Box 15">
          <a:extLst>
            <a:ext uri="{FF2B5EF4-FFF2-40B4-BE49-F238E27FC236}">
              <a16:creationId xmlns:a16="http://schemas.microsoft.com/office/drawing/2014/main" xmlns="" id="{DF1CADB0-B43F-416C-BC43-D6A18901E9BB}"/>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33</xdr:row>
      <xdr:rowOff>504825</xdr:rowOff>
    </xdr:from>
    <xdr:ext cx="95250" cy="442269"/>
    <xdr:sp macro="" textlink="">
      <xdr:nvSpPr>
        <xdr:cNvPr id="953" name="Text Box 15">
          <a:extLst>
            <a:ext uri="{FF2B5EF4-FFF2-40B4-BE49-F238E27FC236}">
              <a16:creationId xmlns:a16="http://schemas.microsoft.com/office/drawing/2014/main" xmlns="" id="{5285A829-0BBA-42AE-82B8-6A3886D4364E}"/>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954" name="Text Box 15">
          <a:extLst>
            <a:ext uri="{FF2B5EF4-FFF2-40B4-BE49-F238E27FC236}">
              <a16:creationId xmlns:a16="http://schemas.microsoft.com/office/drawing/2014/main" xmlns="" id="{970DF259-CABD-46E9-B9EE-14D851E03846}"/>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955" name="Text Box 15">
          <a:extLst>
            <a:ext uri="{FF2B5EF4-FFF2-40B4-BE49-F238E27FC236}">
              <a16:creationId xmlns:a16="http://schemas.microsoft.com/office/drawing/2014/main" xmlns="" id="{22D8FE08-9210-4AB6-B1D0-BC8FA95158A4}"/>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956" name="Text Box 15">
          <a:extLst>
            <a:ext uri="{FF2B5EF4-FFF2-40B4-BE49-F238E27FC236}">
              <a16:creationId xmlns:a16="http://schemas.microsoft.com/office/drawing/2014/main" xmlns="" id="{90AAF2CB-ECA1-46A9-8DCF-448A1D6F6F3C}"/>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957" name="Text Box 15">
          <a:extLst>
            <a:ext uri="{FF2B5EF4-FFF2-40B4-BE49-F238E27FC236}">
              <a16:creationId xmlns:a16="http://schemas.microsoft.com/office/drawing/2014/main" xmlns="" id="{590EFFF0-9296-4D2D-ADDE-7507E9AB2C3B}"/>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58" name="Text Box 15">
          <a:extLst>
            <a:ext uri="{FF2B5EF4-FFF2-40B4-BE49-F238E27FC236}">
              <a16:creationId xmlns:a16="http://schemas.microsoft.com/office/drawing/2014/main" xmlns="" id="{0FBF7381-96D0-44B0-A2EE-95D6C937D721}"/>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959" name="Text Box 15">
          <a:extLst>
            <a:ext uri="{FF2B5EF4-FFF2-40B4-BE49-F238E27FC236}">
              <a16:creationId xmlns:a16="http://schemas.microsoft.com/office/drawing/2014/main" xmlns="" id="{2962FEF4-F991-496B-BAA2-38BB66E82464}"/>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960" name="Text Box 15">
          <a:extLst>
            <a:ext uri="{FF2B5EF4-FFF2-40B4-BE49-F238E27FC236}">
              <a16:creationId xmlns:a16="http://schemas.microsoft.com/office/drawing/2014/main" xmlns="" id="{910747F0-021A-4A83-AAA0-F81AA8AD0312}"/>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961" name="Text Box 15">
          <a:extLst>
            <a:ext uri="{FF2B5EF4-FFF2-40B4-BE49-F238E27FC236}">
              <a16:creationId xmlns:a16="http://schemas.microsoft.com/office/drawing/2014/main" xmlns="" id="{44F2283C-2493-4BEF-8A3E-227638ECD4C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962" name="Text Box 15">
          <a:extLst>
            <a:ext uri="{FF2B5EF4-FFF2-40B4-BE49-F238E27FC236}">
              <a16:creationId xmlns:a16="http://schemas.microsoft.com/office/drawing/2014/main" xmlns="" id="{E8936715-73DF-42A6-8977-D2E34EA6BC52}"/>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963" name="Text Box 15">
          <a:extLst>
            <a:ext uri="{FF2B5EF4-FFF2-40B4-BE49-F238E27FC236}">
              <a16:creationId xmlns:a16="http://schemas.microsoft.com/office/drawing/2014/main" xmlns="" id="{78D6E3EC-D212-4796-9688-5F768068ABBD}"/>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37</xdr:row>
      <xdr:rowOff>504825</xdr:rowOff>
    </xdr:from>
    <xdr:ext cx="95250" cy="444014"/>
    <xdr:sp macro="" textlink="">
      <xdr:nvSpPr>
        <xdr:cNvPr id="964" name="Text Box 15">
          <a:extLst>
            <a:ext uri="{FF2B5EF4-FFF2-40B4-BE49-F238E27FC236}">
              <a16:creationId xmlns:a16="http://schemas.microsoft.com/office/drawing/2014/main" xmlns="" id="{32395A00-9DF8-4A41-B9CB-149CDF280AAA}"/>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65" name="Text Box 16">
          <a:extLst>
            <a:ext uri="{FF2B5EF4-FFF2-40B4-BE49-F238E27FC236}">
              <a16:creationId xmlns:a16="http://schemas.microsoft.com/office/drawing/2014/main" xmlns="" id="{CB1AE98E-B072-4B15-9D9F-C63DBA4C705C}"/>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66" name="Text Box 17">
          <a:extLst>
            <a:ext uri="{FF2B5EF4-FFF2-40B4-BE49-F238E27FC236}">
              <a16:creationId xmlns:a16="http://schemas.microsoft.com/office/drawing/2014/main" xmlns="" id="{0C448CFC-F32A-441F-A4D6-247F6D19B9A9}"/>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67" name="Text Box 18">
          <a:extLst>
            <a:ext uri="{FF2B5EF4-FFF2-40B4-BE49-F238E27FC236}">
              <a16:creationId xmlns:a16="http://schemas.microsoft.com/office/drawing/2014/main" xmlns="" id="{7128CB62-62F6-4E8E-8365-A5DC69BBA7B4}"/>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68" name="Text Box 19">
          <a:extLst>
            <a:ext uri="{FF2B5EF4-FFF2-40B4-BE49-F238E27FC236}">
              <a16:creationId xmlns:a16="http://schemas.microsoft.com/office/drawing/2014/main" xmlns="" id="{A65D1E10-10AB-4A53-AD99-76A67432600D}"/>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69" name="Text Box 16">
          <a:extLst>
            <a:ext uri="{FF2B5EF4-FFF2-40B4-BE49-F238E27FC236}">
              <a16:creationId xmlns:a16="http://schemas.microsoft.com/office/drawing/2014/main" xmlns="" id="{5028F204-F9DA-4EA5-BB82-5186BA02A51C}"/>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70" name="Text Box 17">
          <a:extLst>
            <a:ext uri="{FF2B5EF4-FFF2-40B4-BE49-F238E27FC236}">
              <a16:creationId xmlns:a16="http://schemas.microsoft.com/office/drawing/2014/main" xmlns="" id="{E1D5A705-D1C7-4CE6-86C0-54E58A6EDD39}"/>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71" name="Text Box 18">
          <a:extLst>
            <a:ext uri="{FF2B5EF4-FFF2-40B4-BE49-F238E27FC236}">
              <a16:creationId xmlns:a16="http://schemas.microsoft.com/office/drawing/2014/main" xmlns="" id="{8A3AB5DA-ED18-491C-8819-28AC40B34D55}"/>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72" name="Text Box 19">
          <a:extLst>
            <a:ext uri="{FF2B5EF4-FFF2-40B4-BE49-F238E27FC236}">
              <a16:creationId xmlns:a16="http://schemas.microsoft.com/office/drawing/2014/main" xmlns="" id="{FA8D4921-1587-4E59-B5F9-D951DC540B6C}"/>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973" name="Text Box 15">
          <a:extLst>
            <a:ext uri="{FF2B5EF4-FFF2-40B4-BE49-F238E27FC236}">
              <a16:creationId xmlns:a16="http://schemas.microsoft.com/office/drawing/2014/main" xmlns="" id="{3BF93C7B-C7B1-46E2-8E0F-FBCA1AEF4B4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974" name="Text Box 16">
          <a:extLst>
            <a:ext uri="{FF2B5EF4-FFF2-40B4-BE49-F238E27FC236}">
              <a16:creationId xmlns:a16="http://schemas.microsoft.com/office/drawing/2014/main" xmlns="" id="{5C977FCD-4663-4043-A5CB-211F61C477D9}"/>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975" name="Text Box 17">
          <a:extLst>
            <a:ext uri="{FF2B5EF4-FFF2-40B4-BE49-F238E27FC236}">
              <a16:creationId xmlns:a16="http://schemas.microsoft.com/office/drawing/2014/main" xmlns="" id="{6BDB8F7F-66EA-4FBC-BEAE-530E71F719BE}"/>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976" name="Text Box 18">
          <a:extLst>
            <a:ext uri="{FF2B5EF4-FFF2-40B4-BE49-F238E27FC236}">
              <a16:creationId xmlns:a16="http://schemas.microsoft.com/office/drawing/2014/main" xmlns="" id="{9FA504AC-F5B1-4CB4-89D9-6C314DE0FB14}"/>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977" name="Text Box 19">
          <a:extLst>
            <a:ext uri="{FF2B5EF4-FFF2-40B4-BE49-F238E27FC236}">
              <a16:creationId xmlns:a16="http://schemas.microsoft.com/office/drawing/2014/main" xmlns="" id="{3F5461BB-EB9E-4E44-9242-045BEF845DC5}"/>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978" name="Text Box 15">
          <a:extLst>
            <a:ext uri="{FF2B5EF4-FFF2-40B4-BE49-F238E27FC236}">
              <a16:creationId xmlns:a16="http://schemas.microsoft.com/office/drawing/2014/main" xmlns="" id="{AE8956C1-BB8A-4436-B9CE-BF24E8E410FA}"/>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79" name="Text Box 16">
          <a:extLst>
            <a:ext uri="{FF2B5EF4-FFF2-40B4-BE49-F238E27FC236}">
              <a16:creationId xmlns:a16="http://schemas.microsoft.com/office/drawing/2014/main" xmlns="" id="{D792D6ED-6AFA-4EB2-82DF-EACE262B8A67}"/>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80" name="Text Box 17">
          <a:extLst>
            <a:ext uri="{FF2B5EF4-FFF2-40B4-BE49-F238E27FC236}">
              <a16:creationId xmlns:a16="http://schemas.microsoft.com/office/drawing/2014/main" xmlns="" id="{FE20BA2A-A816-4B42-BFBC-59220D8C4849}"/>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81" name="Text Box 18">
          <a:extLst>
            <a:ext uri="{FF2B5EF4-FFF2-40B4-BE49-F238E27FC236}">
              <a16:creationId xmlns:a16="http://schemas.microsoft.com/office/drawing/2014/main" xmlns="" id="{55123132-EF2E-47E6-81C9-842CB6C7EA9F}"/>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0</xdr:rowOff>
    </xdr:from>
    <xdr:ext cx="95250" cy="171450"/>
    <xdr:sp macro="" textlink="">
      <xdr:nvSpPr>
        <xdr:cNvPr id="982" name="Text Box 19">
          <a:extLst>
            <a:ext uri="{FF2B5EF4-FFF2-40B4-BE49-F238E27FC236}">
              <a16:creationId xmlns:a16="http://schemas.microsoft.com/office/drawing/2014/main" xmlns="" id="{E386C30B-ADCB-401D-8ABB-E50F94AF6424}"/>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39</xdr:row>
      <xdr:rowOff>504825</xdr:rowOff>
    </xdr:from>
    <xdr:ext cx="95250" cy="213632"/>
    <xdr:sp macro="" textlink="">
      <xdr:nvSpPr>
        <xdr:cNvPr id="983" name="Text Box 15">
          <a:extLst>
            <a:ext uri="{FF2B5EF4-FFF2-40B4-BE49-F238E27FC236}">
              <a16:creationId xmlns:a16="http://schemas.microsoft.com/office/drawing/2014/main" xmlns="" id="{1DC8DEDE-C3EB-4E26-B361-EC4900CB3B49}"/>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84" name="Text Box 16">
          <a:extLst>
            <a:ext uri="{FF2B5EF4-FFF2-40B4-BE49-F238E27FC236}">
              <a16:creationId xmlns:a16="http://schemas.microsoft.com/office/drawing/2014/main" xmlns="" id="{8AB2DB3F-5285-43F2-8839-A87DB069DCCF}"/>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985" name="Text Box 17">
          <a:extLst>
            <a:ext uri="{FF2B5EF4-FFF2-40B4-BE49-F238E27FC236}">
              <a16:creationId xmlns:a16="http://schemas.microsoft.com/office/drawing/2014/main" xmlns="" id="{FF335490-F288-4D05-ADFD-FF97B7A45D65}"/>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986" name="Text Box 18">
          <a:extLst>
            <a:ext uri="{FF2B5EF4-FFF2-40B4-BE49-F238E27FC236}">
              <a16:creationId xmlns:a16="http://schemas.microsoft.com/office/drawing/2014/main" xmlns="" id="{5BDB4A86-923F-45B6-9EF3-AD74781CB576}"/>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987" name="Text Box 15">
          <a:extLst>
            <a:ext uri="{FF2B5EF4-FFF2-40B4-BE49-F238E27FC236}">
              <a16:creationId xmlns:a16="http://schemas.microsoft.com/office/drawing/2014/main" xmlns="" id="{BC03D87B-23D5-409C-B9EA-7ECC4B7670E2}"/>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988" name="Text Box 16">
          <a:extLst>
            <a:ext uri="{FF2B5EF4-FFF2-40B4-BE49-F238E27FC236}">
              <a16:creationId xmlns:a16="http://schemas.microsoft.com/office/drawing/2014/main" xmlns="" id="{B9627958-0107-4A2C-B54F-33F9F1F60079}"/>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989" name="Text Box 17">
          <a:extLst>
            <a:ext uri="{FF2B5EF4-FFF2-40B4-BE49-F238E27FC236}">
              <a16:creationId xmlns:a16="http://schemas.microsoft.com/office/drawing/2014/main" xmlns="" id="{5130E68A-551C-4A86-A08F-504A3FDFC535}"/>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990" name="Text Box 18">
          <a:extLst>
            <a:ext uri="{FF2B5EF4-FFF2-40B4-BE49-F238E27FC236}">
              <a16:creationId xmlns:a16="http://schemas.microsoft.com/office/drawing/2014/main" xmlns="" id="{5E64BB61-F5F4-4F1E-AEB2-29E237B7787A}"/>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991" name="Text Box 19">
          <a:extLst>
            <a:ext uri="{FF2B5EF4-FFF2-40B4-BE49-F238E27FC236}">
              <a16:creationId xmlns:a16="http://schemas.microsoft.com/office/drawing/2014/main" xmlns="" id="{49E79413-38F0-44E7-BB1C-534F1143C9FB}"/>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0</xdr:rowOff>
    </xdr:from>
    <xdr:ext cx="95250" cy="171450"/>
    <xdr:sp macro="" textlink="">
      <xdr:nvSpPr>
        <xdr:cNvPr id="992" name="Text Box 16">
          <a:extLst>
            <a:ext uri="{FF2B5EF4-FFF2-40B4-BE49-F238E27FC236}">
              <a16:creationId xmlns:a16="http://schemas.microsoft.com/office/drawing/2014/main" xmlns="" id="{9EF332B5-4A5B-40B4-AB4A-82688C2F99A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993" name="Text Box 16">
          <a:extLst>
            <a:ext uri="{FF2B5EF4-FFF2-40B4-BE49-F238E27FC236}">
              <a16:creationId xmlns:a16="http://schemas.microsoft.com/office/drawing/2014/main" xmlns="" id="{92F2D288-38E9-432F-A467-68EC8762DF88}"/>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994" name="Text Box 17">
          <a:extLst>
            <a:ext uri="{FF2B5EF4-FFF2-40B4-BE49-F238E27FC236}">
              <a16:creationId xmlns:a16="http://schemas.microsoft.com/office/drawing/2014/main" xmlns="" id="{65BFEC29-8916-4833-B5D1-A22CA06F5A7D}"/>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995" name="Text Box 18">
          <a:extLst>
            <a:ext uri="{FF2B5EF4-FFF2-40B4-BE49-F238E27FC236}">
              <a16:creationId xmlns:a16="http://schemas.microsoft.com/office/drawing/2014/main" xmlns="" id="{959373C2-F965-470F-BB5F-868A5970EC38}"/>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996" name="Text Box 19">
          <a:extLst>
            <a:ext uri="{FF2B5EF4-FFF2-40B4-BE49-F238E27FC236}">
              <a16:creationId xmlns:a16="http://schemas.microsoft.com/office/drawing/2014/main" xmlns="" id="{E80B379E-8F8A-4731-9C27-F16BE07492BD}"/>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997" name="Text Box 15">
          <a:extLst>
            <a:ext uri="{FF2B5EF4-FFF2-40B4-BE49-F238E27FC236}">
              <a16:creationId xmlns:a16="http://schemas.microsoft.com/office/drawing/2014/main" xmlns="" id="{AB2C626E-3103-4E91-8043-E102F23BE464}"/>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998" name="Text Box 15">
          <a:extLst>
            <a:ext uri="{FF2B5EF4-FFF2-40B4-BE49-F238E27FC236}">
              <a16:creationId xmlns:a16="http://schemas.microsoft.com/office/drawing/2014/main" xmlns="" id="{08DDB7B9-B727-44F0-BAF0-B13A550A5219}"/>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40</xdr:row>
      <xdr:rowOff>301625</xdr:rowOff>
    </xdr:from>
    <xdr:ext cx="97630" cy="112531"/>
    <xdr:sp macro="" textlink="">
      <xdr:nvSpPr>
        <xdr:cNvPr id="999" name="Text Box 15">
          <a:extLst>
            <a:ext uri="{FF2B5EF4-FFF2-40B4-BE49-F238E27FC236}">
              <a16:creationId xmlns:a16="http://schemas.microsoft.com/office/drawing/2014/main" xmlns="" id="{14A95483-6D22-4C05-8D2A-6A3526440EEF}"/>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40</xdr:row>
      <xdr:rowOff>301625</xdr:rowOff>
    </xdr:from>
    <xdr:ext cx="97630" cy="112531"/>
    <xdr:sp macro="" textlink="">
      <xdr:nvSpPr>
        <xdr:cNvPr id="1000" name="Text Box 15">
          <a:extLst>
            <a:ext uri="{FF2B5EF4-FFF2-40B4-BE49-F238E27FC236}">
              <a16:creationId xmlns:a16="http://schemas.microsoft.com/office/drawing/2014/main" xmlns="" id="{B3DF7A88-BE3A-4F5F-8AC7-C77286C5BA02}"/>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1001" name="Text Box 15">
          <a:extLst>
            <a:ext uri="{FF2B5EF4-FFF2-40B4-BE49-F238E27FC236}">
              <a16:creationId xmlns:a16="http://schemas.microsoft.com/office/drawing/2014/main" xmlns="" id="{46BABE6B-64F9-4B6D-8745-81D1588154B6}"/>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40</xdr:row>
      <xdr:rowOff>301625</xdr:rowOff>
    </xdr:from>
    <xdr:ext cx="97630" cy="112531"/>
    <xdr:sp macro="" textlink="">
      <xdr:nvSpPr>
        <xdr:cNvPr id="1002" name="Text Box 15">
          <a:extLst>
            <a:ext uri="{FF2B5EF4-FFF2-40B4-BE49-F238E27FC236}">
              <a16:creationId xmlns:a16="http://schemas.microsoft.com/office/drawing/2014/main" xmlns="" id="{A25C7056-6B58-4D1D-9B10-A5B3AC8DA4DF}"/>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40</xdr:row>
      <xdr:rowOff>301625</xdr:rowOff>
    </xdr:from>
    <xdr:ext cx="97630" cy="112531"/>
    <xdr:sp macro="" textlink="">
      <xdr:nvSpPr>
        <xdr:cNvPr id="1003" name="Text Box 15">
          <a:extLst>
            <a:ext uri="{FF2B5EF4-FFF2-40B4-BE49-F238E27FC236}">
              <a16:creationId xmlns:a16="http://schemas.microsoft.com/office/drawing/2014/main" xmlns="" id="{501CE062-D4E1-4580-ACD2-B8A28FE45F56}"/>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004" name="Text Box 15">
          <a:extLst>
            <a:ext uri="{FF2B5EF4-FFF2-40B4-BE49-F238E27FC236}">
              <a16:creationId xmlns:a16="http://schemas.microsoft.com/office/drawing/2014/main" xmlns="" id="{6417C787-D85D-4CFB-BD01-B596332843D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005" name="Text Box 15">
          <a:extLst>
            <a:ext uri="{FF2B5EF4-FFF2-40B4-BE49-F238E27FC236}">
              <a16:creationId xmlns:a16="http://schemas.microsoft.com/office/drawing/2014/main" xmlns="" id="{E0EDA8EB-44D1-4742-80D6-7E4ECD72BDC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06" name="Text Box 15">
          <a:extLst>
            <a:ext uri="{FF2B5EF4-FFF2-40B4-BE49-F238E27FC236}">
              <a16:creationId xmlns:a16="http://schemas.microsoft.com/office/drawing/2014/main" xmlns="" id="{DF75CBFA-307B-4B23-B845-E00786E93C0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7" name="Text Box 16">
          <a:extLst>
            <a:ext uri="{FF2B5EF4-FFF2-40B4-BE49-F238E27FC236}">
              <a16:creationId xmlns:a16="http://schemas.microsoft.com/office/drawing/2014/main" xmlns="" id="{0E3DD13F-0012-4B6E-B001-5CBECC31E33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8" name="Text Box 17">
          <a:extLst>
            <a:ext uri="{FF2B5EF4-FFF2-40B4-BE49-F238E27FC236}">
              <a16:creationId xmlns:a16="http://schemas.microsoft.com/office/drawing/2014/main" xmlns="" id="{2A98338C-C507-41E5-87F5-843FB9721422}"/>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09" name="Text Box 18">
          <a:extLst>
            <a:ext uri="{FF2B5EF4-FFF2-40B4-BE49-F238E27FC236}">
              <a16:creationId xmlns:a16="http://schemas.microsoft.com/office/drawing/2014/main" xmlns="" id="{E0B76803-2EE9-4521-9B88-8C677C6123D2}"/>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0" name="Text Box 19">
          <a:extLst>
            <a:ext uri="{FF2B5EF4-FFF2-40B4-BE49-F238E27FC236}">
              <a16:creationId xmlns:a16="http://schemas.microsoft.com/office/drawing/2014/main" xmlns="" id="{766AF827-2324-4F9B-8579-956A80C06AFB}"/>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1" name="Text Box 16">
          <a:extLst>
            <a:ext uri="{FF2B5EF4-FFF2-40B4-BE49-F238E27FC236}">
              <a16:creationId xmlns:a16="http://schemas.microsoft.com/office/drawing/2014/main" xmlns="" id="{D51BFE9F-1C23-4A27-B8E7-87D4A4D68C39}"/>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2" name="Text Box 17">
          <a:extLst>
            <a:ext uri="{FF2B5EF4-FFF2-40B4-BE49-F238E27FC236}">
              <a16:creationId xmlns:a16="http://schemas.microsoft.com/office/drawing/2014/main" xmlns="" id="{0450D2FB-BA51-477D-B50B-4F31EF92C395}"/>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15875</xdr:rowOff>
    </xdr:from>
    <xdr:ext cx="95250" cy="171450"/>
    <xdr:sp macro="" textlink="">
      <xdr:nvSpPr>
        <xdr:cNvPr id="1013" name="Text Box 18">
          <a:extLst>
            <a:ext uri="{FF2B5EF4-FFF2-40B4-BE49-F238E27FC236}">
              <a16:creationId xmlns:a16="http://schemas.microsoft.com/office/drawing/2014/main" xmlns="" id="{81F52BBC-8687-4575-963B-D2A0CFA178A1}"/>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014" name="Text Box 15">
          <a:extLst>
            <a:ext uri="{FF2B5EF4-FFF2-40B4-BE49-F238E27FC236}">
              <a16:creationId xmlns:a16="http://schemas.microsoft.com/office/drawing/2014/main" xmlns="" id="{A197F4B5-9D49-4323-BFC8-7083A413193D}"/>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15" name="Text Box 15">
          <a:extLst>
            <a:ext uri="{FF2B5EF4-FFF2-40B4-BE49-F238E27FC236}">
              <a16:creationId xmlns:a16="http://schemas.microsoft.com/office/drawing/2014/main" xmlns="" id="{305ADFF5-5971-41E9-B6C2-F9533EE6A7D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016" name="Text Box 15">
          <a:extLst>
            <a:ext uri="{FF2B5EF4-FFF2-40B4-BE49-F238E27FC236}">
              <a16:creationId xmlns:a16="http://schemas.microsoft.com/office/drawing/2014/main" xmlns="" id="{127EBFB8-B710-4B40-842C-B8FA7566DF5B}"/>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017" name="Text Box 15">
          <a:extLst>
            <a:ext uri="{FF2B5EF4-FFF2-40B4-BE49-F238E27FC236}">
              <a16:creationId xmlns:a16="http://schemas.microsoft.com/office/drawing/2014/main" xmlns="" id="{128D7AEB-2E65-45DA-9023-CA8FAE9DD12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8" name="Text Box 16">
          <a:extLst>
            <a:ext uri="{FF2B5EF4-FFF2-40B4-BE49-F238E27FC236}">
              <a16:creationId xmlns:a16="http://schemas.microsoft.com/office/drawing/2014/main" xmlns="" id="{CA33A609-538F-4C17-80C1-6A4ECC40D558}"/>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19" name="Text Box 17">
          <a:extLst>
            <a:ext uri="{FF2B5EF4-FFF2-40B4-BE49-F238E27FC236}">
              <a16:creationId xmlns:a16="http://schemas.microsoft.com/office/drawing/2014/main" xmlns="" id="{3D2914B6-0461-4FBD-98F1-117B4E00F21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20" name="Text Box 18">
          <a:extLst>
            <a:ext uri="{FF2B5EF4-FFF2-40B4-BE49-F238E27FC236}">
              <a16:creationId xmlns:a16="http://schemas.microsoft.com/office/drawing/2014/main" xmlns="" id="{D14040CF-4095-4FAF-AD03-50E5AB8A067D}"/>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21" name="Text Box 19">
          <a:extLst>
            <a:ext uri="{FF2B5EF4-FFF2-40B4-BE49-F238E27FC236}">
              <a16:creationId xmlns:a16="http://schemas.microsoft.com/office/drawing/2014/main" xmlns="" id="{BDBB8682-14DA-4D8A-ACCF-616DABC1A49A}"/>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22" name="Text Box 16">
          <a:extLst>
            <a:ext uri="{FF2B5EF4-FFF2-40B4-BE49-F238E27FC236}">
              <a16:creationId xmlns:a16="http://schemas.microsoft.com/office/drawing/2014/main" xmlns="" id="{9F730A4F-623B-460E-8856-BE0E474BFDAF}"/>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0</xdr:rowOff>
    </xdr:from>
    <xdr:ext cx="95250" cy="171450"/>
    <xdr:sp macro="" textlink="">
      <xdr:nvSpPr>
        <xdr:cNvPr id="1023" name="Text Box 17">
          <a:extLst>
            <a:ext uri="{FF2B5EF4-FFF2-40B4-BE49-F238E27FC236}">
              <a16:creationId xmlns:a16="http://schemas.microsoft.com/office/drawing/2014/main" xmlns="" id="{AF403B38-6E57-4714-A287-3618B1B2BCDA}"/>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37</xdr:row>
      <xdr:rowOff>15875</xdr:rowOff>
    </xdr:from>
    <xdr:ext cx="95250" cy="171450"/>
    <xdr:sp macro="" textlink="">
      <xdr:nvSpPr>
        <xdr:cNvPr id="1024" name="Text Box 18">
          <a:extLst>
            <a:ext uri="{FF2B5EF4-FFF2-40B4-BE49-F238E27FC236}">
              <a16:creationId xmlns:a16="http://schemas.microsoft.com/office/drawing/2014/main" xmlns="" id="{C5A37C21-E608-42FD-9A71-5C98EC05CE0B}"/>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25" name="Text Box 15">
          <a:extLst>
            <a:ext uri="{FF2B5EF4-FFF2-40B4-BE49-F238E27FC236}">
              <a16:creationId xmlns:a16="http://schemas.microsoft.com/office/drawing/2014/main" xmlns="" id="{A1B48199-78F3-44A1-B9EE-4370A567B99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213632"/>
    <xdr:sp macro="" textlink="">
      <xdr:nvSpPr>
        <xdr:cNvPr id="1026" name="Text Box 15">
          <a:extLst>
            <a:ext uri="{FF2B5EF4-FFF2-40B4-BE49-F238E27FC236}">
              <a16:creationId xmlns:a16="http://schemas.microsoft.com/office/drawing/2014/main" xmlns="" id="{F927C194-BD03-4277-BA6D-4ED0DC1E2F71}"/>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27" name="Text Box 15">
          <a:extLst>
            <a:ext uri="{FF2B5EF4-FFF2-40B4-BE49-F238E27FC236}">
              <a16:creationId xmlns:a16="http://schemas.microsoft.com/office/drawing/2014/main" xmlns="" id="{4890A6CA-D489-465A-9C30-CE9B95771C6D}"/>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28" name="Text Box 15">
          <a:extLst>
            <a:ext uri="{FF2B5EF4-FFF2-40B4-BE49-F238E27FC236}">
              <a16:creationId xmlns:a16="http://schemas.microsoft.com/office/drawing/2014/main" xmlns="" id="{744D36A1-C836-4F89-8D38-E7052722A7D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29" name="Text Box 15">
          <a:extLst>
            <a:ext uri="{FF2B5EF4-FFF2-40B4-BE49-F238E27FC236}">
              <a16:creationId xmlns:a16="http://schemas.microsoft.com/office/drawing/2014/main" xmlns="" id="{DA477537-6665-4806-B5A9-B392FEA9BE0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0" name="Text Box 16">
          <a:extLst>
            <a:ext uri="{FF2B5EF4-FFF2-40B4-BE49-F238E27FC236}">
              <a16:creationId xmlns:a16="http://schemas.microsoft.com/office/drawing/2014/main" xmlns="" id="{80507002-BB56-42AA-815D-958D8DC4AA4E}"/>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1" name="Text Box 17">
          <a:extLst>
            <a:ext uri="{FF2B5EF4-FFF2-40B4-BE49-F238E27FC236}">
              <a16:creationId xmlns:a16="http://schemas.microsoft.com/office/drawing/2014/main" xmlns="" id="{E1CFE8A8-EC21-4146-9FCC-00923649241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2" name="Text Box 18">
          <a:extLst>
            <a:ext uri="{FF2B5EF4-FFF2-40B4-BE49-F238E27FC236}">
              <a16:creationId xmlns:a16="http://schemas.microsoft.com/office/drawing/2014/main" xmlns="" id="{F0FB9953-38BB-4217-AA58-1E93012DE1E7}"/>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3" name="Text Box 19">
          <a:extLst>
            <a:ext uri="{FF2B5EF4-FFF2-40B4-BE49-F238E27FC236}">
              <a16:creationId xmlns:a16="http://schemas.microsoft.com/office/drawing/2014/main" xmlns="" id="{25A635CD-A6EB-4B6D-9A46-3F8C7D81017B}"/>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4" name="Text Box 16">
          <a:extLst>
            <a:ext uri="{FF2B5EF4-FFF2-40B4-BE49-F238E27FC236}">
              <a16:creationId xmlns:a16="http://schemas.microsoft.com/office/drawing/2014/main" xmlns="" id="{35665599-8C79-460E-916F-AD73729215E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35" name="Text Box 17">
          <a:extLst>
            <a:ext uri="{FF2B5EF4-FFF2-40B4-BE49-F238E27FC236}">
              <a16:creationId xmlns:a16="http://schemas.microsoft.com/office/drawing/2014/main" xmlns="" id="{2B4AA370-CAA1-4EBC-A847-516D7C8625B8}"/>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38</xdr:row>
      <xdr:rowOff>15875</xdr:rowOff>
    </xdr:from>
    <xdr:ext cx="95250" cy="171450"/>
    <xdr:sp macro="" textlink="">
      <xdr:nvSpPr>
        <xdr:cNvPr id="1036" name="Text Box 18">
          <a:extLst>
            <a:ext uri="{FF2B5EF4-FFF2-40B4-BE49-F238E27FC236}">
              <a16:creationId xmlns:a16="http://schemas.microsoft.com/office/drawing/2014/main" xmlns="" id="{DEDE0AF0-1D4E-4E9D-91A8-516BEB25FD6B}"/>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37" name="Text Box 15">
          <a:extLst>
            <a:ext uri="{FF2B5EF4-FFF2-40B4-BE49-F238E27FC236}">
              <a16:creationId xmlns:a16="http://schemas.microsoft.com/office/drawing/2014/main" xmlns="" id="{C69563A4-1D5F-438B-9680-1419DA3DCD41}"/>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38" name="Text Box 15">
          <a:extLst>
            <a:ext uri="{FF2B5EF4-FFF2-40B4-BE49-F238E27FC236}">
              <a16:creationId xmlns:a16="http://schemas.microsoft.com/office/drawing/2014/main" xmlns="" id="{8F9DFB47-72F2-4284-8306-066F4F444F7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1039" name="Text Box 15">
          <a:extLst>
            <a:ext uri="{FF2B5EF4-FFF2-40B4-BE49-F238E27FC236}">
              <a16:creationId xmlns:a16="http://schemas.microsoft.com/office/drawing/2014/main" xmlns="" id="{CB136472-C998-4897-8DFF-CFFC5ECA2EFC}"/>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040" name="Text Box 15">
          <a:extLst>
            <a:ext uri="{FF2B5EF4-FFF2-40B4-BE49-F238E27FC236}">
              <a16:creationId xmlns:a16="http://schemas.microsoft.com/office/drawing/2014/main" xmlns="" id="{FECD2EEC-6997-4B5F-8929-B83F8F4EFEB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1" name="Text Box 16">
          <a:extLst>
            <a:ext uri="{FF2B5EF4-FFF2-40B4-BE49-F238E27FC236}">
              <a16:creationId xmlns:a16="http://schemas.microsoft.com/office/drawing/2014/main" xmlns="" id="{2C8FDA07-8926-4D4B-A363-32A266AA5BCE}"/>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2" name="Text Box 17">
          <a:extLst>
            <a:ext uri="{FF2B5EF4-FFF2-40B4-BE49-F238E27FC236}">
              <a16:creationId xmlns:a16="http://schemas.microsoft.com/office/drawing/2014/main" xmlns="" id="{F5460DAB-40EF-4319-B7FC-5356BB14D068}"/>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3" name="Text Box 18">
          <a:extLst>
            <a:ext uri="{FF2B5EF4-FFF2-40B4-BE49-F238E27FC236}">
              <a16:creationId xmlns:a16="http://schemas.microsoft.com/office/drawing/2014/main" xmlns="" id="{1A91BD11-F4DF-44B9-A73A-4A121C3B67EC}"/>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4" name="Text Box 19">
          <a:extLst>
            <a:ext uri="{FF2B5EF4-FFF2-40B4-BE49-F238E27FC236}">
              <a16:creationId xmlns:a16="http://schemas.microsoft.com/office/drawing/2014/main" xmlns="" id="{471629D6-366A-4B26-84D5-5C7E74CE340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5" name="Text Box 16">
          <a:extLst>
            <a:ext uri="{FF2B5EF4-FFF2-40B4-BE49-F238E27FC236}">
              <a16:creationId xmlns:a16="http://schemas.microsoft.com/office/drawing/2014/main" xmlns="" id="{C51CDFF2-9F5D-4A9F-B714-39E0730F8193}"/>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0</xdr:rowOff>
    </xdr:from>
    <xdr:ext cx="95250" cy="171450"/>
    <xdr:sp macro="" textlink="">
      <xdr:nvSpPr>
        <xdr:cNvPr id="1046" name="Text Box 17">
          <a:extLst>
            <a:ext uri="{FF2B5EF4-FFF2-40B4-BE49-F238E27FC236}">
              <a16:creationId xmlns:a16="http://schemas.microsoft.com/office/drawing/2014/main" xmlns="" id="{B14A9EE7-3B24-4BAC-98DE-4F9DD114C5F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38</xdr:row>
      <xdr:rowOff>15875</xdr:rowOff>
    </xdr:from>
    <xdr:ext cx="95250" cy="171450"/>
    <xdr:sp macro="" textlink="">
      <xdr:nvSpPr>
        <xdr:cNvPr id="1047" name="Text Box 18">
          <a:extLst>
            <a:ext uri="{FF2B5EF4-FFF2-40B4-BE49-F238E27FC236}">
              <a16:creationId xmlns:a16="http://schemas.microsoft.com/office/drawing/2014/main" xmlns="" id="{0E7253FC-BCAA-4FCD-A353-B5A0C7E2D407}"/>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48" name="Text Box 15">
          <a:extLst>
            <a:ext uri="{FF2B5EF4-FFF2-40B4-BE49-F238E27FC236}">
              <a16:creationId xmlns:a16="http://schemas.microsoft.com/office/drawing/2014/main" xmlns="" id="{0B3AEA1A-DB1E-4303-AE18-7492D19F899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213632"/>
    <xdr:sp macro="" textlink="">
      <xdr:nvSpPr>
        <xdr:cNvPr id="1049" name="Text Box 15">
          <a:extLst>
            <a:ext uri="{FF2B5EF4-FFF2-40B4-BE49-F238E27FC236}">
              <a16:creationId xmlns:a16="http://schemas.microsoft.com/office/drawing/2014/main" xmlns="" id="{C10F7227-C98B-4472-8BD5-7059E69C3164}"/>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50" name="Text Box 15">
          <a:extLst>
            <a:ext uri="{FF2B5EF4-FFF2-40B4-BE49-F238E27FC236}">
              <a16:creationId xmlns:a16="http://schemas.microsoft.com/office/drawing/2014/main" xmlns="" id="{CF0B1C5E-3224-4132-BA66-91FA7256A94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51" name="Text Box 15">
          <a:extLst>
            <a:ext uri="{FF2B5EF4-FFF2-40B4-BE49-F238E27FC236}">
              <a16:creationId xmlns:a16="http://schemas.microsoft.com/office/drawing/2014/main" xmlns="" id="{ADF20444-9842-4563-9F2A-D313A548332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52" name="Text Box 15">
          <a:extLst>
            <a:ext uri="{FF2B5EF4-FFF2-40B4-BE49-F238E27FC236}">
              <a16:creationId xmlns:a16="http://schemas.microsoft.com/office/drawing/2014/main" xmlns="" id="{FB49F867-07C7-4A72-8AF4-9C042B08265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3" name="Text Box 16">
          <a:extLst>
            <a:ext uri="{FF2B5EF4-FFF2-40B4-BE49-F238E27FC236}">
              <a16:creationId xmlns:a16="http://schemas.microsoft.com/office/drawing/2014/main" xmlns="" id="{655290E8-BF8F-4E0C-825B-4FB235D76EA3}"/>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4" name="Text Box 17">
          <a:extLst>
            <a:ext uri="{FF2B5EF4-FFF2-40B4-BE49-F238E27FC236}">
              <a16:creationId xmlns:a16="http://schemas.microsoft.com/office/drawing/2014/main" xmlns="" id="{2DCC40D2-3151-4E80-9BCD-3FAB8B005855}"/>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5" name="Text Box 18">
          <a:extLst>
            <a:ext uri="{FF2B5EF4-FFF2-40B4-BE49-F238E27FC236}">
              <a16:creationId xmlns:a16="http://schemas.microsoft.com/office/drawing/2014/main" xmlns="" id="{CC5D073A-0CD2-4520-A3F4-07A7AF408B4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6" name="Text Box 19">
          <a:extLst>
            <a:ext uri="{FF2B5EF4-FFF2-40B4-BE49-F238E27FC236}">
              <a16:creationId xmlns:a16="http://schemas.microsoft.com/office/drawing/2014/main" xmlns="" id="{77C4DDCB-F8CC-4C8D-B89C-9AB0CD79C21E}"/>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7" name="Text Box 16">
          <a:extLst>
            <a:ext uri="{FF2B5EF4-FFF2-40B4-BE49-F238E27FC236}">
              <a16:creationId xmlns:a16="http://schemas.microsoft.com/office/drawing/2014/main" xmlns="" id="{D07C9B60-2EF7-4F52-99C1-CC57176FE11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58" name="Text Box 17">
          <a:extLst>
            <a:ext uri="{FF2B5EF4-FFF2-40B4-BE49-F238E27FC236}">
              <a16:creationId xmlns:a16="http://schemas.microsoft.com/office/drawing/2014/main" xmlns="" id="{058F4C2A-FD92-4D99-9BFB-99C55D438A3A}"/>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1059" name="Text Box 18">
          <a:extLst>
            <a:ext uri="{FF2B5EF4-FFF2-40B4-BE49-F238E27FC236}">
              <a16:creationId xmlns:a16="http://schemas.microsoft.com/office/drawing/2014/main" xmlns="" id="{2BF5428D-CF40-413F-9E3F-997460685B6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60" name="Text Box 15">
          <a:extLst>
            <a:ext uri="{FF2B5EF4-FFF2-40B4-BE49-F238E27FC236}">
              <a16:creationId xmlns:a16="http://schemas.microsoft.com/office/drawing/2014/main" xmlns="" id="{DF688D65-ED74-466E-8CED-F1B887C265F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61" name="Text Box 15">
          <a:extLst>
            <a:ext uri="{FF2B5EF4-FFF2-40B4-BE49-F238E27FC236}">
              <a16:creationId xmlns:a16="http://schemas.microsoft.com/office/drawing/2014/main" xmlns="" id="{55A8753D-97DA-4F2F-9974-E0ADE017F7F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1062" name="Text Box 15">
          <a:extLst>
            <a:ext uri="{FF2B5EF4-FFF2-40B4-BE49-F238E27FC236}">
              <a16:creationId xmlns:a16="http://schemas.microsoft.com/office/drawing/2014/main" xmlns="" id="{CB613C9A-54BC-4E8E-8B7F-B148D69C7252}"/>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063" name="Text Box 15">
          <a:extLst>
            <a:ext uri="{FF2B5EF4-FFF2-40B4-BE49-F238E27FC236}">
              <a16:creationId xmlns:a16="http://schemas.microsoft.com/office/drawing/2014/main" xmlns="" id="{67D1C1BB-F957-49CF-9726-A192A078791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4" name="Text Box 16">
          <a:extLst>
            <a:ext uri="{FF2B5EF4-FFF2-40B4-BE49-F238E27FC236}">
              <a16:creationId xmlns:a16="http://schemas.microsoft.com/office/drawing/2014/main" xmlns="" id="{95FD4342-7BCE-44C2-8113-7A18B8703A6E}"/>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5" name="Text Box 17">
          <a:extLst>
            <a:ext uri="{FF2B5EF4-FFF2-40B4-BE49-F238E27FC236}">
              <a16:creationId xmlns:a16="http://schemas.microsoft.com/office/drawing/2014/main" xmlns="" id="{7ECE79D8-6C4A-4717-9271-8AD5577A337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6" name="Text Box 18">
          <a:extLst>
            <a:ext uri="{FF2B5EF4-FFF2-40B4-BE49-F238E27FC236}">
              <a16:creationId xmlns:a16="http://schemas.microsoft.com/office/drawing/2014/main" xmlns="" id="{FDA317DA-2382-4E2D-9C31-32F21240138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7" name="Text Box 19">
          <a:extLst>
            <a:ext uri="{FF2B5EF4-FFF2-40B4-BE49-F238E27FC236}">
              <a16:creationId xmlns:a16="http://schemas.microsoft.com/office/drawing/2014/main" xmlns="" id="{31EAA343-EF38-4371-B286-BF5D25725BB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8" name="Text Box 16">
          <a:extLst>
            <a:ext uri="{FF2B5EF4-FFF2-40B4-BE49-F238E27FC236}">
              <a16:creationId xmlns:a16="http://schemas.microsoft.com/office/drawing/2014/main" xmlns="" id="{198FB48D-65F4-4CD5-A73C-83C8A511606F}"/>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0</xdr:rowOff>
    </xdr:from>
    <xdr:ext cx="95250" cy="171450"/>
    <xdr:sp macro="" textlink="">
      <xdr:nvSpPr>
        <xdr:cNvPr id="1069" name="Text Box 17">
          <a:extLst>
            <a:ext uri="{FF2B5EF4-FFF2-40B4-BE49-F238E27FC236}">
              <a16:creationId xmlns:a16="http://schemas.microsoft.com/office/drawing/2014/main" xmlns="" id="{355F8F33-002F-490D-8F8E-6C0318F8C9B3}"/>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39</xdr:row>
      <xdr:rowOff>15875</xdr:rowOff>
    </xdr:from>
    <xdr:ext cx="95250" cy="171450"/>
    <xdr:sp macro="" textlink="">
      <xdr:nvSpPr>
        <xdr:cNvPr id="1070" name="Text Box 18">
          <a:extLst>
            <a:ext uri="{FF2B5EF4-FFF2-40B4-BE49-F238E27FC236}">
              <a16:creationId xmlns:a16="http://schemas.microsoft.com/office/drawing/2014/main" xmlns="" id="{3824A849-EF6F-4AFE-8070-61A16CE99AE9}"/>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71" name="Text Box 15">
          <a:extLst>
            <a:ext uri="{FF2B5EF4-FFF2-40B4-BE49-F238E27FC236}">
              <a16:creationId xmlns:a16="http://schemas.microsoft.com/office/drawing/2014/main" xmlns="" id="{5F1FCD16-3CF5-41C1-9BD9-2E6396C2F4C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213632"/>
    <xdr:sp macro="" textlink="">
      <xdr:nvSpPr>
        <xdr:cNvPr id="1072" name="Text Box 15">
          <a:extLst>
            <a:ext uri="{FF2B5EF4-FFF2-40B4-BE49-F238E27FC236}">
              <a16:creationId xmlns:a16="http://schemas.microsoft.com/office/drawing/2014/main" xmlns="" id="{F3F9A5A8-8CD8-4492-97B4-F5D3DF0734ED}"/>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73" name="Text Box 15">
          <a:extLst>
            <a:ext uri="{FF2B5EF4-FFF2-40B4-BE49-F238E27FC236}">
              <a16:creationId xmlns:a16="http://schemas.microsoft.com/office/drawing/2014/main" xmlns="" id="{97A70CAF-FA47-457C-AC59-E290B81FB94E}"/>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74" name="Text Box 15">
          <a:extLst>
            <a:ext uri="{FF2B5EF4-FFF2-40B4-BE49-F238E27FC236}">
              <a16:creationId xmlns:a16="http://schemas.microsoft.com/office/drawing/2014/main" xmlns="" id="{22B77BE5-1F66-4697-BD73-4680A7F2119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075" name="Text Box 15">
          <a:extLst>
            <a:ext uri="{FF2B5EF4-FFF2-40B4-BE49-F238E27FC236}">
              <a16:creationId xmlns:a16="http://schemas.microsoft.com/office/drawing/2014/main" xmlns="" id="{7EE927CC-5439-401C-B924-EF0B2775EE9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76" name="Text Box 16">
          <a:extLst>
            <a:ext uri="{FF2B5EF4-FFF2-40B4-BE49-F238E27FC236}">
              <a16:creationId xmlns:a16="http://schemas.microsoft.com/office/drawing/2014/main" xmlns="" id="{2AB81B19-62CD-4F10-8374-3BE6FA9DF89A}"/>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77" name="Text Box 17">
          <a:extLst>
            <a:ext uri="{FF2B5EF4-FFF2-40B4-BE49-F238E27FC236}">
              <a16:creationId xmlns:a16="http://schemas.microsoft.com/office/drawing/2014/main" xmlns="" id="{7361CA69-F991-46D0-8D73-545C3331F2D1}"/>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78" name="Text Box 18">
          <a:extLst>
            <a:ext uri="{FF2B5EF4-FFF2-40B4-BE49-F238E27FC236}">
              <a16:creationId xmlns:a16="http://schemas.microsoft.com/office/drawing/2014/main" xmlns="" id="{26288B15-D906-4A36-A63C-73B7559BA181}"/>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79" name="Text Box 19">
          <a:extLst>
            <a:ext uri="{FF2B5EF4-FFF2-40B4-BE49-F238E27FC236}">
              <a16:creationId xmlns:a16="http://schemas.microsoft.com/office/drawing/2014/main" xmlns="" id="{1F0393A7-0E98-4BD2-B764-FE91A9E7D021}"/>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80" name="Text Box 16">
          <a:extLst>
            <a:ext uri="{FF2B5EF4-FFF2-40B4-BE49-F238E27FC236}">
              <a16:creationId xmlns:a16="http://schemas.microsoft.com/office/drawing/2014/main" xmlns="" id="{66156441-7FC5-48FF-BDC5-19C8FEAE08B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81" name="Text Box 17">
          <a:extLst>
            <a:ext uri="{FF2B5EF4-FFF2-40B4-BE49-F238E27FC236}">
              <a16:creationId xmlns:a16="http://schemas.microsoft.com/office/drawing/2014/main" xmlns="" id="{203A9FB4-525F-49FF-9028-DBCD6C9673D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1082" name="Text Box 18">
          <a:extLst>
            <a:ext uri="{FF2B5EF4-FFF2-40B4-BE49-F238E27FC236}">
              <a16:creationId xmlns:a16="http://schemas.microsoft.com/office/drawing/2014/main" xmlns="" id="{88D2929F-CFF9-403A-A29B-042FD0596224}"/>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83" name="Text Box 15">
          <a:extLst>
            <a:ext uri="{FF2B5EF4-FFF2-40B4-BE49-F238E27FC236}">
              <a16:creationId xmlns:a16="http://schemas.microsoft.com/office/drawing/2014/main" xmlns="" id="{79B6758D-8241-4211-8FD4-8D518BEA76D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084" name="Text Box 15">
          <a:extLst>
            <a:ext uri="{FF2B5EF4-FFF2-40B4-BE49-F238E27FC236}">
              <a16:creationId xmlns:a16="http://schemas.microsoft.com/office/drawing/2014/main" xmlns="" id="{EBACD843-A94C-41B6-80E8-E8E2A820937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1085" name="Text Box 15">
          <a:extLst>
            <a:ext uri="{FF2B5EF4-FFF2-40B4-BE49-F238E27FC236}">
              <a16:creationId xmlns:a16="http://schemas.microsoft.com/office/drawing/2014/main" xmlns="" id="{5D2B3E0D-2039-4214-8BFA-442E639C3B9C}"/>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086" name="Text Box 15">
          <a:extLst>
            <a:ext uri="{FF2B5EF4-FFF2-40B4-BE49-F238E27FC236}">
              <a16:creationId xmlns:a16="http://schemas.microsoft.com/office/drawing/2014/main" xmlns="" id="{6D444816-3CA7-4942-8AD7-16D58D5525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87" name="Text Box 16">
          <a:extLst>
            <a:ext uri="{FF2B5EF4-FFF2-40B4-BE49-F238E27FC236}">
              <a16:creationId xmlns:a16="http://schemas.microsoft.com/office/drawing/2014/main" xmlns="" id="{E116BE34-CDAB-4BFE-AA57-B843F8215ED6}"/>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88" name="Text Box 17">
          <a:extLst>
            <a:ext uri="{FF2B5EF4-FFF2-40B4-BE49-F238E27FC236}">
              <a16:creationId xmlns:a16="http://schemas.microsoft.com/office/drawing/2014/main" xmlns="" id="{8600DF84-AFA5-48AD-8B19-BE4B12E37AEC}"/>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89" name="Text Box 18">
          <a:extLst>
            <a:ext uri="{FF2B5EF4-FFF2-40B4-BE49-F238E27FC236}">
              <a16:creationId xmlns:a16="http://schemas.microsoft.com/office/drawing/2014/main" xmlns="" id="{0C7CE3E7-911E-4EBE-BD25-3119867BD9CF}"/>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90" name="Text Box 19">
          <a:extLst>
            <a:ext uri="{FF2B5EF4-FFF2-40B4-BE49-F238E27FC236}">
              <a16:creationId xmlns:a16="http://schemas.microsoft.com/office/drawing/2014/main" xmlns="" id="{FA51EC82-D940-4F8E-83CA-68EF1BBB33DB}"/>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91" name="Text Box 16">
          <a:extLst>
            <a:ext uri="{FF2B5EF4-FFF2-40B4-BE49-F238E27FC236}">
              <a16:creationId xmlns:a16="http://schemas.microsoft.com/office/drawing/2014/main" xmlns="" id="{931896FA-4ED6-4A41-B2C6-2DC23A1470C9}"/>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0</xdr:rowOff>
    </xdr:from>
    <xdr:ext cx="95250" cy="171450"/>
    <xdr:sp macro="" textlink="">
      <xdr:nvSpPr>
        <xdr:cNvPr id="1092" name="Text Box 17">
          <a:extLst>
            <a:ext uri="{FF2B5EF4-FFF2-40B4-BE49-F238E27FC236}">
              <a16:creationId xmlns:a16="http://schemas.microsoft.com/office/drawing/2014/main" xmlns="" id="{484D51F1-00DD-4247-BCC4-9EF578AD5294}"/>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40</xdr:row>
      <xdr:rowOff>15875</xdr:rowOff>
    </xdr:from>
    <xdr:ext cx="95250" cy="171450"/>
    <xdr:sp macro="" textlink="">
      <xdr:nvSpPr>
        <xdr:cNvPr id="1093" name="Text Box 18">
          <a:extLst>
            <a:ext uri="{FF2B5EF4-FFF2-40B4-BE49-F238E27FC236}">
              <a16:creationId xmlns:a16="http://schemas.microsoft.com/office/drawing/2014/main" xmlns="" id="{FBFC340B-5A36-4D73-A750-2C7DFD198318}"/>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094" name="Text Box 15">
          <a:extLst>
            <a:ext uri="{FF2B5EF4-FFF2-40B4-BE49-F238E27FC236}">
              <a16:creationId xmlns:a16="http://schemas.microsoft.com/office/drawing/2014/main" xmlns="" id="{4C9AF6C6-9C19-409C-B122-0B9971EF6D64}"/>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213632"/>
    <xdr:sp macro="" textlink="">
      <xdr:nvSpPr>
        <xdr:cNvPr id="1095" name="Text Box 15">
          <a:extLst>
            <a:ext uri="{FF2B5EF4-FFF2-40B4-BE49-F238E27FC236}">
              <a16:creationId xmlns:a16="http://schemas.microsoft.com/office/drawing/2014/main" xmlns="" id="{2648EE5C-7CA9-4AC8-8068-F871B6E51724}"/>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096" name="Text Box 15">
          <a:extLst>
            <a:ext uri="{FF2B5EF4-FFF2-40B4-BE49-F238E27FC236}">
              <a16:creationId xmlns:a16="http://schemas.microsoft.com/office/drawing/2014/main" xmlns="" id="{6A34530E-18B4-4D41-85BD-FDC8E915ECF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097" name="Text Box 15">
          <a:extLst>
            <a:ext uri="{FF2B5EF4-FFF2-40B4-BE49-F238E27FC236}">
              <a16:creationId xmlns:a16="http://schemas.microsoft.com/office/drawing/2014/main" xmlns="" id="{753CAEFF-B22A-4F04-BCD2-AD7EB1B604C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098" name="Text Box 15">
          <a:extLst>
            <a:ext uri="{FF2B5EF4-FFF2-40B4-BE49-F238E27FC236}">
              <a16:creationId xmlns:a16="http://schemas.microsoft.com/office/drawing/2014/main" xmlns="" id="{164A0088-5B57-4A0A-AC09-A125042BF14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099" name="Text Box 15">
          <a:extLst>
            <a:ext uri="{FF2B5EF4-FFF2-40B4-BE49-F238E27FC236}">
              <a16:creationId xmlns:a16="http://schemas.microsoft.com/office/drawing/2014/main" xmlns="" id="{3FCECBA4-6648-4323-93BC-E8FDE9CCD1DE}"/>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00" name="Text Box 15">
          <a:extLst>
            <a:ext uri="{FF2B5EF4-FFF2-40B4-BE49-F238E27FC236}">
              <a16:creationId xmlns:a16="http://schemas.microsoft.com/office/drawing/2014/main" xmlns="" id="{424883EA-BABB-404B-AF38-8A513F075E6F}"/>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01" name="Text Box 15">
          <a:extLst>
            <a:ext uri="{FF2B5EF4-FFF2-40B4-BE49-F238E27FC236}">
              <a16:creationId xmlns:a16="http://schemas.microsoft.com/office/drawing/2014/main" xmlns="" id="{C5B0EF6D-DFBE-4A30-BFB2-2D0291A0BFAD}"/>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02" name="Text Box 15">
          <a:extLst>
            <a:ext uri="{FF2B5EF4-FFF2-40B4-BE49-F238E27FC236}">
              <a16:creationId xmlns:a16="http://schemas.microsoft.com/office/drawing/2014/main" xmlns="" id="{8EE72A61-4250-455E-AC26-47FDF7EA689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03" name="Text Box 15">
          <a:extLst>
            <a:ext uri="{FF2B5EF4-FFF2-40B4-BE49-F238E27FC236}">
              <a16:creationId xmlns:a16="http://schemas.microsoft.com/office/drawing/2014/main" xmlns="" id="{CA485B2F-03CE-4B91-8AB3-710B19C1A23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34</xdr:row>
      <xdr:rowOff>504825</xdr:rowOff>
    </xdr:from>
    <xdr:ext cx="95250" cy="442269"/>
    <xdr:sp macro="" textlink="">
      <xdr:nvSpPr>
        <xdr:cNvPr id="1104" name="Text Box 15">
          <a:extLst>
            <a:ext uri="{FF2B5EF4-FFF2-40B4-BE49-F238E27FC236}">
              <a16:creationId xmlns:a16="http://schemas.microsoft.com/office/drawing/2014/main" xmlns="" id="{2FB17B98-7D5F-4684-8791-6440C07F84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105" name="Text Box 15">
          <a:extLst>
            <a:ext uri="{FF2B5EF4-FFF2-40B4-BE49-F238E27FC236}">
              <a16:creationId xmlns:a16="http://schemas.microsoft.com/office/drawing/2014/main" xmlns="" id="{39D486E8-35E9-4957-B536-77F13BF8ACE3}"/>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106" name="Text Box 15">
          <a:extLst>
            <a:ext uri="{FF2B5EF4-FFF2-40B4-BE49-F238E27FC236}">
              <a16:creationId xmlns:a16="http://schemas.microsoft.com/office/drawing/2014/main" xmlns="" id="{0C6BCDD6-5190-4B15-825B-07D0FE67A6CD}"/>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107" name="Text Box 15">
          <a:extLst>
            <a:ext uri="{FF2B5EF4-FFF2-40B4-BE49-F238E27FC236}">
              <a16:creationId xmlns:a16="http://schemas.microsoft.com/office/drawing/2014/main" xmlns="" id="{B1F72006-F7BB-4AF4-BA9F-287AD8855527}"/>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34</xdr:row>
      <xdr:rowOff>504825</xdr:rowOff>
    </xdr:from>
    <xdr:ext cx="95250" cy="442269"/>
    <xdr:sp macro="" textlink="">
      <xdr:nvSpPr>
        <xdr:cNvPr id="1108" name="Text Box 15">
          <a:extLst>
            <a:ext uri="{FF2B5EF4-FFF2-40B4-BE49-F238E27FC236}">
              <a16:creationId xmlns:a16="http://schemas.microsoft.com/office/drawing/2014/main" xmlns="" id="{06FC677F-4AEF-4123-A56D-B2F87397F6AA}"/>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09" name="Text Box 15">
          <a:extLst>
            <a:ext uri="{FF2B5EF4-FFF2-40B4-BE49-F238E27FC236}">
              <a16:creationId xmlns:a16="http://schemas.microsoft.com/office/drawing/2014/main" xmlns="" id="{DFBE34D7-BE07-4E21-86DE-5DB5714C36E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0" name="Text Box 15">
          <a:extLst>
            <a:ext uri="{FF2B5EF4-FFF2-40B4-BE49-F238E27FC236}">
              <a16:creationId xmlns:a16="http://schemas.microsoft.com/office/drawing/2014/main" xmlns="" id="{E064695F-C9D8-414D-8EBA-7CF0FE3114F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1" name="Text Box 15">
          <a:extLst>
            <a:ext uri="{FF2B5EF4-FFF2-40B4-BE49-F238E27FC236}">
              <a16:creationId xmlns:a16="http://schemas.microsoft.com/office/drawing/2014/main" xmlns="" id="{210E777B-D863-4154-81C8-6E14E095E0B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2" name="Text Box 15">
          <a:extLst>
            <a:ext uri="{FF2B5EF4-FFF2-40B4-BE49-F238E27FC236}">
              <a16:creationId xmlns:a16="http://schemas.microsoft.com/office/drawing/2014/main" xmlns="" id="{9F321238-5A5B-456D-B2A3-4C07CE0BFFCC}"/>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13" name="Text Box 15">
          <a:extLst>
            <a:ext uri="{FF2B5EF4-FFF2-40B4-BE49-F238E27FC236}">
              <a16:creationId xmlns:a16="http://schemas.microsoft.com/office/drawing/2014/main" xmlns="" id="{AF343CD9-51FA-44B3-A440-E9D2DA4D76D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14" name="Text Box 15">
          <a:extLst>
            <a:ext uri="{FF2B5EF4-FFF2-40B4-BE49-F238E27FC236}">
              <a16:creationId xmlns:a16="http://schemas.microsoft.com/office/drawing/2014/main" xmlns="" id="{DD839A6F-188D-4E20-BC1A-6A0AE9E19BCD}"/>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5" name="Text Box 15">
          <a:extLst>
            <a:ext uri="{FF2B5EF4-FFF2-40B4-BE49-F238E27FC236}">
              <a16:creationId xmlns:a16="http://schemas.microsoft.com/office/drawing/2014/main" xmlns="" id="{699FC203-422C-45C0-A7B8-C955AB6AA22F}"/>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6" name="Text Box 15">
          <a:extLst>
            <a:ext uri="{FF2B5EF4-FFF2-40B4-BE49-F238E27FC236}">
              <a16:creationId xmlns:a16="http://schemas.microsoft.com/office/drawing/2014/main" xmlns="" id="{30C2236A-B8D1-4D2B-98D0-0B6111890D91}"/>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7" name="Text Box 15">
          <a:extLst>
            <a:ext uri="{FF2B5EF4-FFF2-40B4-BE49-F238E27FC236}">
              <a16:creationId xmlns:a16="http://schemas.microsoft.com/office/drawing/2014/main" xmlns="" id="{76C0B783-1DB6-4BBE-AF5E-617094F9910C}"/>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8" name="Text Box 15">
          <a:extLst>
            <a:ext uri="{FF2B5EF4-FFF2-40B4-BE49-F238E27FC236}">
              <a16:creationId xmlns:a16="http://schemas.microsoft.com/office/drawing/2014/main" xmlns="" id="{6CC2E319-3052-443A-A58E-A677047C861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19" name="Text Box 15">
          <a:extLst>
            <a:ext uri="{FF2B5EF4-FFF2-40B4-BE49-F238E27FC236}">
              <a16:creationId xmlns:a16="http://schemas.microsoft.com/office/drawing/2014/main" xmlns="" id="{2B23E17C-4824-4014-B19E-0916D71C17E1}"/>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20" name="Text Box 15">
          <a:extLst>
            <a:ext uri="{FF2B5EF4-FFF2-40B4-BE49-F238E27FC236}">
              <a16:creationId xmlns:a16="http://schemas.microsoft.com/office/drawing/2014/main" xmlns="" id="{E011B0B4-FA63-4F63-8CBB-E3073E288707}"/>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35</xdr:row>
      <xdr:rowOff>504825</xdr:rowOff>
    </xdr:from>
    <xdr:ext cx="95250" cy="442269"/>
    <xdr:sp macro="" textlink="">
      <xdr:nvSpPr>
        <xdr:cNvPr id="1121" name="Text Box 15">
          <a:extLst>
            <a:ext uri="{FF2B5EF4-FFF2-40B4-BE49-F238E27FC236}">
              <a16:creationId xmlns:a16="http://schemas.microsoft.com/office/drawing/2014/main" xmlns="" id="{0EB607E3-C7A0-41FC-96BD-05E30356AE6F}"/>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2" name="Text Box 15">
          <a:extLst>
            <a:ext uri="{FF2B5EF4-FFF2-40B4-BE49-F238E27FC236}">
              <a16:creationId xmlns:a16="http://schemas.microsoft.com/office/drawing/2014/main" xmlns="" id="{6822BB4E-1388-48A5-AACB-C29F70CE646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3" name="Text Box 15">
          <a:extLst>
            <a:ext uri="{FF2B5EF4-FFF2-40B4-BE49-F238E27FC236}">
              <a16:creationId xmlns:a16="http://schemas.microsoft.com/office/drawing/2014/main" xmlns="" id="{6A41A6B2-FAA1-4253-B7C2-7583209B8B63}"/>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4" name="Text Box 15">
          <a:extLst>
            <a:ext uri="{FF2B5EF4-FFF2-40B4-BE49-F238E27FC236}">
              <a16:creationId xmlns:a16="http://schemas.microsoft.com/office/drawing/2014/main" xmlns="" id="{08835F84-5A0C-49FC-96FB-D3D3F8E0E03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5" name="Text Box 15">
          <a:extLst>
            <a:ext uri="{FF2B5EF4-FFF2-40B4-BE49-F238E27FC236}">
              <a16:creationId xmlns:a16="http://schemas.microsoft.com/office/drawing/2014/main" xmlns="" id="{DE10E1FE-ECF9-405E-9E93-D1AFDBB823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26" name="Text Box 15">
          <a:extLst>
            <a:ext uri="{FF2B5EF4-FFF2-40B4-BE49-F238E27FC236}">
              <a16:creationId xmlns:a16="http://schemas.microsoft.com/office/drawing/2014/main" xmlns="" id="{0E80DBF1-1A3F-41E8-B5C8-40E39868C4A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27" name="Text Box 15">
          <a:extLst>
            <a:ext uri="{FF2B5EF4-FFF2-40B4-BE49-F238E27FC236}">
              <a16:creationId xmlns:a16="http://schemas.microsoft.com/office/drawing/2014/main" xmlns="" id="{9565188E-9026-4E9E-94AE-28774A41237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8" name="Text Box 15">
          <a:extLst>
            <a:ext uri="{FF2B5EF4-FFF2-40B4-BE49-F238E27FC236}">
              <a16:creationId xmlns:a16="http://schemas.microsoft.com/office/drawing/2014/main" xmlns="" id="{EBE4125F-DC6E-437E-8EDA-2B987B855E55}"/>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29" name="Text Box 15">
          <a:extLst>
            <a:ext uri="{FF2B5EF4-FFF2-40B4-BE49-F238E27FC236}">
              <a16:creationId xmlns:a16="http://schemas.microsoft.com/office/drawing/2014/main" xmlns="" id="{EF974250-CF02-418F-ACAE-93C8F43BB56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30" name="Text Box 15">
          <a:extLst>
            <a:ext uri="{FF2B5EF4-FFF2-40B4-BE49-F238E27FC236}">
              <a16:creationId xmlns:a16="http://schemas.microsoft.com/office/drawing/2014/main" xmlns="" id="{C348C23B-EE69-4F51-B909-883F75BD93B9}"/>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31" name="Text Box 15">
          <a:extLst>
            <a:ext uri="{FF2B5EF4-FFF2-40B4-BE49-F238E27FC236}">
              <a16:creationId xmlns:a16="http://schemas.microsoft.com/office/drawing/2014/main" xmlns="" id="{D1BC65A0-B8E7-49D3-8A59-B4B56E08B4B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32" name="Text Box 15">
          <a:extLst>
            <a:ext uri="{FF2B5EF4-FFF2-40B4-BE49-F238E27FC236}">
              <a16:creationId xmlns:a16="http://schemas.microsoft.com/office/drawing/2014/main" xmlns="" id="{867C589B-3CBE-4229-A8C7-F3986CA351CD}"/>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33" name="Text Box 15">
          <a:extLst>
            <a:ext uri="{FF2B5EF4-FFF2-40B4-BE49-F238E27FC236}">
              <a16:creationId xmlns:a16="http://schemas.microsoft.com/office/drawing/2014/main" xmlns="" id="{A4DEEB4F-6F41-4BE1-9561-FF20924189D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36</xdr:row>
      <xdr:rowOff>504825</xdr:rowOff>
    </xdr:from>
    <xdr:ext cx="95250" cy="442269"/>
    <xdr:sp macro="" textlink="">
      <xdr:nvSpPr>
        <xdr:cNvPr id="1134" name="Text Box 15">
          <a:extLst>
            <a:ext uri="{FF2B5EF4-FFF2-40B4-BE49-F238E27FC236}">
              <a16:creationId xmlns:a16="http://schemas.microsoft.com/office/drawing/2014/main" xmlns="" id="{CCAB94C2-41C4-4458-9818-FBBF2CE87E23}"/>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35" name="Text Box 15">
          <a:extLst>
            <a:ext uri="{FF2B5EF4-FFF2-40B4-BE49-F238E27FC236}">
              <a16:creationId xmlns:a16="http://schemas.microsoft.com/office/drawing/2014/main" xmlns="" id="{77197E8B-5953-44FB-B07E-2A0BB5FD398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36" name="Text Box 15">
          <a:extLst>
            <a:ext uri="{FF2B5EF4-FFF2-40B4-BE49-F238E27FC236}">
              <a16:creationId xmlns:a16="http://schemas.microsoft.com/office/drawing/2014/main" xmlns="" id="{B0897F9A-FEE8-43D9-98FF-89398AD0559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37" name="Text Box 15">
          <a:extLst>
            <a:ext uri="{FF2B5EF4-FFF2-40B4-BE49-F238E27FC236}">
              <a16:creationId xmlns:a16="http://schemas.microsoft.com/office/drawing/2014/main" xmlns="" id="{26EFC48B-A1D5-4B2B-AA94-E501EB15C56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38" name="Text Box 15">
          <a:extLst>
            <a:ext uri="{FF2B5EF4-FFF2-40B4-BE49-F238E27FC236}">
              <a16:creationId xmlns:a16="http://schemas.microsoft.com/office/drawing/2014/main" xmlns="" id="{A9AAD83E-AEF0-4936-9C06-21F1C7BA479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39" name="Text Box 15">
          <a:extLst>
            <a:ext uri="{FF2B5EF4-FFF2-40B4-BE49-F238E27FC236}">
              <a16:creationId xmlns:a16="http://schemas.microsoft.com/office/drawing/2014/main" xmlns="" id="{F8D3AF0A-58CD-4EEE-B221-24DE0148D60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0" name="Text Box 15">
          <a:extLst>
            <a:ext uri="{FF2B5EF4-FFF2-40B4-BE49-F238E27FC236}">
              <a16:creationId xmlns:a16="http://schemas.microsoft.com/office/drawing/2014/main" xmlns="" id="{89DBFC14-9647-41AD-A747-CBC9BBCF740A}"/>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1" name="Text Box 15">
          <a:extLst>
            <a:ext uri="{FF2B5EF4-FFF2-40B4-BE49-F238E27FC236}">
              <a16:creationId xmlns:a16="http://schemas.microsoft.com/office/drawing/2014/main" xmlns="" id="{13F0F6D3-B25E-4ED9-9D3D-72E73468DCC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2" name="Text Box 15">
          <a:extLst>
            <a:ext uri="{FF2B5EF4-FFF2-40B4-BE49-F238E27FC236}">
              <a16:creationId xmlns:a16="http://schemas.microsoft.com/office/drawing/2014/main" xmlns="" id="{D3D6DFA2-6C89-42F1-B330-34A199FF750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3" name="Text Box 15">
          <a:extLst>
            <a:ext uri="{FF2B5EF4-FFF2-40B4-BE49-F238E27FC236}">
              <a16:creationId xmlns:a16="http://schemas.microsoft.com/office/drawing/2014/main" xmlns="" id="{3A042642-5444-44ED-8B0A-8E8E5CAEECB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4" name="Text Box 15">
          <a:extLst>
            <a:ext uri="{FF2B5EF4-FFF2-40B4-BE49-F238E27FC236}">
              <a16:creationId xmlns:a16="http://schemas.microsoft.com/office/drawing/2014/main" xmlns="" id="{8115999A-D601-4F8B-9A0B-74E7899E573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5" name="Text Box 15">
          <a:extLst>
            <a:ext uri="{FF2B5EF4-FFF2-40B4-BE49-F238E27FC236}">
              <a16:creationId xmlns:a16="http://schemas.microsoft.com/office/drawing/2014/main" xmlns="" id="{A26FBCBA-59A1-4718-8384-56EF6A6216A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6" name="Text Box 15">
          <a:extLst>
            <a:ext uri="{FF2B5EF4-FFF2-40B4-BE49-F238E27FC236}">
              <a16:creationId xmlns:a16="http://schemas.microsoft.com/office/drawing/2014/main" xmlns="" id="{73CEA060-C5D1-4DDF-92C1-EEC300E6051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7" name="Text Box 15">
          <a:extLst>
            <a:ext uri="{FF2B5EF4-FFF2-40B4-BE49-F238E27FC236}">
              <a16:creationId xmlns:a16="http://schemas.microsoft.com/office/drawing/2014/main" xmlns="" id="{29B764E2-30CD-468C-9ABC-4503F58E6C6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8" name="Text Box 15">
          <a:extLst>
            <a:ext uri="{FF2B5EF4-FFF2-40B4-BE49-F238E27FC236}">
              <a16:creationId xmlns:a16="http://schemas.microsoft.com/office/drawing/2014/main" xmlns="" id="{31B4549A-D85D-4C8B-9A2E-A79EC09D522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49" name="Text Box 15">
          <a:extLst>
            <a:ext uri="{FF2B5EF4-FFF2-40B4-BE49-F238E27FC236}">
              <a16:creationId xmlns:a16="http://schemas.microsoft.com/office/drawing/2014/main" xmlns="" id="{3B2428A5-C515-4382-B6BE-7092980568D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50" name="Text Box 15">
          <a:extLst>
            <a:ext uri="{FF2B5EF4-FFF2-40B4-BE49-F238E27FC236}">
              <a16:creationId xmlns:a16="http://schemas.microsoft.com/office/drawing/2014/main" xmlns="" id="{E4739F25-C688-47D3-8577-6F487190E1E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51" name="Text Box 15">
          <a:extLst>
            <a:ext uri="{FF2B5EF4-FFF2-40B4-BE49-F238E27FC236}">
              <a16:creationId xmlns:a16="http://schemas.microsoft.com/office/drawing/2014/main" xmlns="" id="{9F9BB895-8089-4311-BFC5-D6939CD0F22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2" name="Text Box 15">
          <a:extLst>
            <a:ext uri="{FF2B5EF4-FFF2-40B4-BE49-F238E27FC236}">
              <a16:creationId xmlns:a16="http://schemas.microsoft.com/office/drawing/2014/main" xmlns="" id="{788DF8C3-24AD-4DA6-8D96-422E022EAF5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3" name="Text Box 15">
          <a:extLst>
            <a:ext uri="{FF2B5EF4-FFF2-40B4-BE49-F238E27FC236}">
              <a16:creationId xmlns:a16="http://schemas.microsoft.com/office/drawing/2014/main" xmlns="" id="{BA4C0D79-4E00-4F5B-947B-7F6E233B941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4" name="Text Box 15">
          <a:extLst>
            <a:ext uri="{FF2B5EF4-FFF2-40B4-BE49-F238E27FC236}">
              <a16:creationId xmlns:a16="http://schemas.microsoft.com/office/drawing/2014/main" xmlns="" id="{71285B80-516C-4826-8954-37BDB8A1115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5" name="Text Box 15">
          <a:extLst>
            <a:ext uri="{FF2B5EF4-FFF2-40B4-BE49-F238E27FC236}">
              <a16:creationId xmlns:a16="http://schemas.microsoft.com/office/drawing/2014/main" xmlns="" id="{22BE87AA-70CB-4154-BA31-0078CFBC0D7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6" name="Text Box 15">
          <a:extLst>
            <a:ext uri="{FF2B5EF4-FFF2-40B4-BE49-F238E27FC236}">
              <a16:creationId xmlns:a16="http://schemas.microsoft.com/office/drawing/2014/main" xmlns="" id="{D747A7D6-F93E-4B94-8E89-DA7E81F5FA1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7" name="Text Box 15">
          <a:extLst>
            <a:ext uri="{FF2B5EF4-FFF2-40B4-BE49-F238E27FC236}">
              <a16:creationId xmlns:a16="http://schemas.microsoft.com/office/drawing/2014/main" xmlns="" id="{51647310-B938-478D-B434-862304CDE8E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37</xdr:row>
      <xdr:rowOff>504825</xdr:rowOff>
    </xdr:from>
    <xdr:ext cx="95250" cy="442269"/>
    <xdr:sp macro="" textlink="">
      <xdr:nvSpPr>
        <xdr:cNvPr id="1158" name="Text Box 15">
          <a:extLst>
            <a:ext uri="{FF2B5EF4-FFF2-40B4-BE49-F238E27FC236}">
              <a16:creationId xmlns:a16="http://schemas.microsoft.com/office/drawing/2014/main" xmlns="" id="{C186CCC0-4711-4F51-9125-7B839928F1C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59" name="Text Box 15">
          <a:extLst>
            <a:ext uri="{FF2B5EF4-FFF2-40B4-BE49-F238E27FC236}">
              <a16:creationId xmlns:a16="http://schemas.microsoft.com/office/drawing/2014/main" xmlns="" id="{64185266-9E1D-4068-8EBA-D32E0449858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0" name="Text Box 15">
          <a:extLst>
            <a:ext uri="{FF2B5EF4-FFF2-40B4-BE49-F238E27FC236}">
              <a16:creationId xmlns:a16="http://schemas.microsoft.com/office/drawing/2014/main" xmlns="" id="{2B55ED73-5542-49EB-A528-8744DFABD5CB}"/>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1" name="Text Box 15">
          <a:extLst>
            <a:ext uri="{FF2B5EF4-FFF2-40B4-BE49-F238E27FC236}">
              <a16:creationId xmlns:a16="http://schemas.microsoft.com/office/drawing/2014/main" xmlns="" id="{E51AC4A9-4CCD-4A8C-BB69-BCA989D354A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2" name="Text Box 15">
          <a:extLst>
            <a:ext uri="{FF2B5EF4-FFF2-40B4-BE49-F238E27FC236}">
              <a16:creationId xmlns:a16="http://schemas.microsoft.com/office/drawing/2014/main" xmlns="" id="{10F04B24-41A2-4CAA-A2DB-797992BB021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3" name="Text Box 15">
          <a:extLst>
            <a:ext uri="{FF2B5EF4-FFF2-40B4-BE49-F238E27FC236}">
              <a16:creationId xmlns:a16="http://schemas.microsoft.com/office/drawing/2014/main" xmlns="" id="{89EBA897-75FE-4EBF-A211-042CB5103CA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4" name="Text Box 15">
          <a:extLst>
            <a:ext uri="{FF2B5EF4-FFF2-40B4-BE49-F238E27FC236}">
              <a16:creationId xmlns:a16="http://schemas.microsoft.com/office/drawing/2014/main" xmlns="" id="{9E7E5862-F4EB-4ACC-9CAD-12B8F23A734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5" name="Text Box 15">
          <a:extLst>
            <a:ext uri="{FF2B5EF4-FFF2-40B4-BE49-F238E27FC236}">
              <a16:creationId xmlns:a16="http://schemas.microsoft.com/office/drawing/2014/main" xmlns="" id="{D5DCE4BE-CB32-4EAC-B117-FE2305BFFFF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6" name="Text Box 15">
          <a:extLst>
            <a:ext uri="{FF2B5EF4-FFF2-40B4-BE49-F238E27FC236}">
              <a16:creationId xmlns:a16="http://schemas.microsoft.com/office/drawing/2014/main" xmlns="" id="{80CD39D8-87B8-45FE-867D-30949E87C4E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7" name="Text Box 15">
          <a:extLst>
            <a:ext uri="{FF2B5EF4-FFF2-40B4-BE49-F238E27FC236}">
              <a16:creationId xmlns:a16="http://schemas.microsoft.com/office/drawing/2014/main" xmlns="" id="{BCC1BFA4-9DF8-43CE-8474-692537179BBB}"/>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8" name="Text Box 15">
          <a:extLst>
            <a:ext uri="{FF2B5EF4-FFF2-40B4-BE49-F238E27FC236}">
              <a16:creationId xmlns:a16="http://schemas.microsoft.com/office/drawing/2014/main" xmlns="" id="{EF299427-3393-4E30-A813-B15DFDC9761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69" name="Text Box 15">
          <a:extLst>
            <a:ext uri="{FF2B5EF4-FFF2-40B4-BE49-F238E27FC236}">
              <a16:creationId xmlns:a16="http://schemas.microsoft.com/office/drawing/2014/main" xmlns="" id="{4CD751A2-029B-46D3-BDD4-ECEEB33E058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0" name="Text Box 15">
          <a:extLst>
            <a:ext uri="{FF2B5EF4-FFF2-40B4-BE49-F238E27FC236}">
              <a16:creationId xmlns:a16="http://schemas.microsoft.com/office/drawing/2014/main" xmlns="" id="{6BD1BA2F-8F39-439A-A93A-18638882FC2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1" name="Text Box 15">
          <a:extLst>
            <a:ext uri="{FF2B5EF4-FFF2-40B4-BE49-F238E27FC236}">
              <a16:creationId xmlns:a16="http://schemas.microsoft.com/office/drawing/2014/main" xmlns="" id="{5D30AD63-A3CB-4987-99AC-AAA847C213B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2" name="Text Box 15">
          <a:extLst>
            <a:ext uri="{FF2B5EF4-FFF2-40B4-BE49-F238E27FC236}">
              <a16:creationId xmlns:a16="http://schemas.microsoft.com/office/drawing/2014/main" xmlns="" id="{B7AB7C23-75B0-4AD8-90BE-BAFA88C643A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3" name="Text Box 15">
          <a:extLst>
            <a:ext uri="{FF2B5EF4-FFF2-40B4-BE49-F238E27FC236}">
              <a16:creationId xmlns:a16="http://schemas.microsoft.com/office/drawing/2014/main" xmlns="" id="{CDE0418F-6DAE-41D8-AF64-CCCDB5DEDBC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74" name="Text Box 15">
          <a:extLst>
            <a:ext uri="{FF2B5EF4-FFF2-40B4-BE49-F238E27FC236}">
              <a16:creationId xmlns:a16="http://schemas.microsoft.com/office/drawing/2014/main" xmlns="" id="{5ABDFF94-8431-437D-8761-960F93B7ACB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75" name="Text Box 15">
          <a:extLst>
            <a:ext uri="{FF2B5EF4-FFF2-40B4-BE49-F238E27FC236}">
              <a16:creationId xmlns:a16="http://schemas.microsoft.com/office/drawing/2014/main" xmlns="" id="{42D78921-A4F9-452A-BD92-E564DC6EAD54}"/>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6" name="Text Box 15">
          <a:extLst>
            <a:ext uri="{FF2B5EF4-FFF2-40B4-BE49-F238E27FC236}">
              <a16:creationId xmlns:a16="http://schemas.microsoft.com/office/drawing/2014/main" xmlns="" id="{33B67BEF-C344-43F9-A2D3-C1D97D99988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7" name="Text Box 15">
          <a:extLst>
            <a:ext uri="{FF2B5EF4-FFF2-40B4-BE49-F238E27FC236}">
              <a16:creationId xmlns:a16="http://schemas.microsoft.com/office/drawing/2014/main" xmlns="" id="{E60EFC4A-81E1-4629-B89D-ED85630D408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8" name="Text Box 15">
          <a:extLst>
            <a:ext uri="{FF2B5EF4-FFF2-40B4-BE49-F238E27FC236}">
              <a16:creationId xmlns:a16="http://schemas.microsoft.com/office/drawing/2014/main" xmlns="" id="{4509CABA-6CB1-4BF4-BAB3-44BA595714E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79" name="Text Box 15">
          <a:extLst>
            <a:ext uri="{FF2B5EF4-FFF2-40B4-BE49-F238E27FC236}">
              <a16:creationId xmlns:a16="http://schemas.microsoft.com/office/drawing/2014/main" xmlns="" id="{DEC357A1-ACBE-4BDC-9103-EFA7D1E1596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80" name="Text Box 15">
          <a:extLst>
            <a:ext uri="{FF2B5EF4-FFF2-40B4-BE49-F238E27FC236}">
              <a16:creationId xmlns:a16="http://schemas.microsoft.com/office/drawing/2014/main" xmlns="" id="{676785B9-2FE2-4460-9C7E-28EA526E024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81" name="Text Box 15">
          <a:extLst>
            <a:ext uri="{FF2B5EF4-FFF2-40B4-BE49-F238E27FC236}">
              <a16:creationId xmlns:a16="http://schemas.microsoft.com/office/drawing/2014/main" xmlns="" id="{AA900106-67E6-4C42-BF50-0479935C7CA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38</xdr:row>
      <xdr:rowOff>504825</xdr:rowOff>
    </xdr:from>
    <xdr:ext cx="95250" cy="442269"/>
    <xdr:sp macro="" textlink="">
      <xdr:nvSpPr>
        <xdr:cNvPr id="1182" name="Text Box 15">
          <a:extLst>
            <a:ext uri="{FF2B5EF4-FFF2-40B4-BE49-F238E27FC236}">
              <a16:creationId xmlns:a16="http://schemas.microsoft.com/office/drawing/2014/main" xmlns="" id="{085F7414-BAB5-4DD0-A9C5-5FEEE4F7F4C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3" name="Text Box 15">
          <a:extLst>
            <a:ext uri="{FF2B5EF4-FFF2-40B4-BE49-F238E27FC236}">
              <a16:creationId xmlns:a16="http://schemas.microsoft.com/office/drawing/2014/main" xmlns="" id="{F11EEDDC-ADC1-4F75-B167-6F2948545F8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4" name="Text Box 15">
          <a:extLst>
            <a:ext uri="{FF2B5EF4-FFF2-40B4-BE49-F238E27FC236}">
              <a16:creationId xmlns:a16="http://schemas.microsoft.com/office/drawing/2014/main" xmlns="" id="{A710F972-6C68-41D7-9311-CF7F54EF2FF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5" name="Text Box 15">
          <a:extLst>
            <a:ext uri="{FF2B5EF4-FFF2-40B4-BE49-F238E27FC236}">
              <a16:creationId xmlns:a16="http://schemas.microsoft.com/office/drawing/2014/main" xmlns="" id="{8E67CB8E-7B53-48FB-860C-B9763AFF7F6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6" name="Text Box 15">
          <a:extLst>
            <a:ext uri="{FF2B5EF4-FFF2-40B4-BE49-F238E27FC236}">
              <a16:creationId xmlns:a16="http://schemas.microsoft.com/office/drawing/2014/main" xmlns="" id="{52A75621-2BF2-4476-9FAF-811E577E00E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7" name="Text Box 15">
          <a:extLst>
            <a:ext uri="{FF2B5EF4-FFF2-40B4-BE49-F238E27FC236}">
              <a16:creationId xmlns:a16="http://schemas.microsoft.com/office/drawing/2014/main" xmlns="" id="{1FD72B5D-AA0C-40F5-BD77-C53D8C61059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8" name="Text Box 15">
          <a:extLst>
            <a:ext uri="{FF2B5EF4-FFF2-40B4-BE49-F238E27FC236}">
              <a16:creationId xmlns:a16="http://schemas.microsoft.com/office/drawing/2014/main" xmlns="" id="{7412C8CD-EF0C-49F2-8908-72D5732EFD8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89" name="Text Box 15">
          <a:extLst>
            <a:ext uri="{FF2B5EF4-FFF2-40B4-BE49-F238E27FC236}">
              <a16:creationId xmlns:a16="http://schemas.microsoft.com/office/drawing/2014/main" xmlns="" id="{81B08F68-20E8-46B7-868B-4E3206AC651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90" name="Text Box 15">
          <a:extLst>
            <a:ext uri="{FF2B5EF4-FFF2-40B4-BE49-F238E27FC236}">
              <a16:creationId xmlns:a16="http://schemas.microsoft.com/office/drawing/2014/main" xmlns="" id="{5461DE94-F58E-426B-8ED0-EAB29FDE95C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91" name="Text Box 15">
          <a:extLst>
            <a:ext uri="{FF2B5EF4-FFF2-40B4-BE49-F238E27FC236}">
              <a16:creationId xmlns:a16="http://schemas.microsoft.com/office/drawing/2014/main" xmlns="" id="{9FD0AD5A-2E62-480C-94DF-CBE62DEC844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92" name="Text Box 15">
          <a:extLst>
            <a:ext uri="{FF2B5EF4-FFF2-40B4-BE49-F238E27FC236}">
              <a16:creationId xmlns:a16="http://schemas.microsoft.com/office/drawing/2014/main" xmlns="" id="{21377EE9-627F-4F2F-8DE6-8D6B47C5510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193" name="Text Box 15">
          <a:extLst>
            <a:ext uri="{FF2B5EF4-FFF2-40B4-BE49-F238E27FC236}">
              <a16:creationId xmlns:a16="http://schemas.microsoft.com/office/drawing/2014/main" xmlns="" id="{606A8919-E6B5-413A-A37A-5FCDA111E811}"/>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194" name="Text Box 15">
          <a:extLst>
            <a:ext uri="{FF2B5EF4-FFF2-40B4-BE49-F238E27FC236}">
              <a16:creationId xmlns:a16="http://schemas.microsoft.com/office/drawing/2014/main" xmlns="" id="{21E2B66A-FC51-4FAF-9E49-364F0C1F1557}"/>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195" name="Text Box 15">
          <a:extLst>
            <a:ext uri="{FF2B5EF4-FFF2-40B4-BE49-F238E27FC236}">
              <a16:creationId xmlns:a16="http://schemas.microsoft.com/office/drawing/2014/main" xmlns="" id="{2B33A1CA-A55E-4683-8319-20EDB0E402BB}"/>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196" name="Text Box 15">
          <a:extLst>
            <a:ext uri="{FF2B5EF4-FFF2-40B4-BE49-F238E27FC236}">
              <a16:creationId xmlns:a16="http://schemas.microsoft.com/office/drawing/2014/main" xmlns="" id="{E3F843B8-D60C-4793-B46F-42D4920F4824}"/>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35</xdr:row>
      <xdr:rowOff>504825</xdr:rowOff>
    </xdr:from>
    <xdr:ext cx="95250" cy="442269"/>
    <xdr:sp macro="" textlink="">
      <xdr:nvSpPr>
        <xdr:cNvPr id="1197" name="Text Box 15">
          <a:extLst>
            <a:ext uri="{FF2B5EF4-FFF2-40B4-BE49-F238E27FC236}">
              <a16:creationId xmlns:a16="http://schemas.microsoft.com/office/drawing/2014/main" xmlns="" id="{198AF2D1-68B3-4E93-99D9-9B04F3F896D7}"/>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198" name="Text Box 15">
          <a:extLst>
            <a:ext uri="{FF2B5EF4-FFF2-40B4-BE49-F238E27FC236}">
              <a16:creationId xmlns:a16="http://schemas.microsoft.com/office/drawing/2014/main" xmlns="" id="{B97E8AE4-C2B7-45E7-97FB-A29DF9726569}"/>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199" name="Text Box 15">
          <a:extLst>
            <a:ext uri="{FF2B5EF4-FFF2-40B4-BE49-F238E27FC236}">
              <a16:creationId xmlns:a16="http://schemas.microsoft.com/office/drawing/2014/main" xmlns="" id="{415DA6E9-1448-48B2-A01C-18CAE6DEE211}"/>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200" name="Text Box 15">
          <a:extLst>
            <a:ext uri="{FF2B5EF4-FFF2-40B4-BE49-F238E27FC236}">
              <a16:creationId xmlns:a16="http://schemas.microsoft.com/office/drawing/2014/main" xmlns="" id="{19DF708C-81D9-4595-A57B-8555B6638B51}"/>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36</xdr:row>
      <xdr:rowOff>504825</xdr:rowOff>
    </xdr:from>
    <xdr:ext cx="95250" cy="442269"/>
    <xdr:sp macro="" textlink="">
      <xdr:nvSpPr>
        <xdr:cNvPr id="1201" name="Text Box 15">
          <a:extLst>
            <a:ext uri="{FF2B5EF4-FFF2-40B4-BE49-F238E27FC236}">
              <a16:creationId xmlns:a16="http://schemas.microsoft.com/office/drawing/2014/main" xmlns="" id="{57A4B940-EDDD-4B02-B83C-5627C8BDF8E2}"/>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2" name="Text Box 15">
          <a:extLst>
            <a:ext uri="{FF2B5EF4-FFF2-40B4-BE49-F238E27FC236}">
              <a16:creationId xmlns:a16="http://schemas.microsoft.com/office/drawing/2014/main" xmlns="" id="{1E826805-29EC-4C5B-A28C-F956A59BBDEC}"/>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3" name="Text Box 15">
          <a:extLst>
            <a:ext uri="{FF2B5EF4-FFF2-40B4-BE49-F238E27FC236}">
              <a16:creationId xmlns:a16="http://schemas.microsoft.com/office/drawing/2014/main" xmlns="" id="{D6E0381E-D44C-45C3-B69A-5E22796F68AB}"/>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4" name="Text Box 15">
          <a:extLst>
            <a:ext uri="{FF2B5EF4-FFF2-40B4-BE49-F238E27FC236}">
              <a16:creationId xmlns:a16="http://schemas.microsoft.com/office/drawing/2014/main" xmlns="" id="{BDA60923-FAE1-4FAC-A55A-DB0A07344C33}"/>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5" name="Text Box 15">
          <a:extLst>
            <a:ext uri="{FF2B5EF4-FFF2-40B4-BE49-F238E27FC236}">
              <a16:creationId xmlns:a16="http://schemas.microsoft.com/office/drawing/2014/main" xmlns="" id="{8A4C4273-100A-431E-97B5-14B7982BB01A}"/>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6" name="Text Box 15">
          <a:extLst>
            <a:ext uri="{FF2B5EF4-FFF2-40B4-BE49-F238E27FC236}">
              <a16:creationId xmlns:a16="http://schemas.microsoft.com/office/drawing/2014/main" xmlns="" id="{18A0711D-F23A-462C-A1D8-023D93C90646}"/>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7" name="Text Box 15">
          <a:extLst>
            <a:ext uri="{FF2B5EF4-FFF2-40B4-BE49-F238E27FC236}">
              <a16:creationId xmlns:a16="http://schemas.microsoft.com/office/drawing/2014/main" xmlns="" id="{73B144F4-B054-4E2D-85A0-82EA19FD5844}"/>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8" name="Text Box 15">
          <a:extLst>
            <a:ext uri="{FF2B5EF4-FFF2-40B4-BE49-F238E27FC236}">
              <a16:creationId xmlns:a16="http://schemas.microsoft.com/office/drawing/2014/main" xmlns="" id="{F3EC2D66-930B-47D3-B7D6-5550F65448F6}"/>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37</xdr:row>
      <xdr:rowOff>504825</xdr:rowOff>
    </xdr:from>
    <xdr:ext cx="95250" cy="442269"/>
    <xdr:sp macro="" textlink="">
      <xdr:nvSpPr>
        <xdr:cNvPr id="1209" name="Text Box 15">
          <a:extLst>
            <a:ext uri="{FF2B5EF4-FFF2-40B4-BE49-F238E27FC236}">
              <a16:creationId xmlns:a16="http://schemas.microsoft.com/office/drawing/2014/main" xmlns="" id="{F8AC3D6E-CB59-4B42-8957-37C356645D7E}"/>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0" name="Text Box 15">
          <a:extLst>
            <a:ext uri="{FF2B5EF4-FFF2-40B4-BE49-F238E27FC236}">
              <a16:creationId xmlns:a16="http://schemas.microsoft.com/office/drawing/2014/main" xmlns="" id="{220E929B-25CB-4CB7-B62B-C3B1E164D0CE}"/>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1" name="Text Box 15">
          <a:extLst>
            <a:ext uri="{FF2B5EF4-FFF2-40B4-BE49-F238E27FC236}">
              <a16:creationId xmlns:a16="http://schemas.microsoft.com/office/drawing/2014/main" xmlns="" id="{BC0E44E6-CAF0-4E86-8552-1222836F1D87}"/>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2" name="Text Box 15">
          <a:extLst>
            <a:ext uri="{FF2B5EF4-FFF2-40B4-BE49-F238E27FC236}">
              <a16:creationId xmlns:a16="http://schemas.microsoft.com/office/drawing/2014/main" xmlns="" id="{A2357D1A-28F9-45EF-83F4-7B8C6426637F}"/>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3" name="Text Box 15">
          <a:extLst>
            <a:ext uri="{FF2B5EF4-FFF2-40B4-BE49-F238E27FC236}">
              <a16:creationId xmlns:a16="http://schemas.microsoft.com/office/drawing/2014/main" xmlns="" id="{1A1A1684-CFA7-4500-A3D1-BB363FCA9404}"/>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4" name="Text Box 15">
          <a:extLst>
            <a:ext uri="{FF2B5EF4-FFF2-40B4-BE49-F238E27FC236}">
              <a16:creationId xmlns:a16="http://schemas.microsoft.com/office/drawing/2014/main" xmlns="" id="{020472B7-861E-465D-A600-ECCEA836DCD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5" name="Text Box 15">
          <a:extLst>
            <a:ext uri="{FF2B5EF4-FFF2-40B4-BE49-F238E27FC236}">
              <a16:creationId xmlns:a16="http://schemas.microsoft.com/office/drawing/2014/main" xmlns="" id="{5D703BCF-E744-4D22-983C-5C9289DB7CCD}"/>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6" name="Text Box 15">
          <a:extLst>
            <a:ext uri="{FF2B5EF4-FFF2-40B4-BE49-F238E27FC236}">
              <a16:creationId xmlns:a16="http://schemas.microsoft.com/office/drawing/2014/main" xmlns="" id="{A307EC24-6377-4695-814C-662DFF0A4967}"/>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38</xdr:row>
      <xdr:rowOff>504825</xdr:rowOff>
    </xdr:from>
    <xdr:ext cx="95250" cy="442269"/>
    <xdr:sp macro="" textlink="">
      <xdr:nvSpPr>
        <xdr:cNvPr id="1217" name="Text Box 15">
          <a:extLst>
            <a:ext uri="{FF2B5EF4-FFF2-40B4-BE49-F238E27FC236}">
              <a16:creationId xmlns:a16="http://schemas.microsoft.com/office/drawing/2014/main" xmlns="" id="{6CB92E19-C650-490F-A48D-7035181B4BC3}"/>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18" name="Text Box 15">
          <a:extLst>
            <a:ext uri="{FF2B5EF4-FFF2-40B4-BE49-F238E27FC236}">
              <a16:creationId xmlns:a16="http://schemas.microsoft.com/office/drawing/2014/main" xmlns="" id="{06078AE8-131C-44E4-AB62-87A9C86AE5A2}"/>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19" name="Text Box 15">
          <a:extLst>
            <a:ext uri="{FF2B5EF4-FFF2-40B4-BE49-F238E27FC236}">
              <a16:creationId xmlns:a16="http://schemas.microsoft.com/office/drawing/2014/main" xmlns="" id="{E412C3FD-82F0-4508-AAEE-A97B7B78DD6C}"/>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20" name="Text Box 15">
          <a:extLst>
            <a:ext uri="{FF2B5EF4-FFF2-40B4-BE49-F238E27FC236}">
              <a16:creationId xmlns:a16="http://schemas.microsoft.com/office/drawing/2014/main" xmlns="" id="{82BC2C54-6CC8-4607-8272-40C042799C4D}"/>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21" name="Text Box 15">
          <a:extLst>
            <a:ext uri="{FF2B5EF4-FFF2-40B4-BE49-F238E27FC236}">
              <a16:creationId xmlns:a16="http://schemas.microsoft.com/office/drawing/2014/main" xmlns="" id="{DB04EE72-D6D5-433D-A6AC-66D56CF1C077}"/>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22" name="Text Box 15">
          <a:extLst>
            <a:ext uri="{FF2B5EF4-FFF2-40B4-BE49-F238E27FC236}">
              <a16:creationId xmlns:a16="http://schemas.microsoft.com/office/drawing/2014/main" xmlns="" id="{0615A01A-C4E1-43B7-879E-F68EADD038C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223" name="Text Box 15">
          <a:extLst>
            <a:ext uri="{FF2B5EF4-FFF2-40B4-BE49-F238E27FC236}">
              <a16:creationId xmlns:a16="http://schemas.microsoft.com/office/drawing/2014/main" xmlns="" id="{F7FB5FB8-67A0-40BF-A0BD-7626D3705176}"/>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1224" name="Text Box 15">
          <a:extLst>
            <a:ext uri="{FF2B5EF4-FFF2-40B4-BE49-F238E27FC236}">
              <a16:creationId xmlns:a16="http://schemas.microsoft.com/office/drawing/2014/main" xmlns="" id="{0A7A642B-60D5-4551-8D98-C2F657547D89}"/>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25" name="Text Box 15">
          <a:extLst>
            <a:ext uri="{FF2B5EF4-FFF2-40B4-BE49-F238E27FC236}">
              <a16:creationId xmlns:a16="http://schemas.microsoft.com/office/drawing/2014/main" xmlns="" id="{E70737B4-6236-4E4A-B12D-C93AD4FC2E3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226" name="Text Box 15">
          <a:extLst>
            <a:ext uri="{FF2B5EF4-FFF2-40B4-BE49-F238E27FC236}">
              <a16:creationId xmlns:a16="http://schemas.microsoft.com/office/drawing/2014/main" xmlns="" id="{9A5CFD87-7780-452F-9C0C-6EC82E13022B}"/>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1227" name="Text Box 15">
          <a:extLst>
            <a:ext uri="{FF2B5EF4-FFF2-40B4-BE49-F238E27FC236}">
              <a16:creationId xmlns:a16="http://schemas.microsoft.com/office/drawing/2014/main" xmlns="" id="{BEE165D0-8BFF-499A-ABEC-3C856E4B2014}"/>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28" name="Text Box 15">
          <a:extLst>
            <a:ext uri="{FF2B5EF4-FFF2-40B4-BE49-F238E27FC236}">
              <a16:creationId xmlns:a16="http://schemas.microsoft.com/office/drawing/2014/main" xmlns="" id="{5E76C92C-DCD1-45A5-947A-05C834AFF8B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29" name="Text Box 15">
          <a:extLst>
            <a:ext uri="{FF2B5EF4-FFF2-40B4-BE49-F238E27FC236}">
              <a16:creationId xmlns:a16="http://schemas.microsoft.com/office/drawing/2014/main" xmlns="" id="{35D8ADD8-0B4B-403D-93DF-50E4FBD1C27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0" name="Text Box 15">
          <a:extLst>
            <a:ext uri="{FF2B5EF4-FFF2-40B4-BE49-F238E27FC236}">
              <a16:creationId xmlns:a16="http://schemas.microsoft.com/office/drawing/2014/main" xmlns="" id="{D8B44726-F017-40DC-94FC-0BB23802A74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1" name="Text Box 15">
          <a:extLst>
            <a:ext uri="{FF2B5EF4-FFF2-40B4-BE49-F238E27FC236}">
              <a16:creationId xmlns:a16="http://schemas.microsoft.com/office/drawing/2014/main" xmlns="" id="{2C888CBA-476F-40C8-8C8B-7296665A2CC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2" name="Text Box 15">
          <a:extLst>
            <a:ext uri="{FF2B5EF4-FFF2-40B4-BE49-F238E27FC236}">
              <a16:creationId xmlns:a16="http://schemas.microsoft.com/office/drawing/2014/main" xmlns="" id="{E2B2FDE7-1BEA-412A-BFEB-271443D15D8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3" name="Text Box 15">
          <a:extLst>
            <a:ext uri="{FF2B5EF4-FFF2-40B4-BE49-F238E27FC236}">
              <a16:creationId xmlns:a16="http://schemas.microsoft.com/office/drawing/2014/main" xmlns="" id="{F2D83A54-C197-42C2-B3A4-C9085A29B55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4" name="Text Box 15">
          <a:extLst>
            <a:ext uri="{FF2B5EF4-FFF2-40B4-BE49-F238E27FC236}">
              <a16:creationId xmlns:a16="http://schemas.microsoft.com/office/drawing/2014/main" xmlns="" id="{018063B2-6065-4CA3-B080-CDF866219DAD}"/>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5" name="Text Box 15">
          <a:extLst>
            <a:ext uri="{FF2B5EF4-FFF2-40B4-BE49-F238E27FC236}">
              <a16:creationId xmlns:a16="http://schemas.microsoft.com/office/drawing/2014/main" xmlns="" id="{C313A402-0C0C-4B4B-AC1C-40155B277AC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36" name="Text Box 15">
          <a:extLst>
            <a:ext uri="{FF2B5EF4-FFF2-40B4-BE49-F238E27FC236}">
              <a16:creationId xmlns:a16="http://schemas.microsoft.com/office/drawing/2014/main" xmlns="" id="{38AB1791-D105-4A10-96F4-05F3078D7D41}"/>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37" name="Text Box 15">
          <a:extLst>
            <a:ext uri="{FF2B5EF4-FFF2-40B4-BE49-F238E27FC236}">
              <a16:creationId xmlns:a16="http://schemas.microsoft.com/office/drawing/2014/main" xmlns="" id="{2732959C-D1CD-4F0C-8FCC-8483B54F0CCF}"/>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38" name="Text Box 15">
          <a:extLst>
            <a:ext uri="{FF2B5EF4-FFF2-40B4-BE49-F238E27FC236}">
              <a16:creationId xmlns:a16="http://schemas.microsoft.com/office/drawing/2014/main" xmlns="" id="{80BF0C1A-33B4-4731-ADA3-A3848B517A22}"/>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39" name="Text Box 15">
          <a:extLst>
            <a:ext uri="{FF2B5EF4-FFF2-40B4-BE49-F238E27FC236}">
              <a16:creationId xmlns:a16="http://schemas.microsoft.com/office/drawing/2014/main" xmlns="" id="{2DC8CBAD-4374-4445-9892-70E380920DB7}"/>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240" name="Text Box 15">
          <a:extLst>
            <a:ext uri="{FF2B5EF4-FFF2-40B4-BE49-F238E27FC236}">
              <a16:creationId xmlns:a16="http://schemas.microsoft.com/office/drawing/2014/main" xmlns="" id="{F6533B73-74EB-4A55-B231-77E39443C20D}"/>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41" name="Text Box 15">
          <a:extLst>
            <a:ext uri="{FF2B5EF4-FFF2-40B4-BE49-F238E27FC236}">
              <a16:creationId xmlns:a16="http://schemas.microsoft.com/office/drawing/2014/main" xmlns="" id="{C970CDE6-3236-4ABA-9F24-01468D397522}"/>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242" name="Text Box 15">
          <a:extLst>
            <a:ext uri="{FF2B5EF4-FFF2-40B4-BE49-F238E27FC236}">
              <a16:creationId xmlns:a16="http://schemas.microsoft.com/office/drawing/2014/main" xmlns="" id="{9744693F-C793-4659-A084-59FB65632398}"/>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1243" name="Text Box 15">
          <a:extLst>
            <a:ext uri="{FF2B5EF4-FFF2-40B4-BE49-F238E27FC236}">
              <a16:creationId xmlns:a16="http://schemas.microsoft.com/office/drawing/2014/main" xmlns="" id="{A7014EED-E863-4302-AECF-2EE624FF2975}"/>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44" name="Text Box 15">
          <a:extLst>
            <a:ext uri="{FF2B5EF4-FFF2-40B4-BE49-F238E27FC236}">
              <a16:creationId xmlns:a16="http://schemas.microsoft.com/office/drawing/2014/main" xmlns="" id="{9B82856A-045C-4D40-8904-3FF234C10768}"/>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245" name="Text Box 15">
          <a:extLst>
            <a:ext uri="{FF2B5EF4-FFF2-40B4-BE49-F238E27FC236}">
              <a16:creationId xmlns:a16="http://schemas.microsoft.com/office/drawing/2014/main" xmlns="" id="{FADAFABA-DEB1-49B4-8E68-287BD871E38E}"/>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1246" name="Text Box 15">
          <a:extLst>
            <a:ext uri="{FF2B5EF4-FFF2-40B4-BE49-F238E27FC236}">
              <a16:creationId xmlns:a16="http://schemas.microsoft.com/office/drawing/2014/main" xmlns="" id="{64CCE5FA-603B-42A9-9AFB-A60130D01D8E}"/>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42</xdr:row>
      <xdr:rowOff>504825</xdr:rowOff>
    </xdr:from>
    <xdr:ext cx="95250" cy="444014"/>
    <xdr:sp macro="" textlink="">
      <xdr:nvSpPr>
        <xdr:cNvPr id="1247" name="Text Box 15">
          <a:extLst>
            <a:ext uri="{FF2B5EF4-FFF2-40B4-BE49-F238E27FC236}">
              <a16:creationId xmlns:a16="http://schemas.microsoft.com/office/drawing/2014/main" xmlns="" id="{956BBA2A-1954-443C-8437-E3D02BEAB87C}"/>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48" name="Text Box 16">
          <a:extLst>
            <a:ext uri="{FF2B5EF4-FFF2-40B4-BE49-F238E27FC236}">
              <a16:creationId xmlns:a16="http://schemas.microsoft.com/office/drawing/2014/main" xmlns="" id="{657F0DC4-583D-4DE0-A91F-F93CA9092B43}"/>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49" name="Text Box 17">
          <a:extLst>
            <a:ext uri="{FF2B5EF4-FFF2-40B4-BE49-F238E27FC236}">
              <a16:creationId xmlns:a16="http://schemas.microsoft.com/office/drawing/2014/main" xmlns="" id="{0F7D2CAD-D40A-4A44-BFA2-CB19736E5A13}"/>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50" name="Text Box 18">
          <a:extLst>
            <a:ext uri="{FF2B5EF4-FFF2-40B4-BE49-F238E27FC236}">
              <a16:creationId xmlns:a16="http://schemas.microsoft.com/office/drawing/2014/main" xmlns="" id="{7BE1B801-8DB2-4704-B977-3D67939193C5}"/>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51" name="Text Box 19">
          <a:extLst>
            <a:ext uri="{FF2B5EF4-FFF2-40B4-BE49-F238E27FC236}">
              <a16:creationId xmlns:a16="http://schemas.microsoft.com/office/drawing/2014/main" xmlns="" id="{BE69CD15-B8BE-4B38-8D93-62967892CD3C}"/>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52" name="Text Box 16">
          <a:extLst>
            <a:ext uri="{FF2B5EF4-FFF2-40B4-BE49-F238E27FC236}">
              <a16:creationId xmlns:a16="http://schemas.microsoft.com/office/drawing/2014/main" xmlns="" id="{377FFCCD-5262-4B37-8100-7D1EFAC617D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53" name="Text Box 17">
          <a:extLst>
            <a:ext uri="{FF2B5EF4-FFF2-40B4-BE49-F238E27FC236}">
              <a16:creationId xmlns:a16="http://schemas.microsoft.com/office/drawing/2014/main" xmlns="" id="{BC21DDC0-28C5-4A92-BC35-6FE45228B605}"/>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54" name="Text Box 18">
          <a:extLst>
            <a:ext uri="{FF2B5EF4-FFF2-40B4-BE49-F238E27FC236}">
              <a16:creationId xmlns:a16="http://schemas.microsoft.com/office/drawing/2014/main" xmlns="" id="{A244F20E-1A7E-4C3D-9C21-0453958CB62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55" name="Text Box 19">
          <a:extLst>
            <a:ext uri="{FF2B5EF4-FFF2-40B4-BE49-F238E27FC236}">
              <a16:creationId xmlns:a16="http://schemas.microsoft.com/office/drawing/2014/main" xmlns="" id="{E64D0C4F-2DB3-492D-9765-8ED1B98CB179}"/>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256" name="Text Box 15">
          <a:extLst>
            <a:ext uri="{FF2B5EF4-FFF2-40B4-BE49-F238E27FC236}">
              <a16:creationId xmlns:a16="http://schemas.microsoft.com/office/drawing/2014/main" xmlns="" id="{E810E6FE-BB6F-48E4-9261-2104904757A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257" name="Text Box 16">
          <a:extLst>
            <a:ext uri="{FF2B5EF4-FFF2-40B4-BE49-F238E27FC236}">
              <a16:creationId xmlns:a16="http://schemas.microsoft.com/office/drawing/2014/main" xmlns="" id="{DF797BEF-3480-4698-8835-A920FFCBCB2A}"/>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258" name="Text Box 17">
          <a:extLst>
            <a:ext uri="{FF2B5EF4-FFF2-40B4-BE49-F238E27FC236}">
              <a16:creationId xmlns:a16="http://schemas.microsoft.com/office/drawing/2014/main" xmlns="" id="{63D21D84-C96F-4140-9878-5C8CDD1C32A8}"/>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259" name="Text Box 18">
          <a:extLst>
            <a:ext uri="{FF2B5EF4-FFF2-40B4-BE49-F238E27FC236}">
              <a16:creationId xmlns:a16="http://schemas.microsoft.com/office/drawing/2014/main" xmlns="" id="{4AD86319-0330-4566-87E2-0F16AAEF0103}"/>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260" name="Text Box 19">
          <a:extLst>
            <a:ext uri="{FF2B5EF4-FFF2-40B4-BE49-F238E27FC236}">
              <a16:creationId xmlns:a16="http://schemas.microsoft.com/office/drawing/2014/main" xmlns="" id="{708C0D90-4163-4C32-BC6F-4E717C05F316}"/>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261" name="Text Box 15">
          <a:extLst>
            <a:ext uri="{FF2B5EF4-FFF2-40B4-BE49-F238E27FC236}">
              <a16:creationId xmlns:a16="http://schemas.microsoft.com/office/drawing/2014/main" xmlns="" id="{278E7121-A262-4E56-A61E-05506B211777}"/>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62" name="Text Box 16">
          <a:extLst>
            <a:ext uri="{FF2B5EF4-FFF2-40B4-BE49-F238E27FC236}">
              <a16:creationId xmlns:a16="http://schemas.microsoft.com/office/drawing/2014/main" xmlns="" id="{7EE5AADE-9F43-4DD9-BD0A-1501AD7832F9}"/>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63" name="Text Box 17">
          <a:extLst>
            <a:ext uri="{FF2B5EF4-FFF2-40B4-BE49-F238E27FC236}">
              <a16:creationId xmlns:a16="http://schemas.microsoft.com/office/drawing/2014/main" xmlns="" id="{526BCB34-A3D9-4461-9AB7-4A9138A2AD87}"/>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64" name="Text Box 18">
          <a:extLst>
            <a:ext uri="{FF2B5EF4-FFF2-40B4-BE49-F238E27FC236}">
              <a16:creationId xmlns:a16="http://schemas.microsoft.com/office/drawing/2014/main" xmlns="" id="{CAB86A41-27AE-4149-AB57-E46E880FEA01}"/>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0</xdr:rowOff>
    </xdr:from>
    <xdr:ext cx="95250" cy="171450"/>
    <xdr:sp macro="" textlink="">
      <xdr:nvSpPr>
        <xdr:cNvPr id="1265" name="Text Box 19">
          <a:extLst>
            <a:ext uri="{FF2B5EF4-FFF2-40B4-BE49-F238E27FC236}">
              <a16:creationId xmlns:a16="http://schemas.microsoft.com/office/drawing/2014/main" xmlns="" id="{DE3CBC5D-2984-40DB-BF75-B006E499F281}"/>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44</xdr:row>
      <xdr:rowOff>504825</xdr:rowOff>
    </xdr:from>
    <xdr:ext cx="95250" cy="213632"/>
    <xdr:sp macro="" textlink="">
      <xdr:nvSpPr>
        <xdr:cNvPr id="1266" name="Text Box 15">
          <a:extLst>
            <a:ext uri="{FF2B5EF4-FFF2-40B4-BE49-F238E27FC236}">
              <a16:creationId xmlns:a16="http://schemas.microsoft.com/office/drawing/2014/main" xmlns="" id="{39AB08D4-1279-439B-96EF-FC1CDD08E79E}"/>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67" name="Text Box 16">
          <a:extLst>
            <a:ext uri="{FF2B5EF4-FFF2-40B4-BE49-F238E27FC236}">
              <a16:creationId xmlns:a16="http://schemas.microsoft.com/office/drawing/2014/main" xmlns="" id="{28DED20D-BCAE-469C-A583-2C66E544912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268" name="Text Box 17">
          <a:extLst>
            <a:ext uri="{FF2B5EF4-FFF2-40B4-BE49-F238E27FC236}">
              <a16:creationId xmlns:a16="http://schemas.microsoft.com/office/drawing/2014/main" xmlns="" id="{2C0343C2-8A75-4FC2-9304-CBB6A312B89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1269" name="Text Box 18">
          <a:extLst>
            <a:ext uri="{FF2B5EF4-FFF2-40B4-BE49-F238E27FC236}">
              <a16:creationId xmlns:a16="http://schemas.microsoft.com/office/drawing/2014/main" xmlns="" id="{3D5F5057-9211-4854-B03D-2622E6DF8AC4}"/>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1270" name="Text Box 15">
          <a:extLst>
            <a:ext uri="{FF2B5EF4-FFF2-40B4-BE49-F238E27FC236}">
              <a16:creationId xmlns:a16="http://schemas.microsoft.com/office/drawing/2014/main" xmlns="" id="{B4E5406F-D9F8-4557-B42C-749474CF04BF}"/>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1271" name="Text Box 16">
          <a:extLst>
            <a:ext uri="{FF2B5EF4-FFF2-40B4-BE49-F238E27FC236}">
              <a16:creationId xmlns:a16="http://schemas.microsoft.com/office/drawing/2014/main" xmlns="" id="{D763D33A-D21E-4475-8815-1593C07EBD8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1272" name="Text Box 17">
          <a:extLst>
            <a:ext uri="{FF2B5EF4-FFF2-40B4-BE49-F238E27FC236}">
              <a16:creationId xmlns:a16="http://schemas.microsoft.com/office/drawing/2014/main" xmlns="" id="{B21257C8-B815-4E85-9F3F-F5FC4564A3E8}"/>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1273" name="Text Box 18">
          <a:extLst>
            <a:ext uri="{FF2B5EF4-FFF2-40B4-BE49-F238E27FC236}">
              <a16:creationId xmlns:a16="http://schemas.microsoft.com/office/drawing/2014/main" xmlns="" id="{72E1C05A-A548-4E6F-9EB6-E7795D736EA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1274" name="Text Box 19">
          <a:extLst>
            <a:ext uri="{FF2B5EF4-FFF2-40B4-BE49-F238E27FC236}">
              <a16:creationId xmlns:a16="http://schemas.microsoft.com/office/drawing/2014/main" xmlns="" id="{9DD4CA28-7837-4015-9E45-3F5B2E06A7E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0</xdr:rowOff>
    </xdr:from>
    <xdr:ext cx="95250" cy="171450"/>
    <xdr:sp macro="" textlink="">
      <xdr:nvSpPr>
        <xdr:cNvPr id="1275" name="Text Box 16">
          <a:extLst>
            <a:ext uri="{FF2B5EF4-FFF2-40B4-BE49-F238E27FC236}">
              <a16:creationId xmlns:a16="http://schemas.microsoft.com/office/drawing/2014/main" xmlns="" id="{C77FC2A5-9CCA-437E-BB59-160B42D527F5}"/>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1276" name="Text Box 16">
          <a:extLst>
            <a:ext uri="{FF2B5EF4-FFF2-40B4-BE49-F238E27FC236}">
              <a16:creationId xmlns:a16="http://schemas.microsoft.com/office/drawing/2014/main" xmlns="" id="{DBC79E87-8ADF-40CE-9345-A254C8EC9A1A}"/>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1277" name="Text Box 17">
          <a:extLst>
            <a:ext uri="{FF2B5EF4-FFF2-40B4-BE49-F238E27FC236}">
              <a16:creationId xmlns:a16="http://schemas.microsoft.com/office/drawing/2014/main" xmlns="" id="{BCE1DBEA-B623-47F4-9001-9B29717CEDF8}"/>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1278" name="Text Box 18">
          <a:extLst>
            <a:ext uri="{FF2B5EF4-FFF2-40B4-BE49-F238E27FC236}">
              <a16:creationId xmlns:a16="http://schemas.microsoft.com/office/drawing/2014/main" xmlns="" id="{CD087E43-F1A4-4D21-B262-FA5632A9A5D7}"/>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1279" name="Text Box 19">
          <a:extLst>
            <a:ext uri="{FF2B5EF4-FFF2-40B4-BE49-F238E27FC236}">
              <a16:creationId xmlns:a16="http://schemas.microsoft.com/office/drawing/2014/main" xmlns="" id="{65860666-0CE8-4672-8039-94378FAEDAA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1280" name="Text Box 15">
          <a:extLst>
            <a:ext uri="{FF2B5EF4-FFF2-40B4-BE49-F238E27FC236}">
              <a16:creationId xmlns:a16="http://schemas.microsoft.com/office/drawing/2014/main" xmlns="" id="{6FE03F14-CC95-4F4D-B606-74611BDD3CDC}"/>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45</xdr:row>
      <xdr:rowOff>301625</xdr:rowOff>
    </xdr:from>
    <xdr:ext cx="97630" cy="112531"/>
    <xdr:sp macro="" textlink="">
      <xdr:nvSpPr>
        <xdr:cNvPr id="1281" name="Text Box 15">
          <a:extLst>
            <a:ext uri="{FF2B5EF4-FFF2-40B4-BE49-F238E27FC236}">
              <a16:creationId xmlns:a16="http://schemas.microsoft.com/office/drawing/2014/main" xmlns="" id="{7095FA1C-5A58-4755-9F86-B18E80BD96A3}"/>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45</xdr:row>
      <xdr:rowOff>301625</xdr:rowOff>
    </xdr:from>
    <xdr:ext cx="97630" cy="112531"/>
    <xdr:sp macro="" textlink="">
      <xdr:nvSpPr>
        <xdr:cNvPr id="1282" name="Text Box 15">
          <a:extLst>
            <a:ext uri="{FF2B5EF4-FFF2-40B4-BE49-F238E27FC236}">
              <a16:creationId xmlns:a16="http://schemas.microsoft.com/office/drawing/2014/main" xmlns="" id="{8FFB8906-E85F-4032-8E13-DE422932BEDC}"/>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45</xdr:row>
      <xdr:rowOff>301625</xdr:rowOff>
    </xdr:from>
    <xdr:ext cx="97630" cy="112531"/>
    <xdr:sp macro="" textlink="">
      <xdr:nvSpPr>
        <xdr:cNvPr id="1283" name="Text Box 15">
          <a:extLst>
            <a:ext uri="{FF2B5EF4-FFF2-40B4-BE49-F238E27FC236}">
              <a16:creationId xmlns:a16="http://schemas.microsoft.com/office/drawing/2014/main" xmlns="" id="{73746CB9-6EA7-4743-A52C-74B5FC9E052D}"/>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45</xdr:row>
      <xdr:rowOff>301625</xdr:rowOff>
    </xdr:from>
    <xdr:ext cx="97630" cy="112531"/>
    <xdr:sp macro="" textlink="">
      <xdr:nvSpPr>
        <xdr:cNvPr id="1284" name="Text Box 15">
          <a:extLst>
            <a:ext uri="{FF2B5EF4-FFF2-40B4-BE49-F238E27FC236}">
              <a16:creationId xmlns:a16="http://schemas.microsoft.com/office/drawing/2014/main" xmlns="" id="{2EA83184-51C6-47B5-AE8A-ACECC555F0CC}"/>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45</xdr:row>
      <xdr:rowOff>301625</xdr:rowOff>
    </xdr:from>
    <xdr:ext cx="97630" cy="112531"/>
    <xdr:sp macro="" textlink="">
      <xdr:nvSpPr>
        <xdr:cNvPr id="1285" name="Text Box 15">
          <a:extLst>
            <a:ext uri="{FF2B5EF4-FFF2-40B4-BE49-F238E27FC236}">
              <a16:creationId xmlns:a16="http://schemas.microsoft.com/office/drawing/2014/main" xmlns="" id="{F617FA25-54BF-4C80-B4F9-70846C449C3C}"/>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45</xdr:row>
      <xdr:rowOff>301625</xdr:rowOff>
    </xdr:from>
    <xdr:ext cx="97630" cy="112531"/>
    <xdr:sp macro="" textlink="">
      <xdr:nvSpPr>
        <xdr:cNvPr id="1286" name="Text Box 15">
          <a:extLst>
            <a:ext uri="{FF2B5EF4-FFF2-40B4-BE49-F238E27FC236}">
              <a16:creationId xmlns:a16="http://schemas.microsoft.com/office/drawing/2014/main" xmlns="" id="{1B11FA0D-73D6-45F5-9C18-AA2C9E3081A2}"/>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87" name="Text Box 15">
          <a:extLst>
            <a:ext uri="{FF2B5EF4-FFF2-40B4-BE49-F238E27FC236}">
              <a16:creationId xmlns:a16="http://schemas.microsoft.com/office/drawing/2014/main" xmlns="" id="{EF9AB79B-1C57-47CE-B4BB-100578B5DCD8}"/>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288" name="Text Box 15">
          <a:extLst>
            <a:ext uri="{FF2B5EF4-FFF2-40B4-BE49-F238E27FC236}">
              <a16:creationId xmlns:a16="http://schemas.microsoft.com/office/drawing/2014/main" xmlns="" id="{94571F26-C796-4947-803C-4B3A90045279}"/>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289" name="Text Box 15">
          <a:extLst>
            <a:ext uri="{FF2B5EF4-FFF2-40B4-BE49-F238E27FC236}">
              <a16:creationId xmlns:a16="http://schemas.microsoft.com/office/drawing/2014/main" xmlns="" id="{AAB7C4F8-38D7-47E6-8F23-9F16375A2572}"/>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0" name="Text Box 16">
          <a:extLst>
            <a:ext uri="{FF2B5EF4-FFF2-40B4-BE49-F238E27FC236}">
              <a16:creationId xmlns:a16="http://schemas.microsoft.com/office/drawing/2014/main" xmlns="" id="{AA615F2F-73F4-427D-BE85-A930F4348FDE}"/>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1" name="Text Box 17">
          <a:extLst>
            <a:ext uri="{FF2B5EF4-FFF2-40B4-BE49-F238E27FC236}">
              <a16:creationId xmlns:a16="http://schemas.microsoft.com/office/drawing/2014/main" xmlns="" id="{9F0F1D2A-BAEA-4A36-B7B2-4BC916C6E41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2" name="Text Box 18">
          <a:extLst>
            <a:ext uri="{FF2B5EF4-FFF2-40B4-BE49-F238E27FC236}">
              <a16:creationId xmlns:a16="http://schemas.microsoft.com/office/drawing/2014/main" xmlns="" id="{1AA3C280-8BF2-4778-9B64-01DDF0E09451}"/>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3" name="Text Box 19">
          <a:extLst>
            <a:ext uri="{FF2B5EF4-FFF2-40B4-BE49-F238E27FC236}">
              <a16:creationId xmlns:a16="http://schemas.microsoft.com/office/drawing/2014/main" xmlns="" id="{D17243EB-4262-429A-9FC7-F08CC30D05F7}"/>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4" name="Text Box 16">
          <a:extLst>
            <a:ext uri="{FF2B5EF4-FFF2-40B4-BE49-F238E27FC236}">
              <a16:creationId xmlns:a16="http://schemas.microsoft.com/office/drawing/2014/main" xmlns="" id="{913BE8F6-2320-4471-8572-3265298A4C6F}"/>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295" name="Text Box 17">
          <a:extLst>
            <a:ext uri="{FF2B5EF4-FFF2-40B4-BE49-F238E27FC236}">
              <a16:creationId xmlns:a16="http://schemas.microsoft.com/office/drawing/2014/main" xmlns="" id="{D3B1DECE-7BB6-471A-95B5-411640DF4BC6}"/>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42</xdr:row>
      <xdr:rowOff>15875</xdr:rowOff>
    </xdr:from>
    <xdr:ext cx="95250" cy="171450"/>
    <xdr:sp macro="" textlink="">
      <xdr:nvSpPr>
        <xdr:cNvPr id="1296" name="Text Box 18">
          <a:extLst>
            <a:ext uri="{FF2B5EF4-FFF2-40B4-BE49-F238E27FC236}">
              <a16:creationId xmlns:a16="http://schemas.microsoft.com/office/drawing/2014/main" xmlns="" id="{C08EFE80-AE81-44A6-ACED-0526FF5791B8}"/>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297" name="Text Box 15">
          <a:extLst>
            <a:ext uri="{FF2B5EF4-FFF2-40B4-BE49-F238E27FC236}">
              <a16:creationId xmlns:a16="http://schemas.microsoft.com/office/drawing/2014/main" xmlns="" id="{70661F1E-8F4D-43D7-A284-211F050CFA4D}"/>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298" name="Text Box 15">
          <a:extLst>
            <a:ext uri="{FF2B5EF4-FFF2-40B4-BE49-F238E27FC236}">
              <a16:creationId xmlns:a16="http://schemas.microsoft.com/office/drawing/2014/main" xmlns="" id="{D2F4529B-94A9-4F42-8712-DEC80334C065}"/>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213632"/>
    <xdr:sp macro="" textlink="">
      <xdr:nvSpPr>
        <xdr:cNvPr id="1299" name="Text Box 15">
          <a:extLst>
            <a:ext uri="{FF2B5EF4-FFF2-40B4-BE49-F238E27FC236}">
              <a16:creationId xmlns:a16="http://schemas.microsoft.com/office/drawing/2014/main" xmlns="" id="{4F537C04-A519-44C0-B45A-36402CDE5D71}"/>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00" name="Text Box 15">
          <a:extLst>
            <a:ext uri="{FF2B5EF4-FFF2-40B4-BE49-F238E27FC236}">
              <a16:creationId xmlns:a16="http://schemas.microsoft.com/office/drawing/2014/main" xmlns="" id="{3F557830-AD1C-4248-8C0E-29913D5E5C0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1" name="Text Box 16">
          <a:extLst>
            <a:ext uri="{FF2B5EF4-FFF2-40B4-BE49-F238E27FC236}">
              <a16:creationId xmlns:a16="http://schemas.microsoft.com/office/drawing/2014/main" xmlns="" id="{B4E091D9-9340-4740-94A6-0A5BF429774F}"/>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2" name="Text Box 17">
          <a:extLst>
            <a:ext uri="{FF2B5EF4-FFF2-40B4-BE49-F238E27FC236}">
              <a16:creationId xmlns:a16="http://schemas.microsoft.com/office/drawing/2014/main" xmlns="" id="{8BFC3424-B5E3-45DC-96AA-B0542C55D5A9}"/>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3" name="Text Box 18">
          <a:extLst>
            <a:ext uri="{FF2B5EF4-FFF2-40B4-BE49-F238E27FC236}">
              <a16:creationId xmlns:a16="http://schemas.microsoft.com/office/drawing/2014/main" xmlns="" id="{AD68AF0D-F434-468D-855F-F461BCE19496}"/>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4" name="Text Box 19">
          <a:extLst>
            <a:ext uri="{FF2B5EF4-FFF2-40B4-BE49-F238E27FC236}">
              <a16:creationId xmlns:a16="http://schemas.microsoft.com/office/drawing/2014/main" xmlns="" id="{F099197D-3AD7-4A56-92BF-08E32BF87084}"/>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5" name="Text Box 16">
          <a:extLst>
            <a:ext uri="{FF2B5EF4-FFF2-40B4-BE49-F238E27FC236}">
              <a16:creationId xmlns:a16="http://schemas.microsoft.com/office/drawing/2014/main" xmlns="" id="{ECC353AF-7F62-4258-81AB-14D33DB3E766}"/>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0</xdr:rowOff>
    </xdr:from>
    <xdr:ext cx="95250" cy="171450"/>
    <xdr:sp macro="" textlink="">
      <xdr:nvSpPr>
        <xdr:cNvPr id="1306" name="Text Box 17">
          <a:extLst>
            <a:ext uri="{FF2B5EF4-FFF2-40B4-BE49-F238E27FC236}">
              <a16:creationId xmlns:a16="http://schemas.microsoft.com/office/drawing/2014/main" xmlns="" id="{3FC31F9D-5A33-4607-8E94-7B6D25565EC6}"/>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42</xdr:row>
      <xdr:rowOff>15875</xdr:rowOff>
    </xdr:from>
    <xdr:ext cx="95250" cy="171450"/>
    <xdr:sp macro="" textlink="">
      <xdr:nvSpPr>
        <xdr:cNvPr id="1307" name="Text Box 18">
          <a:extLst>
            <a:ext uri="{FF2B5EF4-FFF2-40B4-BE49-F238E27FC236}">
              <a16:creationId xmlns:a16="http://schemas.microsoft.com/office/drawing/2014/main" xmlns="" id="{8CB946A2-42EF-40F4-BCC0-D273C395DA18}"/>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08" name="Text Box 15">
          <a:extLst>
            <a:ext uri="{FF2B5EF4-FFF2-40B4-BE49-F238E27FC236}">
              <a16:creationId xmlns:a16="http://schemas.microsoft.com/office/drawing/2014/main" xmlns="" id="{08F4C18A-4323-4AA8-9456-8E1E11BA173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213632"/>
    <xdr:sp macro="" textlink="">
      <xdr:nvSpPr>
        <xdr:cNvPr id="1309" name="Text Box 15">
          <a:extLst>
            <a:ext uri="{FF2B5EF4-FFF2-40B4-BE49-F238E27FC236}">
              <a16:creationId xmlns:a16="http://schemas.microsoft.com/office/drawing/2014/main" xmlns="" id="{3FF0F258-8FAE-49C1-A43D-D2D78CCE9A4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10" name="Text Box 15">
          <a:extLst>
            <a:ext uri="{FF2B5EF4-FFF2-40B4-BE49-F238E27FC236}">
              <a16:creationId xmlns:a16="http://schemas.microsoft.com/office/drawing/2014/main" xmlns="" id="{9F9256F9-2D89-49AC-BB8D-E676937927D4}"/>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11" name="Text Box 15">
          <a:extLst>
            <a:ext uri="{FF2B5EF4-FFF2-40B4-BE49-F238E27FC236}">
              <a16:creationId xmlns:a16="http://schemas.microsoft.com/office/drawing/2014/main" xmlns="" id="{F2D068DC-82C3-42F1-B8B7-A9F64EC838E1}"/>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12" name="Text Box 15">
          <a:extLst>
            <a:ext uri="{FF2B5EF4-FFF2-40B4-BE49-F238E27FC236}">
              <a16:creationId xmlns:a16="http://schemas.microsoft.com/office/drawing/2014/main" xmlns="" id="{C8B6F740-CA6B-4C6A-82DE-4DA3D27CCDD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3" name="Text Box 16">
          <a:extLst>
            <a:ext uri="{FF2B5EF4-FFF2-40B4-BE49-F238E27FC236}">
              <a16:creationId xmlns:a16="http://schemas.microsoft.com/office/drawing/2014/main" xmlns="" id="{7B944063-A87B-4CE4-BFD3-43E10A836305}"/>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4" name="Text Box 17">
          <a:extLst>
            <a:ext uri="{FF2B5EF4-FFF2-40B4-BE49-F238E27FC236}">
              <a16:creationId xmlns:a16="http://schemas.microsoft.com/office/drawing/2014/main" xmlns="" id="{4382F2B4-F47D-448A-A6CF-155219DD8D17}"/>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5" name="Text Box 18">
          <a:extLst>
            <a:ext uri="{FF2B5EF4-FFF2-40B4-BE49-F238E27FC236}">
              <a16:creationId xmlns:a16="http://schemas.microsoft.com/office/drawing/2014/main" xmlns="" id="{94D9FC8E-A36D-4400-A964-9EF91B679DFC}"/>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6" name="Text Box 19">
          <a:extLst>
            <a:ext uri="{FF2B5EF4-FFF2-40B4-BE49-F238E27FC236}">
              <a16:creationId xmlns:a16="http://schemas.microsoft.com/office/drawing/2014/main" xmlns="" id="{94897D13-2740-427F-9328-33408DC75AF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7" name="Text Box 16">
          <a:extLst>
            <a:ext uri="{FF2B5EF4-FFF2-40B4-BE49-F238E27FC236}">
              <a16:creationId xmlns:a16="http://schemas.microsoft.com/office/drawing/2014/main" xmlns="" id="{E512CD3E-0BDD-4508-BB8A-447D441AA4E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18" name="Text Box 17">
          <a:extLst>
            <a:ext uri="{FF2B5EF4-FFF2-40B4-BE49-F238E27FC236}">
              <a16:creationId xmlns:a16="http://schemas.microsoft.com/office/drawing/2014/main" xmlns="" id="{2DE16D45-5744-4D11-B1C6-75B5633871FF}"/>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43</xdr:row>
      <xdr:rowOff>15875</xdr:rowOff>
    </xdr:from>
    <xdr:ext cx="95250" cy="171450"/>
    <xdr:sp macro="" textlink="">
      <xdr:nvSpPr>
        <xdr:cNvPr id="1319" name="Text Box 18">
          <a:extLst>
            <a:ext uri="{FF2B5EF4-FFF2-40B4-BE49-F238E27FC236}">
              <a16:creationId xmlns:a16="http://schemas.microsoft.com/office/drawing/2014/main" xmlns="" id="{FB582CC8-979C-425E-A10D-20577E5573F4}"/>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20" name="Text Box 15">
          <a:extLst>
            <a:ext uri="{FF2B5EF4-FFF2-40B4-BE49-F238E27FC236}">
              <a16:creationId xmlns:a16="http://schemas.microsoft.com/office/drawing/2014/main" xmlns="" id="{6FB228B4-0A83-4235-A0E4-7D828B2740F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21" name="Text Box 15">
          <a:extLst>
            <a:ext uri="{FF2B5EF4-FFF2-40B4-BE49-F238E27FC236}">
              <a16:creationId xmlns:a16="http://schemas.microsoft.com/office/drawing/2014/main" xmlns="" id="{C7C28021-FE7F-48B7-A882-25AD4C7F8AC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213632"/>
    <xdr:sp macro="" textlink="">
      <xdr:nvSpPr>
        <xdr:cNvPr id="1322" name="Text Box 15">
          <a:extLst>
            <a:ext uri="{FF2B5EF4-FFF2-40B4-BE49-F238E27FC236}">
              <a16:creationId xmlns:a16="http://schemas.microsoft.com/office/drawing/2014/main" xmlns="" id="{F53B76FD-35D9-47ED-A2E8-A66FCB034494}"/>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23" name="Text Box 15">
          <a:extLst>
            <a:ext uri="{FF2B5EF4-FFF2-40B4-BE49-F238E27FC236}">
              <a16:creationId xmlns:a16="http://schemas.microsoft.com/office/drawing/2014/main" xmlns="" id="{A2FA40E4-6915-482B-A4F0-92709EC246F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4" name="Text Box 16">
          <a:extLst>
            <a:ext uri="{FF2B5EF4-FFF2-40B4-BE49-F238E27FC236}">
              <a16:creationId xmlns:a16="http://schemas.microsoft.com/office/drawing/2014/main" xmlns="" id="{F54EAA78-7204-46CD-A0C2-6B95A83C448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5" name="Text Box 17">
          <a:extLst>
            <a:ext uri="{FF2B5EF4-FFF2-40B4-BE49-F238E27FC236}">
              <a16:creationId xmlns:a16="http://schemas.microsoft.com/office/drawing/2014/main" xmlns="" id="{1CB7C123-F532-4774-9B96-0EA8F288C35D}"/>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6" name="Text Box 18">
          <a:extLst>
            <a:ext uri="{FF2B5EF4-FFF2-40B4-BE49-F238E27FC236}">
              <a16:creationId xmlns:a16="http://schemas.microsoft.com/office/drawing/2014/main" xmlns="" id="{712581EE-4F65-48F8-9CB7-275646EEBC39}"/>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7" name="Text Box 19">
          <a:extLst>
            <a:ext uri="{FF2B5EF4-FFF2-40B4-BE49-F238E27FC236}">
              <a16:creationId xmlns:a16="http://schemas.microsoft.com/office/drawing/2014/main" xmlns="" id="{74CAF81B-7945-4F6A-A8D1-0E493CEEF1E1}"/>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8" name="Text Box 16">
          <a:extLst>
            <a:ext uri="{FF2B5EF4-FFF2-40B4-BE49-F238E27FC236}">
              <a16:creationId xmlns:a16="http://schemas.microsoft.com/office/drawing/2014/main" xmlns="" id="{D9D8846A-2E55-4D4B-BA50-4E74CF6EDE67}"/>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0</xdr:rowOff>
    </xdr:from>
    <xdr:ext cx="95250" cy="171450"/>
    <xdr:sp macro="" textlink="">
      <xdr:nvSpPr>
        <xdr:cNvPr id="1329" name="Text Box 17">
          <a:extLst>
            <a:ext uri="{FF2B5EF4-FFF2-40B4-BE49-F238E27FC236}">
              <a16:creationId xmlns:a16="http://schemas.microsoft.com/office/drawing/2014/main" xmlns="" id="{C5B4C3CE-1414-4BA9-9185-BC22F05F3208}"/>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43</xdr:row>
      <xdr:rowOff>15875</xdr:rowOff>
    </xdr:from>
    <xdr:ext cx="95250" cy="171450"/>
    <xdr:sp macro="" textlink="">
      <xdr:nvSpPr>
        <xdr:cNvPr id="1330" name="Text Box 18">
          <a:extLst>
            <a:ext uri="{FF2B5EF4-FFF2-40B4-BE49-F238E27FC236}">
              <a16:creationId xmlns:a16="http://schemas.microsoft.com/office/drawing/2014/main" xmlns="" id="{76956B58-9E7C-46B4-BE51-EC549775E89A}"/>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31" name="Text Box 15">
          <a:extLst>
            <a:ext uri="{FF2B5EF4-FFF2-40B4-BE49-F238E27FC236}">
              <a16:creationId xmlns:a16="http://schemas.microsoft.com/office/drawing/2014/main" xmlns="" id="{D97CEE21-CC42-4177-909B-7C18BD1CAA1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213632"/>
    <xdr:sp macro="" textlink="">
      <xdr:nvSpPr>
        <xdr:cNvPr id="1332" name="Text Box 15">
          <a:extLst>
            <a:ext uri="{FF2B5EF4-FFF2-40B4-BE49-F238E27FC236}">
              <a16:creationId xmlns:a16="http://schemas.microsoft.com/office/drawing/2014/main" xmlns="" id="{B66C316A-3346-4DC3-8A46-3D6A2E9D5864}"/>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33" name="Text Box 15">
          <a:extLst>
            <a:ext uri="{FF2B5EF4-FFF2-40B4-BE49-F238E27FC236}">
              <a16:creationId xmlns:a16="http://schemas.microsoft.com/office/drawing/2014/main" xmlns="" id="{1DCA397A-B448-4CEC-8BC0-D0A8A72E062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34" name="Text Box 15">
          <a:extLst>
            <a:ext uri="{FF2B5EF4-FFF2-40B4-BE49-F238E27FC236}">
              <a16:creationId xmlns:a16="http://schemas.microsoft.com/office/drawing/2014/main" xmlns="" id="{3F25DB0B-939F-4346-B4D3-FF4A7A876E3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35" name="Text Box 15">
          <a:extLst>
            <a:ext uri="{FF2B5EF4-FFF2-40B4-BE49-F238E27FC236}">
              <a16:creationId xmlns:a16="http://schemas.microsoft.com/office/drawing/2014/main" xmlns="" id="{4D466818-8C6A-46BC-B6D0-BE332FA7DAD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36" name="Text Box 16">
          <a:extLst>
            <a:ext uri="{FF2B5EF4-FFF2-40B4-BE49-F238E27FC236}">
              <a16:creationId xmlns:a16="http://schemas.microsoft.com/office/drawing/2014/main" xmlns="" id="{5271E8D2-2EFC-4191-BD5B-E9A31835D73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37" name="Text Box 17">
          <a:extLst>
            <a:ext uri="{FF2B5EF4-FFF2-40B4-BE49-F238E27FC236}">
              <a16:creationId xmlns:a16="http://schemas.microsoft.com/office/drawing/2014/main" xmlns="" id="{553EBB28-5FC9-488D-A015-6FCBF128FE2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38" name="Text Box 18">
          <a:extLst>
            <a:ext uri="{FF2B5EF4-FFF2-40B4-BE49-F238E27FC236}">
              <a16:creationId xmlns:a16="http://schemas.microsoft.com/office/drawing/2014/main" xmlns="" id="{D633305E-3410-424A-B0E3-EA4751ABCA6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39" name="Text Box 19">
          <a:extLst>
            <a:ext uri="{FF2B5EF4-FFF2-40B4-BE49-F238E27FC236}">
              <a16:creationId xmlns:a16="http://schemas.microsoft.com/office/drawing/2014/main" xmlns="" id="{CAA78BE0-846D-4BE1-B519-EFF4DC6A46C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40" name="Text Box 16">
          <a:extLst>
            <a:ext uri="{FF2B5EF4-FFF2-40B4-BE49-F238E27FC236}">
              <a16:creationId xmlns:a16="http://schemas.microsoft.com/office/drawing/2014/main" xmlns="" id="{5C6E1BA5-7598-4E4A-B872-58A6FE167E9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41" name="Text Box 17">
          <a:extLst>
            <a:ext uri="{FF2B5EF4-FFF2-40B4-BE49-F238E27FC236}">
              <a16:creationId xmlns:a16="http://schemas.microsoft.com/office/drawing/2014/main" xmlns="" id="{7AE9ADAB-1B55-4D73-9D6B-B4E6DCA1382F}"/>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1342" name="Text Box 18">
          <a:extLst>
            <a:ext uri="{FF2B5EF4-FFF2-40B4-BE49-F238E27FC236}">
              <a16:creationId xmlns:a16="http://schemas.microsoft.com/office/drawing/2014/main" xmlns="" id="{71E4B9C3-2E86-4ECB-93BB-9C2BCBB476BE}"/>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43" name="Text Box 15">
          <a:extLst>
            <a:ext uri="{FF2B5EF4-FFF2-40B4-BE49-F238E27FC236}">
              <a16:creationId xmlns:a16="http://schemas.microsoft.com/office/drawing/2014/main" xmlns="" id="{E3EEA35D-E249-43DC-9077-78DB820945F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44" name="Text Box 15">
          <a:extLst>
            <a:ext uri="{FF2B5EF4-FFF2-40B4-BE49-F238E27FC236}">
              <a16:creationId xmlns:a16="http://schemas.microsoft.com/office/drawing/2014/main" xmlns="" id="{BA125EDF-F549-46E0-BE6A-7CBA68B1496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1345" name="Text Box 15">
          <a:extLst>
            <a:ext uri="{FF2B5EF4-FFF2-40B4-BE49-F238E27FC236}">
              <a16:creationId xmlns:a16="http://schemas.microsoft.com/office/drawing/2014/main" xmlns="" id="{F064EF9E-D265-4F47-AB05-696C1F2B3D9F}"/>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346" name="Text Box 15">
          <a:extLst>
            <a:ext uri="{FF2B5EF4-FFF2-40B4-BE49-F238E27FC236}">
              <a16:creationId xmlns:a16="http://schemas.microsoft.com/office/drawing/2014/main" xmlns="" id="{88B74E8F-8F83-43F0-B499-D3431D005DA9}"/>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47" name="Text Box 16">
          <a:extLst>
            <a:ext uri="{FF2B5EF4-FFF2-40B4-BE49-F238E27FC236}">
              <a16:creationId xmlns:a16="http://schemas.microsoft.com/office/drawing/2014/main" xmlns="" id="{B81486B6-C6F9-41CA-AE89-8940FD57043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48" name="Text Box 17">
          <a:extLst>
            <a:ext uri="{FF2B5EF4-FFF2-40B4-BE49-F238E27FC236}">
              <a16:creationId xmlns:a16="http://schemas.microsoft.com/office/drawing/2014/main" xmlns="" id="{11EB7941-F997-4639-AED7-F94F0032302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49" name="Text Box 18">
          <a:extLst>
            <a:ext uri="{FF2B5EF4-FFF2-40B4-BE49-F238E27FC236}">
              <a16:creationId xmlns:a16="http://schemas.microsoft.com/office/drawing/2014/main" xmlns="" id="{5EAED262-313B-46CD-9BB3-6342050F3E1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50" name="Text Box 19">
          <a:extLst>
            <a:ext uri="{FF2B5EF4-FFF2-40B4-BE49-F238E27FC236}">
              <a16:creationId xmlns:a16="http://schemas.microsoft.com/office/drawing/2014/main" xmlns="" id="{3FEFD578-33AF-4277-BACB-5B825523277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51" name="Text Box 16">
          <a:extLst>
            <a:ext uri="{FF2B5EF4-FFF2-40B4-BE49-F238E27FC236}">
              <a16:creationId xmlns:a16="http://schemas.microsoft.com/office/drawing/2014/main" xmlns="" id="{CF1C608B-9C0F-40FB-8DBB-739197921883}"/>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0</xdr:rowOff>
    </xdr:from>
    <xdr:ext cx="95250" cy="171450"/>
    <xdr:sp macro="" textlink="">
      <xdr:nvSpPr>
        <xdr:cNvPr id="1352" name="Text Box 17">
          <a:extLst>
            <a:ext uri="{FF2B5EF4-FFF2-40B4-BE49-F238E27FC236}">
              <a16:creationId xmlns:a16="http://schemas.microsoft.com/office/drawing/2014/main" xmlns="" id="{4ACE50A1-2AB9-419E-95C1-CDE4B68FA556}"/>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44</xdr:row>
      <xdr:rowOff>15875</xdr:rowOff>
    </xdr:from>
    <xdr:ext cx="95250" cy="171450"/>
    <xdr:sp macro="" textlink="">
      <xdr:nvSpPr>
        <xdr:cNvPr id="1353" name="Text Box 18">
          <a:extLst>
            <a:ext uri="{FF2B5EF4-FFF2-40B4-BE49-F238E27FC236}">
              <a16:creationId xmlns:a16="http://schemas.microsoft.com/office/drawing/2014/main" xmlns="" id="{8146C684-C430-4A73-8A35-07A46417EC4E}"/>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54" name="Text Box 15">
          <a:extLst>
            <a:ext uri="{FF2B5EF4-FFF2-40B4-BE49-F238E27FC236}">
              <a16:creationId xmlns:a16="http://schemas.microsoft.com/office/drawing/2014/main" xmlns="" id="{5DC547FD-82B2-4C3E-9D43-6C6B06408EF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213632"/>
    <xdr:sp macro="" textlink="">
      <xdr:nvSpPr>
        <xdr:cNvPr id="1355" name="Text Box 15">
          <a:extLst>
            <a:ext uri="{FF2B5EF4-FFF2-40B4-BE49-F238E27FC236}">
              <a16:creationId xmlns:a16="http://schemas.microsoft.com/office/drawing/2014/main" xmlns="" id="{82E4B89A-67B5-4CA3-9696-9C5BE6BF8168}"/>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56" name="Text Box 15">
          <a:extLst>
            <a:ext uri="{FF2B5EF4-FFF2-40B4-BE49-F238E27FC236}">
              <a16:creationId xmlns:a16="http://schemas.microsoft.com/office/drawing/2014/main" xmlns="" id="{812FAD5B-0E05-4DEE-ABBB-D5C7DCFF19F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57" name="Text Box 15">
          <a:extLst>
            <a:ext uri="{FF2B5EF4-FFF2-40B4-BE49-F238E27FC236}">
              <a16:creationId xmlns:a16="http://schemas.microsoft.com/office/drawing/2014/main" xmlns="" id="{ADBC489B-C532-4C42-B4DE-8ACFAC5C046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358" name="Text Box 15">
          <a:extLst>
            <a:ext uri="{FF2B5EF4-FFF2-40B4-BE49-F238E27FC236}">
              <a16:creationId xmlns:a16="http://schemas.microsoft.com/office/drawing/2014/main" xmlns="" id="{685B3262-E4A6-41A8-95FE-A7D3C660F435}"/>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59" name="Text Box 16">
          <a:extLst>
            <a:ext uri="{FF2B5EF4-FFF2-40B4-BE49-F238E27FC236}">
              <a16:creationId xmlns:a16="http://schemas.microsoft.com/office/drawing/2014/main" xmlns="" id="{3257441F-FC58-4356-8A28-1E703A466CAD}"/>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60" name="Text Box 17">
          <a:extLst>
            <a:ext uri="{FF2B5EF4-FFF2-40B4-BE49-F238E27FC236}">
              <a16:creationId xmlns:a16="http://schemas.microsoft.com/office/drawing/2014/main" xmlns="" id="{6C9A0F63-063D-4776-8B7C-298A003E7C53}"/>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61" name="Text Box 18">
          <a:extLst>
            <a:ext uri="{FF2B5EF4-FFF2-40B4-BE49-F238E27FC236}">
              <a16:creationId xmlns:a16="http://schemas.microsoft.com/office/drawing/2014/main" xmlns="" id="{71F29F16-6DDB-4B02-A7DA-A70708FF4E2B}"/>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62" name="Text Box 19">
          <a:extLst>
            <a:ext uri="{FF2B5EF4-FFF2-40B4-BE49-F238E27FC236}">
              <a16:creationId xmlns:a16="http://schemas.microsoft.com/office/drawing/2014/main" xmlns="" id="{251DA10B-F857-421A-A250-BB04FB72586A}"/>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63" name="Text Box 16">
          <a:extLst>
            <a:ext uri="{FF2B5EF4-FFF2-40B4-BE49-F238E27FC236}">
              <a16:creationId xmlns:a16="http://schemas.microsoft.com/office/drawing/2014/main" xmlns="" id="{007DACBF-CFD3-4CA9-8D8D-5B2E2F68751E}"/>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64" name="Text Box 17">
          <a:extLst>
            <a:ext uri="{FF2B5EF4-FFF2-40B4-BE49-F238E27FC236}">
              <a16:creationId xmlns:a16="http://schemas.microsoft.com/office/drawing/2014/main" xmlns="" id="{BC6AFE66-DC32-47F5-BCD2-A8E253973D17}"/>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1365" name="Text Box 18">
          <a:extLst>
            <a:ext uri="{FF2B5EF4-FFF2-40B4-BE49-F238E27FC236}">
              <a16:creationId xmlns:a16="http://schemas.microsoft.com/office/drawing/2014/main" xmlns="" id="{2BF8171B-F09B-4A03-9E2C-BA61C8249A03}"/>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66" name="Text Box 15">
          <a:extLst>
            <a:ext uri="{FF2B5EF4-FFF2-40B4-BE49-F238E27FC236}">
              <a16:creationId xmlns:a16="http://schemas.microsoft.com/office/drawing/2014/main" xmlns="" id="{8B329CD3-FCA1-4898-8289-8A505B88E78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367" name="Text Box 15">
          <a:extLst>
            <a:ext uri="{FF2B5EF4-FFF2-40B4-BE49-F238E27FC236}">
              <a16:creationId xmlns:a16="http://schemas.microsoft.com/office/drawing/2014/main" xmlns="" id="{AF952317-CE98-4E1F-BEBA-59999DA33B4D}"/>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1368" name="Text Box 15">
          <a:extLst>
            <a:ext uri="{FF2B5EF4-FFF2-40B4-BE49-F238E27FC236}">
              <a16:creationId xmlns:a16="http://schemas.microsoft.com/office/drawing/2014/main" xmlns="" id="{AD9431C4-8F83-4A4A-9FEF-945303497B16}"/>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369" name="Text Box 15">
          <a:extLst>
            <a:ext uri="{FF2B5EF4-FFF2-40B4-BE49-F238E27FC236}">
              <a16:creationId xmlns:a16="http://schemas.microsoft.com/office/drawing/2014/main" xmlns="" id="{C02C79AA-DF93-4B0F-BD21-D56207E8E6E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0" name="Text Box 16">
          <a:extLst>
            <a:ext uri="{FF2B5EF4-FFF2-40B4-BE49-F238E27FC236}">
              <a16:creationId xmlns:a16="http://schemas.microsoft.com/office/drawing/2014/main" xmlns="" id="{A4DAD7A1-F106-49D8-8B4A-10B6AB499ABA}"/>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1" name="Text Box 17">
          <a:extLst>
            <a:ext uri="{FF2B5EF4-FFF2-40B4-BE49-F238E27FC236}">
              <a16:creationId xmlns:a16="http://schemas.microsoft.com/office/drawing/2014/main" xmlns="" id="{F594D78C-8E1F-4E5D-B684-AE215A0D342F}"/>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2" name="Text Box 18">
          <a:extLst>
            <a:ext uri="{FF2B5EF4-FFF2-40B4-BE49-F238E27FC236}">
              <a16:creationId xmlns:a16="http://schemas.microsoft.com/office/drawing/2014/main" xmlns="" id="{4CCA36B1-FCB2-489F-9897-617261E9B799}"/>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3" name="Text Box 19">
          <a:extLst>
            <a:ext uri="{FF2B5EF4-FFF2-40B4-BE49-F238E27FC236}">
              <a16:creationId xmlns:a16="http://schemas.microsoft.com/office/drawing/2014/main" xmlns="" id="{3009C066-E01F-469D-99BD-F3DF8D11FAF1}"/>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4" name="Text Box 16">
          <a:extLst>
            <a:ext uri="{FF2B5EF4-FFF2-40B4-BE49-F238E27FC236}">
              <a16:creationId xmlns:a16="http://schemas.microsoft.com/office/drawing/2014/main" xmlns="" id="{109CB613-5287-4D98-8B11-041AD144F9AF}"/>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0</xdr:rowOff>
    </xdr:from>
    <xdr:ext cx="95250" cy="171450"/>
    <xdr:sp macro="" textlink="">
      <xdr:nvSpPr>
        <xdr:cNvPr id="1375" name="Text Box 17">
          <a:extLst>
            <a:ext uri="{FF2B5EF4-FFF2-40B4-BE49-F238E27FC236}">
              <a16:creationId xmlns:a16="http://schemas.microsoft.com/office/drawing/2014/main" xmlns="" id="{6EDE082D-09D5-456B-94EE-18B45DE0418A}"/>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45</xdr:row>
      <xdr:rowOff>15875</xdr:rowOff>
    </xdr:from>
    <xdr:ext cx="95250" cy="171450"/>
    <xdr:sp macro="" textlink="">
      <xdr:nvSpPr>
        <xdr:cNvPr id="1376" name="Text Box 18">
          <a:extLst>
            <a:ext uri="{FF2B5EF4-FFF2-40B4-BE49-F238E27FC236}">
              <a16:creationId xmlns:a16="http://schemas.microsoft.com/office/drawing/2014/main" xmlns="" id="{BF849DB6-96FB-4334-A275-0F3CA6D5B431}"/>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377" name="Text Box 15">
          <a:extLst>
            <a:ext uri="{FF2B5EF4-FFF2-40B4-BE49-F238E27FC236}">
              <a16:creationId xmlns:a16="http://schemas.microsoft.com/office/drawing/2014/main" xmlns="" id="{CC2D679F-0E88-42AE-B2BC-BD2A08D8C56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213632"/>
    <xdr:sp macro="" textlink="">
      <xdr:nvSpPr>
        <xdr:cNvPr id="1378" name="Text Box 15">
          <a:extLst>
            <a:ext uri="{FF2B5EF4-FFF2-40B4-BE49-F238E27FC236}">
              <a16:creationId xmlns:a16="http://schemas.microsoft.com/office/drawing/2014/main" xmlns="" id="{E872781E-E9DA-4C69-BB2D-B0AD18193F07}"/>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379" name="Text Box 15">
          <a:extLst>
            <a:ext uri="{FF2B5EF4-FFF2-40B4-BE49-F238E27FC236}">
              <a16:creationId xmlns:a16="http://schemas.microsoft.com/office/drawing/2014/main" xmlns="" id="{B7E16080-A045-4D66-9DCD-492BE3B4298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380" name="Text Box 15">
          <a:extLst>
            <a:ext uri="{FF2B5EF4-FFF2-40B4-BE49-F238E27FC236}">
              <a16:creationId xmlns:a16="http://schemas.microsoft.com/office/drawing/2014/main" xmlns="" id="{A6C96132-A226-4B81-99B5-781FAC1605F1}"/>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1" name="Text Box 15">
          <a:extLst>
            <a:ext uri="{FF2B5EF4-FFF2-40B4-BE49-F238E27FC236}">
              <a16:creationId xmlns:a16="http://schemas.microsoft.com/office/drawing/2014/main" xmlns="" id="{DC996673-CCDF-40E5-85CC-F21BBE4C9F15}"/>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2" name="Text Box 15">
          <a:extLst>
            <a:ext uri="{FF2B5EF4-FFF2-40B4-BE49-F238E27FC236}">
              <a16:creationId xmlns:a16="http://schemas.microsoft.com/office/drawing/2014/main" xmlns="" id="{F7E973DE-C04D-4000-91C5-8D720EBC9BE7}"/>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3" name="Text Box 15">
          <a:extLst>
            <a:ext uri="{FF2B5EF4-FFF2-40B4-BE49-F238E27FC236}">
              <a16:creationId xmlns:a16="http://schemas.microsoft.com/office/drawing/2014/main" xmlns="" id="{607000D4-6286-4285-949C-A7D1DE358E9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4" name="Text Box 15">
          <a:extLst>
            <a:ext uri="{FF2B5EF4-FFF2-40B4-BE49-F238E27FC236}">
              <a16:creationId xmlns:a16="http://schemas.microsoft.com/office/drawing/2014/main" xmlns="" id="{88136812-D98B-40D1-AB0C-B15E53EF7451}"/>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5" name="Text Box 15">
          <a:extLst>
            <a:ext uri="{FF2B5EF4-FFF2-40B4-BE49-F238E27FC236}">
              <a16:creationId xmlns:a16="http://schemas.microsoft.com/office/drawing/2014/main" xmlns="" id="{DC0945F8-B534-49BA-A84B-E3E7D3B9C7C4}"/>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6" name="Text Box 15">
          <a:extLst>
            <a:ext uri="{FF2B5EF4-FFF2-40B4-BE49-F238E27FC236}">
              <a16:creationId xmlns:a16="http://schemas.microsoft.com/office/drawing/2014/main" xmlns="" id="{DC1DA8AF-06D3-4A8C-AD39-2F60B0B6964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39</xdr:row>
      <xdr:rowOff>504825</xdr:rowOff>
    </xdr:from>
    <xdr:ext cx="95250" cy="442269"/>
    <xdr:sp macro="" textlink="">
      <xdr:nvSpPr>
        <xdr:cNvPr id="1387" name="Text Box 15">
          <a:extLst>
            <a:ext uri="{FF2B5EF4-FFF2-40B4-BE49-F238E27FC236}">
              <a16:creationId xmlns:a16="http://schemas.microsoft.com/office/drawing/2014/main" xmlns="" id="{CCC4C1AF-E9EC-48B8-B47A-86A5DF2C2103}"/>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388" name="Text Box 15">
          <a:extLst>
            <a:ext uri="{FF2B5EF4-FFF2-40B4-BE49-F238E27FC236}">
              <a16:creationId xmlns:a16="http://schemas.microsoft.com/office/drawing/2014/main" xmlns="" id="{A8DA429F-2913-4977-B08D-AEF0EECF243F}"/>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389" name="Text Box 15">
          <a:extLst>
            <a:ext uri="{FF2B5EF4-FFF2-40B4-BE49-F238E27FC236}">
              <a16:creationId xmlns:a16="http://schemas.microsoft.com/office/drawing/2014/main" xmlns="" id="{45FB8ED2-5B4D-4BDA-B9BF-9FC1F35B066C}"/>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390" name="Text Box 15">
          <a:extLst>
            <a:ext uri="{FF2B5EF4-FFF2-40B4-BE49-F238E27FC236}">
              <a16:creationId xmlns:a16="http://schemas.microsoft.com/office/drawing/2014/main" xmlns="" id="{37B32289-92AF-406C-B223-C6F6A019FF58}"/>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39</xdr:row>
      <xdr:rowOff>504825</xdr:rowOff>
    </xdr:from>
    <xdr:ext cx="95250" cy="442269"/>
    <xdr:sp macro="" textlink="">
      <xdr:nvSpPr>
        <xdr:cNvPr id="1391" name="Text Box 15">
          <a:extLst>
            <a:ext uri="{FF2B5EF4-FFF2-40B4-BE49-F238E27FC236}">
              <a16:creationId xmlns:a16="http://schemas.microsoft.com/office/drawing/2014/main" xmlns="" id="{0DBA0B5A-E883-4CC2-A2F7-8EA1B37124B6}"/>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2" name="Text Box 15">
          <a:extLst>
            <a:ext uri="{FF2B5EF4-FFF2-40B4-BE49-F238E27FC236}">
              <a16:creationId xmlns:a16="http://schemas.microsoft.com/office/drawing/2014/main" xmlns="" id="{E8429B3A-C3E1-400C-A4FD-ED25A308A411}"/>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3" name="Text Box 15">
          <a:extLst>
            <a:ext uri="{FF2B5EF4-FFF2-40B4-BE49-F238E27FC236}">
              <a16:creationId xmlns:a16="http://schemas.microsoft.com/office/drawing/2014/main" xmlns="" id="{F4FCC592-0948-4998-BC20-925565BE443C}"/>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4" name="Text Box 15">
          <a:extLst>
            <a:ext uri="{FF2B5EF4-FFF2-40B4-BE49-F238E27FC236}">
              <a16:creationId xmlns:a16="http://schemas.microsoft.com/office/drawing/2014/main" xmlns="" id="{78179E1A-5B03-4A57-A7F9-3D964804229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5" name="Text Box 15">
          <a:extLst>
            <a:ext uri="{FF2B5EF4-FFF2-40B4-BE49-F238E27FC236}">
              <a16:creationId xmlns:a16="http://schemas.microsoft.com/office/drawing/2014/main" xmlns="" id="{0951B398-5B1A-4C38-B2E2-0BC535ABF72F}"/>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96" name="Text Box 15">
          <a:extLst>
            <a:ext uri="{FF2B5EF4-FFF2-40B4-BE49-F238E27FC236}">
              <a16:creationId xmlns:a16="http://schemas.microsoft.com/office/drawing/2014/main" xmlns="" id="{C4D47526-5C77-4A61-BA39-153375C47A9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397" name="Text Box 15">
          <a:extLst>
            <a:ext uri="{FF2B5EF4-FFF2-40B4-BE49-F238E27FC236}">
              <a16:creationId xmlns:a16="http://schemas.microsoft.com/office/drawing/2014/main" xmlns="" id="{3E637A31-22F5-4A0E-A439-15075294786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8" name="Text Box 15">
          <a:extLst>
            <a:ext uri="{FF2B5EF4-FFF2-40B4-BE49-F238E27FC236}">
              <a16:creationId xmlns:a16="http://schemas.microsoft.com/office/drawing/2014/main" xmlns="" id="{8FB10A8E-0CAF-4DE4-B133-8DBED76D351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399" name="Text Box 15">
          <a:extLst>
            <a:ext uri="{FF2B5EF4-FFF2-40B4-BE49-F238E27FC236}">
              <a16:creationId xmlns:a16="http://schemas.microsoft.com/office/drawing/2014/main" xmlns="" id="{B37A97EE-79BF-427E-BD78-AF4A680A6777}"/>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400" name="Text Box 15">
          <a:extLst>
            <a:ext uri="{FF2B5EF4-FFF2-40B4-BE49-F238E27FC236}">
              <a16:creationId xmlns:a16="http://schemas.microsoft.com/office/drawing/2014/main" xmlns="" id="{8FD85D18-01C2-40FD-AA3A-DEE1129305F1}"/>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401" name="Text Box 15">
          <a:extLst>
            <a:ext uri="{FF2B5EF4-FFF2-40B4-BE49-F238E27FC236}">
              <a16:creationId xmlns:a16="http://schemas.microsoft.com/office/drawing/2014/main" xmlns="" id="{437EC26A-6159-408C-8534-FED9BD3968E5}"/>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402" name="Text Box 15">
          <a:extLst>
            <a:ext uri="{FF2B5EF4-FFF2-40B4-BE49-F238E27FC236}">
              <a16:creationId xmlns:a16="http://schemas.microsoft.com/office/drawing/2014/main" xmlns="" id="{5F7544A6-7721-425E-A29A-9646D5B1C13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403" name="Text Box 15">
          <a:extLst>
            <a:ext uri="{FF2B5EF4-FFF2-40B4-BE49-F238E27FC236}">
              <a16:creationId xmlns:a16="http://schemas.microsoft.com/office/drawing/2014/main" xmlns="" id="{C4716961-FDD2-4FC6-827D-4016049C5969}"/>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40</xdr:row>
      <xdr:rowOff>504825</xdr:rowOff>
    </xdr:from>
    <xdr:ext cx="95250" cy="442269"/>
    <xdr:sp macro="" textlink="">
      <xdr:nvSpPr>
        <xdr:cNvPr id="1404" name="Text Box 15">
          <a:extLst>
            <a:ext uri="{FF2B5EF4-FFF2-40B4-BE49-F238E27FC236}">
              <a16:creationId xmlns:a16="http://schemas.microsoft.com/office/drawing/2014/main" xmlns="" id="{35CA2823-22A5-4C48-BA76-45A4D167BD84}"/>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05" name="Text Box 15">
          <a:extLst>
            <a:ext uri="{FF2B5EF4-FFF2-40B4-BE49-F238E27FC236}">
              <a16:creationId xmlns:a16="http://schemas.microsoft.com/office/drawing/2014/main" xmlns="" id="{39F4BC22-6ABB-454A-BD0D-5BA1BC02C35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06" name="Text Box 15">
          <a:extLst>
            <a:ext uri="{FF2B5EF4-FFF2-40B4-BE49-F238E27FC236}">
              <a16:creationId xmlns:a16="http://schemas.microsoft.com/office/drawing/2014/main" xmlns="" id="{181E43C9-8BEA-4528-8C50-967321E5918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07" name="Text Box 15">
          <a:extLst>
            <a:ext uri="{FF2B5EF4-FFF2-40B4-BE49-F238E27FC236}">
              <a16:creationId xmlns:a16="http://schemas.microsoft.com/office/drawing/2014/main" xmlns="" id="{3C25264E-242B-4D36-A6D9-94B54BC7075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08" name="Text Box 15">
          <a:extLst>
            <a:ext uri="{FF2B5EF4-FFF2-40B4-BE49-F238E27FC236}">
              <a16:creationId xmlns:a16="http://schemas.microsoft.com/office/drawing/2014/main" xmlns="" id="{B64DBA36-0759-4C18-8FAA-32123D2CCB6D}"/>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09" name="Text Box 15">
          <a:extLst>
            <a:ext uri="{FF2B5EF4-FFF2-40B4-BE49-F238E27FC236}">
              <a16:creationId xmlns:a16="http://schemas.microsoft.com/office/drawing/2014/main" xmlns="" id="{30D04FDD-6125-4F7C-BEE4-8B53A2B8A10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10" name="Text Box 15">
          <a:extLst>
            <a:ext uri="{FF2B5EF4-FFF2-40B4-BE49-F238E27FC236}">
              <a16:creationId xmlns:a16="http://schemas.microsoft.com/office/drawing/2014/main" xmlns="" id="{F621BC96-3B7C-4D95-84E3-8FB5D167BA3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1" name="Text Box 15">
          <a:extLst>
            <a:ext uri="{FF2B5EF4-FFF2-40B4-BE49-F238E27FC236}">
              <a16:creationId xmlns:a16="http://schemas.microsoft.com/office/drawing/2014/main" xmlns="" id="{C073A7F4-3CB9-49F3-83B2-22EEE9EBCD5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2" name="Text Box 15">
          <a:extLst>
            <a:ext uri="{FF2B5EF4-FFF2-40B4-BE49-F238E27FC236}">
              <a16:creationId xmlns:a16="http://schemas.microsoft.com/office/drawing/2014/main" xmlns="" id="{E5EA42CC-7F90-4B31-A50B-DAFAC2EFA9C2}"/>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3" name="Text Box 15">
          <a:extLst>
            <a:ext uri="{FF2B5EF4-FFF2-40B4-BE49-F238E27FC236}">
              <a16:creationId xmlns:a16="http://schemas.microsoft.com/office/drawing/2014/main" xmlns="" id="{3A041FB2-0DDC-4006-9BC6-2E0C30FE3EA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4" name="Text Box 15">
          <a:extLst>
            <a:ext uri="{FF2B5EF4-FFF2-40B4-BE49-F238E27FC236}">
              <a16:creationId xmlns:a16="http://schemas.microsoft.com/office/drawing/2014/main" xmlns="" id="{86046A72-1F1B-48B5-BD15-0019D7D0A427}"/>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5" name="Text Box 15">
          <a:extLst>
            <a:ext uri="{FF2B5EF4-FFF2-40B4-BE49-F238E27FC236}">
              <a16:creationId xmlns:a16="http://schemas.microsoft.com/office/drawing/2014/main" xmlns="" id="{BECC3A28-4B48-4238-A60F-2141C6FBCF7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6" name="Text Box 15">
          <a:extLst>
            <a:ext uri="{FF2B5EF4-FFF2-40B4-BE49-F238E27FC236}">
              <a16:creationId xmlns:a16="http://schemas.microsoft.com/office/drawing/2014/main" xmlns="" id="{74216E61-A0E6-496C-BBC3-850F1CF1813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41</xdr:row>
      <xdr:rowOff>504825</xdr:rowOff>
    </xdr:from>
    <xdr:ext cx="95250" cy="442269"/>
    <xdr:sp macro="" textlink="">
      <xdr:nvSpPr>
        <xdr:cNvPr id="1417" name="Text Box 15">
          <a:extLst>
            <a:ext uri="{FF2B5EF4-FFF2-40B4-BE49-F238E27FC236}">
              <a16:creationId xmlns:a16="http://schemas.microsoft.com/office/drawing/2014/main" xmlns="" id="{3C00F2B8-9004-4C4D-B37B-96E0C3DF5E2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18" name="Text Box 15">
          <a:extLst>
            <a:ext uri="{FF2B5EF4-FFF2-40B4-BE49-F238E27FC236}">
              <a16:creationId xmlns:a16="http://schemas.microsoft.com/office/drawing/2014/main" xmlns="" id="{09F57CCC-C9E1-4619-8F03-CD4E13376EF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19" name="Text Box 15">
          <a:extLst>
            <a:ext uri="{FF2B5EF4-FFF2-40B4-BE49-F238E27FC236}">
              <a16:creationId xmlns:a16="http://schemas.microsoft.com/office/drawing/2014/main" xmlns="" id="{03E2C386-BF77-478A-8A77-8D13775FF93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0" name="Text Box 15">
          <a:extLst>
            <a:ext uri="{FF2B5EF4-FFF2-40B4-BE49-F238E27FC236}">
              <a16:creationId xmlns:a16="http://schemas.microsoft.com/office/drawing/2014/main" xmlns="" id="{B7312C59-2CD9-4654-943C-499550044E08}"/>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1" name="Text Box 15">
          <a:extLst>
            <a:ext uri="{FF2B5EF4-FFF2-40B4-BE49-F238E27FC236}">
              <a16:creationId xmlns:a16="http://schemas.microsoft.com/office/drawing/2014/main" xmlns="" id="{FE782DED-9A17-4C00-BE6B-8DF860447908}"/>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2" name="Text Box 15">
          <a:extLst>
            <a:ext uri="{FF2B5EF4-FFF2-40B4-BE49-F238E27FC236}">
              <a16:creationId xmlns:a16="http://schemas.microsoft.com/office/drawing/2014/main" xmlns="" id="{D71F57CF-D1CD-4BC6-B047-94B3471F47C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3" name="Text Box 15">
          <a:extLst>
            <a:ext uri="{FF2B5EF4-FFF2-40B4-BE49-F238E27FC236}">
              <a16:creationId xmlns:a16="http://schemas.microsoft.com/office/drawing/2014/main" xmlns="" id="{75A99917-2D7B-4DDE-9841-06858235FE2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4" name="Text Box 15">
          <a:extLst>
            <a:ext uri="{FF2B5EF4-FFF2-40B4-BE49-F238E27FC236}">
              <a16:creationId xmlns:a16="http://schemas.microsoft.com/office/drawing/2014/main" xmlns="" id="{404F2AE2-36C7-476D-9F53-07CDA9572D9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5" name="Text Box 15">
          <a:extLst>
            <a:ext uri="{FF2B5EF4-FFF2-40B4-BE49-F238E27FC236}">
              <a16:creationId xmlns:a16="http://schemas.microsoft.com/office/drawing/2014/main" xmlns="" id="{C9D393FD-8340-4C28-9C5F-D05E69DC7D4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6" name="Text Box 15">
          <a:extLst>
            <a:ext uri="{FF2B5EF4-FFF2-40B4-BE49-F238E27FC236}">
              <a16:creationId xmlns:a16="http://schemas.microsoft.com/office/drawing/2014/main" xmlns="" id="{9CEDD590-B660-4DC1-B56A-FCEA11F0FC2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7" name="Text Box 15">
          <a:extLst>
            <a:ext uri="{FF2B5EF4-FFF2-40B4-BE49-F238E27FC236}">
              <a16:creationId xmlns:a16="http://schemas.microsoft.com/office/drawing/2014/main" xmlns="" id="{D2C47402-A6B5-4E71-A35B-5378A7955EA3}"/>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8" name="Text Box 15">
          <a:extLst>
            <a:ext uri="{FF2B5EF4-FFF2-40B4-BE49-F238E27FC236}">
              <a16:creationId xmlns:a16="http://schemas.microsoft.com/office/drawing/2014/main" xmlns="" id="{414033E4-182E-4BA1-98D8-A8208C615A2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29" name="Text Box 15">
          <a:extLst>
            <a:ext uri="{FF2B5EF4-FFF2-40B4-BE49-F238E27FC236}">
              <a16:creationId xmlns:a16="http://schemas.microsoft.com/office/drawing/2014/main" xmlns="" id="{55B247C8-D1AD-4C41-8657-B83B41EA661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0" name="Text Box 15">
          <a:extLst>
            <a:ext uri="{FF2B5EF4-FFF2-40B4-BE49-F238E27FC236}">
              <a16:creationId xmlns:a16="http://schemas.microsoft.com/office/drawing/2014/main" xmlns="" id="{BD9FB8EF-0007-4AC4-83A3-01F18DE8694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1" name="Text Box 15">
          <a:extLst>
            <a:ext uri="{FF2B5EF4-FFF2-40B4-BE49-F238E27FC236}">
              <a16:creationId xmlns:a16="http://schemas.microsoft.com/office/drawing/2014/main" xmlns="" id="{ADE2AEC0-CBC1-494E-A1C2-B08B1B7CC41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2" name="Text Box 15">
          <a:extLst>
            <a:ext uri="{FF2B5EF4-FFF2-40B4-BE49-F238E27FC236}">
              <a16:creationId xmlns:a16="http://schemas.microsoft.com/office/drawing/2014/main" xmlns="" id="{8491B053-C1C6-4BE9-B6FF-195B6C2B1CF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33" name="Text Box 15">
          <a:extLst>
            <a:ext uri="{FF2B5EF4-FFF2-40B4-BE49-F238E27FC236}">
              <a16:creationId xmlns:a16="http://schemas.microsoft.com/office/drawing/2014/main" xmlns="" id="{C86E2C1E-9983-481A-956A-D6E7980FE49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34" name="Text Box 15">
          <a:extLst>
            <a:ext uri="{FF2B5EF4-FFF2-40B4-BE49-F238E27FC236}">
              <a16:creationId xmlns:a16="http://schemas.microsoft.com/office/drawing/2014/main" xmlns="" id="{513328CF-5769-4C16-8B65-EC784B82F36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5" name="Text Box 15">
          <a:extLst>
            <a:ext uri="{FF2B5EF4-FFF2-40B4-BE49-F238E27FC236}">
              <a16:creationId xmlns:a16="http://schemas.microsoft.com/office/drawing/2014/main" xmlns="" id="{082F73DE-FB32-416C-8C26-ADCEDEBB721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6" name="Text Box 15">
          <a:extLst>
            <a:ext uri="{FF2B5EF4-FFF2-40B4-BE49-F238E27FC236}">
              <a16:creationId xmlns:a16="http://schemas.microsoft.com/office/drawing/2014/main" xmlns="" id="{7D001018-4F2B-4786-885D-D352553345D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7" name="Text Box 15">
          <a:extLst>
            <a:ext uri="{FF2B5EF4-FFF2-40B4-BE49-F238E27FC236}">
              <a16:creationId xmlns:a16="http://schemas.microsoft.com/office/drawing/2014/main" xmlns="" id="{6329E855-27F8-456C-94AE-2BE89B01200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8" name="Text Box 15">
          <a:extLst>
            <a:ext uri="{FF2B5EF4-FFF2-40B4-BE49-F238E27FC236}">
              <a16:creationId xmlns:a16="http://schemas.microsoft.com/office/drawing/2014/main" xmlns="" id="{9CC79B04-D9A9-4F5F-9B41-66113BB5BE8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39" name="Text Box 15">
          <a:extLst>
            <a:ext uri="{FF2B5EF4-FFF2-40B4-BE49-F238E27FC236}">
              <a16:creationId xmlns:a16="http://schemas.microsoft.com/office/drawing/2014/main" xmlns="" id="{CB2272A1-7221-446A-B276-08388BAF98E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40" name="Text Box 15">
          <a:extLst>
            <a:ext uri="{FF2B5EF4-FFF2-40B4-BE49-F238E27FC236}">
              <a16:creationId xmlns:a16="http://schemas.microsoft.com/office/drawing/2014/main" xmlns="" id="{02E94ED7-8E64-4398-B02B-4D9CAA32B2F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42</xdr:row>
      <xdr:rowOff>504825</xdr:rowOff>
    </xdr:from>
    <xdr:ext cx="95250" cy="442269"/>
    <xdr:sp macro="" textlink="">
      <xdr:nvSpPr>
        <xdr:cNvPr id="1441" name="Text Box 15">
          <a:extLst>
            <a:ext uri="{FF2B5EF4-FFF2-40B4-BE49-F238E27FC236}">
              <a16:creationId xmlns:a16="http://schemas.microsoft.com/office/drawing/2014/main" xmlns="" id="{B54FD597-0CFA-41A3-B0BD-108BA9F07BB8}"/>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2" name="Text Box 15">
          <a:extLst>
            <a:ext uri="{FF2B5EF4-FFF2-40B4-BE49-F238E27FC236}">
              <a16:creationId xmlns:a16="http://schemas.microsoft.com/office/drawing/2014/main" xmlns="" id="{85D4CC27-4E30-4858-8E34-897ABC7BFC3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3" name="Text Box 15">
          <a:extLst>
            <a:ext uri="{FF2B5EF4-FFF2-40B4-BE49-F238E27FC236}">
              <a16:creationId xmlns:a16="http://schemas.microsoft.com/office/drawing/2014/main" xmlns="" id="{F338BEDE-A61B-486D-93E7-0008E6429FA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4" name="Text Box 15">
          <a:extLst>
            <a:ext uri="{FF2B5EF4-FFF2-40B4-BE49-F238E27FC236}">
              <a16:creationId xmlns:a16="http://schemas.microsoft.com/office/drawing/2014/main" xmlns="" id="{781AF045-8694-4A9C-A39B-38D4D8C67D9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5" name="Text Box 15">
          <a:extLst>
            <a:ext uri="{FF2B5EF4-FFF2-40B4-BE49-F238E27FC236}">
              <a16:creationId xmlns:a16="http://schemas.microsoft.com/office/drawing/2014/main" xmlns="" id="{1ACCD979-8E77-4A2D-AE93-4C54BB1D88A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6" name="Text Box 15">
          <a:extLst>
            <a:ext uri="{FF2B5EF4-FFF2-40B4-BE49-F238E27FC236}">
              <a16:creationId xmlns:a16="http://schemas.microsoft.com/office/drawing/2014/main" xmlns="" id="{F7F2E051-18BC-4415-9CD3-58B32D308D5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7" name="Text Box 15">
          <a:extLst>
            <a:ext uri="{FF2B5EF4-FFF2-40B4-BE49-F238E27FC236}">
              <a16:creationId xmlns:a16="http://schemas.microsoft.com/office/drawing/2014/main" xmlns="" id="{30C79799-8577-49F2-A8A8-FD220B2D0B3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8" name="Text Box 15">
          <a:extLst>
            <a:ext uri="{FF2B5EF4-FFF2-40B4-BE49-F238E27FC236}">
              <a16:creationId xmlns:a16="http://schemas.microsoft.com/office/drawing/2014/main" xmlns="" id="{3192FB18-46CD-4FF1-9A1B-1F1D8262429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49" name="Text Box 15">
          <a:extLst>
            <a:ext uri="{FF2B5EF4-FFF2-40B4-BE49-F238E27FC236}">
              <a16:creationId xmlns:a16="http://schemas.microsoft.com/office/drawing/2014/main" xmlns="" id="{49F19AD5-48E8-4D97-98E3-FDCB1115438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0" name="Text Box 15">
          <a:extLst>
            <a:ext uri="{FF2B5EF4-FFF2-40B4-BE49-F238E27FC236}">
              <a16:creationId xmlns:a16="http://schemas.microsoft.com/office/drawing/2014/main" xmlns="" id="{B71EE82D-93E0-42D2-8459-1EA7AF240C8E}"/>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1" name="Text Box 15">
          <a:extLst>
            <a:ext uri="{FF2B5EF4-FFF2-40B4-BE49-F238E27FC236}">
              <a16:creationId xmlns:a16="http://schemas.microsoft.com/office/drawing/2014/main" xmlns="" id="{56182F43-3DD4-4EAF-94D0-BB0471BB362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2" name="Text Box 15">
          <a:extLst>
            <a:ext uri="{FF2B5EF4-FFF2-40B4-BE49-F238E27FC236}">
              <a16:creationId xmlns:a16="http://schemas.microsoft.com/office/drawing/2014/main" xmlns="" id="{047F5D46-DA65-42E0-9954-81D77162658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3" name="Text Box 15">
          <a:extLst>
            <a:ext uri="{FF2B5EF4-FFF2-40B4-BE49-F238E27FC236}">
              <a16:creationId xmlns:a16="http://schemas.microsoft.com/office/drawing/2014/main" xmlns="" id="{513D9046-397B-4CFA-846A-BB9CAD55937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4" name="Text Box 15">
          <a:extLst>
            <a:ext uri="{FF2B5EF4-FFF2-40B4-BE49-F238E27FC236}">
              <a16:creationId xmlns:a16="http://schemas.microsoft.com/office/drawing/2014/main" xmlns="" id="{5D66432B-EC11-498A-A9FC-F389C2E98CFE}"/>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5" name="Text Box 15">
          <a:extLst>
            <a:ext uri="{FF2B5EF4-FFF2-40B4-BE49-F238E27FC236}">
              <a16:creationId xmlns:a16="http://schemas.microsoft.com/office/drawing/2014/main" xmlns="" id="{40EB3C27-661C-4283-958E-C4D793ABAFD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6" name="Text Box 15">
          <a:extLst>
            <a:ext uri="{FF2B5EF4-FFF2-40B4-BE49-F238E27FC236}">
              <a16:creationId xmlns:a16="http://schemas.microsoft.com/office/drawing/2014/main" xmlns="" id="{9EA3C759-F393-4529-BCA9-D1D8057FE00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57" name="Text Box 15">
          <a:extLst>
            <a:ext uri="{FF2B5EF4-FFF2-40B4-BE49-F238E27FC236}">
              <a16:creationId xmlns:a16="http://schemas.microsoft.com/office/drawing/2014/main" xmlns="" id="{A8704188-59B5-45CA-8EA2-140291E186BD}"/>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58" name="Text Box 15">
          <a:extLst>
            <a:ext uri="{FF2B5EF4-FFF2-40B4-BE49-F238E27FC236}">
              <a16:creationId xmlns:a16="http://schemas.microsoft.com/office/drawing/2014/main" xmlns="" id="{8B3E37DD-386A-485D-93A8-7131BD8338C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59" name="Text Box 15">
          <a:extLst>
            <a:ext uri="{FF2B5EF4-FFF2-40B4-BE49-F238E27FC236}">
              <a16:creationId xmlns:a16="http://schemas.microsoft.com/office/drawing/2014/main" xmlns="" id="{DD12D012-ACDA-4A07-BB20-1FDE01E4509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0" name="Text Box 15">
          <a:extLst>
            <a:ext uri="{FF2B5EF4-FFF2-40B4-BE49-F238E27FC236}">
              <a16:creationId xmlns:a16="http://schemas.microsoft.com/office/drawing/2014/main" xmlns="" id="{CE7DE8A6-A94A-4894-8C11-56B52A2F659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1" name="Text Box 15">
          <a:extLst>
            <a:ext uri="{FF2B5EF4-FFF2-40B4-BE49-F238E27FC236}">
              <a16:creationId xmlns:a16="http://schemas.microsoft.com/office/drawing/2014/main" xmlns="" id="{7C7C4DEF-6B53-463D-9D8B-EFBBD9396C9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2" name="Text Box 15">
          <a:extLst>
            <a:ext uri="{FF2B5EF4-FFF2-40B4-BE49-F238E27FC236}">
              <a16:creationId xmlns:a16="http://schemas.microsoft.com/office/drawing/2014/main" xmlns="" id="{B1C03429-E8A6-48D2-928B-5A532A63A20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3" name="Text Box 15">
          <a:extLst>
            <a:ext uri="{FF2B5EF4-FFF2-40B4-BE49-F238E27FC236}">
              <a16:creationId xmlns:a16="http://schemas.microsoft.com/office/drawing/2014/main" xmlns="" id="{C918FCF3-3A53-46F8-AC54-0B6CC65EEB9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4" name="Text Box 15">
          <a:extLst>
            <a:ext uri="{FF2B5EF4-FFF2-40B4-BE49-F238E27FC236}">
              <a16:creationId xmlns:a16="http://schemas.microsoft.com/office/drawing/2014/main" xmlns="" id="{EDC518A5-6C7D-4B27-8F22-23ED2223050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43</xdr:row>
      <xdr:rowOff>504825</xdr:rowOff>
    </xdr:from>
    <xdr:ext cx="95250" cy="442269"/>
    <xdr:sp macro="" textlink="">
      <xdr:nvSpPr>
        <xdr:cNvPr id="1465" name="Text Box 15">
          <a:extLst>
            <a:ext uri="{FF2B5EF4-FFF2-40B4-BE49-F238E27FC236}">
              <a16:creationId xmlns:a16="http://schemas.microsoft.com/office/drawing/2014/main" xmlns="" id="{B6889B83-3E71-4417-A211-84057C90D33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66" name="Text Box 15">
          <a:extLst>
            <a:ext uri="{FF2B5EF4-FFF2-40B4-BE49-F238E27FC236}">
              <a16:creationId xmlns:a16="http://schemas.microsoft.com/office/drawing/2014/main" xmlns="" id="{31CCC0D3-BEC8-4C67-A419-2BFE2E3C144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67" name="Text Box 15">
          <a:extLst>
            <a:ext uri="{FF2B5EF4-FFF2-40B4-BE49-F238E27FC236}">
              <a16:creationId xmlns:a16="http://schemas.microsoft.com/office/drawing/2014/main" xmlns="" id="{37131034-90CC-4413-9636-943E1CF7C35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68" name="Text Box 15">
          <a:extLst>
            <a:ext uri="{FF2B5EF4-FFF2-40B4-BE49-F238E27FC236}">
              <a16:creationId xmlns:a16="http://schemas.microsoft.com/office/drawing/2014/main" xmlns="" id="{FD60F7E3-EE5E-4CD1-A906-66CE5B146154}"/>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69" name="Text Box 15">
          <a:extLst>
            <a:ext uri="{FF2B5EF4-FFF2-40B4-BE49-F238E27FC236}">
              <a16:creationId xmlns:a16="http://schemas.microsoft.com/office/drawing/2014/main" xmlns="" id="{5F4E66EA-BEF0-4F04-9010-1C68477B493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0" name="Text Box 15">
          <a:extLst>
            <a:ext uri="{FF2B5EF4-FFF2-40B4-BE49-F238E27FC236}">
              <a16:creationId xmlns:a16="http://schemas.microsoft.com/office/drawing/2014/main" xmlns="" id="{3185E4F1-F3C0-4F24-9914-D9B7D86337A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1" name="Text Box 15">
          <a:extLst>
            <a:ext uri="{FF2B5EF4-FFF2-40B4-BE49-F238E27FC236}">
              <a16:creationId xmlns:a16="http://schemas.microsoft.com/office/drawing/2014/main" xmlns="" id="{C4B763B9-9F5D-4444-9CE1-C18FA8AC853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2" name="Text Box 15">
          <a:extLst>
            <a:ext uri="{FF2B5EF4-FFF2-40B4-BE49-F238E27FC236}">
              <a16:creationId xmlns:a16="http://schemas.microsoft.com/office/drawing/2014/main" xmlns="" id="{6343F309-3BDD-46B8-B55F-A2FECBADEC8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3" name="Text Box 15">
          <a:extLst>
            <a:ext uri="{FF2B5EF4-FFF2-40B4-BE49-F238E27FC236}">
              <a16:creationId xmlns:a16="http://schemas.microsoft.com/office/drawing/2014/main" xmlns="" id="{36090A50-AA3E-4EDF-B092-103E702798D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4" name="Text Box 15">
          <a:extLst>
            <a:ext uri="{FF2B5EF4-FFF2-40B4-BE49-F238E27FC236}">
              <a16:creationId xmlns:a16="http://schemas.microsoft.com/office/drawing/2014/main" xmlns="" id="{6ABF53E6-EB83-4F88-B93F-9A861FD62B81}"/>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5" name="Text Box 15">
          <a:extLst>
            <a:ext uri="{FF2B5EF4-FFF2-40B4-BE49-F238E27FC236}">
              <a16:creationId xmlns:a16="http://schemas.microsoft.com/office/drawing/2014/main" xmlns="" id="{2F99B31A-2EC1-4DDC-8BB0-A6C98D05F92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476" name="Text Box 15">
          <a:extLst>
            <a:ext uri="{FF2B5EF4-FFF2-40B4-BE49-F238E27FC236}">
              <a16:creationId xmlns:a16="http://schemas.microsoft.com/office/drawing/2014/main" xmlns="" id="{F2959F20-C42A-4696-BBCE-C9B1A9EB75C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1477" name="Text Box 15">
          <a:extLst>
            <a:ext uri="{FF2B5EF4-FFF2-40B4-BE49-F238E27FC236}">
              <a16:creationId xmlns:a16="http://schemas.microsoft.com/office/drawing/2014/main" xmlns="" id="{1DB6FBE2-E0F6-4A84-A586-08DD4BE1237A}"/>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1478" name="Text Box 15">
          <a:extLst>
            <a:ext uri="{FF2B5EF4-FFF2-40B4-BE49-F238E27FC236}">
              <a16:creationId xmlns:a16="http://schemas.microsoft.com/office/drawing/2014/main" xmlns="" id="{121F08DD-21DD-448A-85D9-E61B0081012C}"/>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1479" name="Text Box 15">
          <a:extLst>
            <a:ext uri="{FF2B5EF4-FFF2-40B4-BE49-F238E27FC236}">
              <a16:creationId xmlns:a16="http://schemas.microsoft.com/office/drawing/2014/main" xmlns="" id="{ABB682DD-26E4-4F31-969A-894737952E1D}"/>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40</xdr:row>
      <xdr:rowOff>504825</xdr:rowOff>
    </xdr:from>
    <xdr:ext cx="95250" cy="442269"/>
    <xdr:sp macro="" textlink="">
      <xdr:nvSpPr>
        <xdr:cNvPr id="1480" name="Text Box 15">
          <a:extLst>
            <a:ext uri="{FF2B5EF4-FFF2-40B4-BE49-F238E27FC236}">
              <a16:creationId xmlns:a16="http://schemas.microsoft.com/office/drawing/2014/main" xmlns="" id="{0A969A90-1F47-42DA-9909-C56F02CF2064}"/>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442269"/>
    <xdr:sp macro="" textlink="">
      <xdr:nvSpPr>
        <xdr:cNvPr id="1481" name="Text Box 15">
          <a:extLst>
            <a:ext uri="{FF2B5EF4-FFF2-40B4-BE49-F238E27FC236}">
              <a16:creationId xmlns:a16="http://schemas.microsoft.com/office/drawing/2014/main" xmlns="" id="{47D1B80B-B42D-414E-A132-80C12C5E087B}"/>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442269"/>
    <xdr:sp macro="" textlink="">
      <xdr:nvSpPr>
        <xdr:cNvPr id="1482" name="Text Box 15">
          <a:extLst>
            <a:ext uri="{FF2B5EF4-FFF2-40B4-BE49-F238E27FC236}">
              <a16:creationId xmlns:a16="http://schemas.microsoft.com/office/drawing/2014/main" xmlns="" id="{365A0C52-8ED5-4529-9547-0C324C4413BC}"/>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442269"/>
    <xdr:sp macro="" textlink="">
      <xdr:nvSpPr>
        <xdr:cNvPr id="1483" name="Text Box 15">
          <a:extLst>
            <a:ext uri="{FF2B5EF4-FFF2-40B4-BE49-F238E27FC236}">
              <a16:creationId xmlns:a16="http://schemas.microsoft.com/office/drawing/2014/main" xmlns="" id="{A406A85E-2BE5-4EEF-99C5-35E0C3E07755}"/>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41</xdr:row>
      <xdr:rowOff>504825</xdr:rowOff>
    </xdr:from>
    <xdr:ext cx="95250" cy="442269"/>
    <xdr:sp macro="" textlink="">
      <xdr:nvSpPr>
        <xdr:cNvPr id="1484" name="Text Box 15">
          <a:extLst>
            <a:ext uri="{FF2B5EF4-FFF2-40B4-BE49-F238E27FC236}">
              <a16:creationId xmlns:a16="http://schemas.microsoft.com/office/drawing/2014/main" xmlns="" id="{5FFF6EB0-A0E7-430A-A01A-2E0AA97379B7}"/>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85" name="Text Box 15">
          <a:extLst>
            <a:ext uri="{FF2B5EF4-FFF2-40B4-BE49-F238E27FC236}">
              <a16:creationId xmlns:a16="http://schemas.microsoft.com/office/drawing/2014/main" xmlns="" id="{0624C1A2-CD56-4B34-A02F-BE21813D4B68}"/>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86" name="Text Box 15">
          <a:extLst>
            <a:ext uri="{FF2B5EF4-FFF2-40B4-BE49-F238E27FC236}">
              <a16:creationId xmlns:a16="http://schemas.microsoft.com/office/drawing/2014/main" xmlns="" id="{DFC3EFC3-3001-4F07-AC04-329C415A8EB2}"/>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87" name="Text Box 15">
          <a:extLst>
            <a:ext uri="{FF2B5EF4-FFF2-40B4-BE49-F238E27FC236}">
              <a16:creationId xmlns:a16="http://schemas.microsoft.com/office/drawing/2014/main" xmlns="" id="{EF1CC7E6-A5AA-4BC9-A585-0DE7A1B1188F}"/>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88" name="Text Box 15">
          <a:extLst>
            <a:ext uri="{FF2B5EF4-FFF2-40B4-BE49-F238E27FC236}">
              <a16:creationId xmlns:a16="http://schemas.microsoft.com/office/drawing/2014/main" xmlns="" id="{24A61B04-1458-425B-B70E-494D6D17F781}"/>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89" name="Text Box 15">
          <a:extLst>
            <a:ext uri="{FF2B5EF4-FFF2-40B4-BE49-F238E27FC236}">
              <a16:creationId xmlns:a16="http://schemas.microsoft.com/office/drawing/2014/main" xmlns="" id="{6177039C-63FF-41D9-BF8D-C61EE993D3FC}"/>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90" name="Text Box 15">
          <a:extLst>
            <a:ext uri="{FF2B5EF4-FFF2-40B4-BE49-F238E27FC236}">
              <a16:creationId xmlns:a16="http://schemas.microsoft.com/office/drawing/2014/main" xmlns="" id="{FC322648-0864-420B-9CBC-606C83CBE37D}"/>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91" name="Text Box 15">
          <a:extLst>
            <a:ext uri="{FF2B5EF4-FFF2-40B4-BE49-F238E27FC236}">
              <a16:creationId xmlns:a16="http://schemas.microsoft.com/office/drawing/2014/main" xmlns="" id="{49FA5A6B-8F9E-4213-BBB0-9545EBCDC09E}"/>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42</xdr:row>
      <xdr:rowOff>504825</xdr:rowOff>
    </xdr:from>
    <xdr:ext cx="95250" cy="442269"/>
    <xdr:sp macro="" textlink="">
      <xdr:nvSpPr>
        <xdr:cNvPr id="1492" name="Text Box 15">
          <a:extLst>
            <a:ext uri="{FF2B5EF4-FFF2-40B4-BE49-F238E27FC236}">
              <a16:creationId xmlns:a16="http://schemas.microsoft.com/office/drawing/2014/main" xmlns="" id="{30D58B55-896A-42F0-9221-B5B806AF91D1}"/>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3" name="Text Box 15">
          <a:extLst>
            <a:ext uri="{FF2B5EF4-FFF2-40B4-BE49-F238E27FC236}">
              <a16:creationId xmlns:a16="http://schemas.microsoft.com/office/drawing/2014/main" xmlns="" id="{33663ADC-9D9B-4C56-B59B-8F402DD9E438}"/>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4" name="Text Box 15">
          <a:extLst>
            <a:ext uri="{FF2B5EF4-FFF2-40B4-BE49-F238E27FC236}">
              <a16:creationId xmlns:a16="http://schemas.microsoft.com/office/drawing/2014/main" xmlns="" id="{96E26F78-742C-4D70-8BB0-21988BED27FF}"/>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5" name="Text Box 15">
          <a:extLst>
            <a:ext uri="{FF2B5EF4-FFF2-40B4-BE49-F238E27FC236}">
              <a16:creationId xmlns:a16="http://schemas.microsoft.com/office/drawing/2014/main" xmlns="" id="{80592BB2-FD18-4ABB-BBC6-07D11D5225ED}"/>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6" name="Text Box 15">
          <a:extLst>
            <a:ext uri="{FF2B5EF4-FFF2-40B4-BE49-F238E27FC236}">
              <a16:creationId xmlns:a16="http://schemas.microsoft.com/office/drawing/2014/main" xmlns="" id="{6D2B68EC-6CB8-43CB-A1DD-A9DC0F102F19}"/>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7" name="Text Box 15">
          <a:extLst>
            <a:ext uri="{FF2B5EF4-FFF2-40B4-BE49-F238E27FC236}">
              <a16:creationId xmlns:a16="http://schemas.microsoft.com/office/drawing/2014/main" xmlns="" id="{50BA03F5-43BA-42FE-8ACF-E60B15EB436B}"/>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8" name="Text Box 15">
          <a:extLst>
            <a:ext uri="{FF2B5EF4-FFF2-40B4-BE49-F238E27FC236}">
              <a16:creationId xmlns:a16="http://schemas.microsoft.com/office/drawing/2014/main" xmlns="" id="{7D3F6A44-59BA-470E-AF39-59C7AFE52A33}"/>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499" name="Text Box 15">
          <a:extLst>
            <a:ext uri="{FF2B5EF4-FFF2-40B4-BE49-F238E27FC236}">
              <a16:creationId xmlns:a16="http://schemas.microsoft.com/office/drawing/2014/main" xmlns="" id="{57560B57-E2C0-47CF-A1B6-26083465ED26}"/>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43</xdr:row>
      <xdr:rowOff>504825</xdr:rowOff>
    </xdr:from>
    <xdr:ext cx="95250" cy="442269"/>
    <xdr:sp macro="" textlink="">
      <xdr:nvSpPr>
        <xdr:cNvPr id="1500" name="Text Box 15">
          <a:extLst>
            <a:ext uri="{FF2B5EF4-FFF2-40B4-BE49-F238E27FC236}">
              <a16:creationId xmlns:a16="http://schemas.microsoft.com/office/drawing/2014/main" xmlns="" id="{CEE95B2A-0B5A-40DF-B93E-2E731C5F502A}"/>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01" name="Text Box 15">
          <a:extLst>
            <a:ext uri="{FF2B5EF4-FFF2-40B4-BE49-F238E27FC236}">
              <a16:creationId xmlns:a16="http://schemas.microsoft.com/office/drawing/2014/main" xmlns="" id="{99010236-9639-4DE1-B56F-E272797B7EF9}"/>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02" name="Text Box 15">
          <a:extLst>
            <a:ext uri="{FF2B5EF4-FFF2-40B4-BE49-F238E27FC236}">
              <a16:creationId xmlns:a16="http://schemas.microsoft.com/office/drawing/2014/main" xmlns="" id="{37EA1E7F-4DCB-400B-A8F7-425723262E7F}"/>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03" name="Text Box 15">
          <a:extLst>
            <a:ext uri="{FF2B5EF4-FFF2-40B4-BE49-F238E27FC236}">
              <a16:creationId xmlns:a16="http://schemas.microsoft.com/office/drawing/2014/main" xmlns="" id="{B2221A7C-E5A1-42C1-A201-587C1BB37D26}"/>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04" name="Text Box 15">
          <a:extLst>
            <a:ext uri="{FF2B5EF4-FFF2-40B4-BE49-F238E27FC236}">
              <a16:creationId xmlns:a16="http://schemas.microsoft.com/office/drawing/2014/main" xmlns="" id="{77FDBDB9-0499-44D1-85FA-37969D7BA538}"/>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05" name="Text Box 15">
          <a:extLst>
            <a:ext uri="{FF2B5EF4-FFF2-40B4-BE49-F238E27FC236}">
              <a16:creationId xmlns:a16="http://schemas.microsoft.com/office/drawing/2014/main" xmlns="" id="{0E9C3AE2-9C92-47A3-B290-268A58F5D17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506" name="Text Box 15">
          <a:extLst>
            <a:ext uri="{FF2B5EF4-FFF2-40B4-BE49-F238E27FC236}">
              <a16:creationId xmlns:a16="http://schemas.microsoft.com/office/drawing/2014/main" xmlns="" id="{844BD67D-BA49-47E3-B81F-D1002AC557B1}"/>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1507" name="Text Box 15">
          <a:extLst>
            <a:ext uri="{FF2B5EF4-FFF2-40B4-BE49-F238E27FC236}">
              <a16:creationId xmlns:a16="http://schemas.microsoft.com/office/drawing/2014/main" xmlns="" id="{0A60AB46-31D8-4E72-B3C0-DBC3EF64A977}"/>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08" name="Text Box 15">
          <a:extLst>
            <a:ext uri="{FF2B5EF4-FFF2-40B4-BE49-F238E27FC236}">
              <a16:creationId xmlns:a16="http://schemas.microsoft.com/office/drawing/2014/main" xmlns="" id="{19D615CF-2D35-4BF7-84FF-478BFF05440B}"/>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509" name="Text Box 15">
          <a:extLst>
            <a:ext uri="{FF2B5EF4-FFF2-40B4-BE49-F238E27FC236}">
              <a16:creationId xmlns:a16="http://schemas.microsoft.com/office/drawing/2014/main" xmlns="" id="{263C61AB-B4CB-4AF5-B27E-2743C56D6CEF}"/>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1510" name="Text Box 15">
          <a:extLst>
            <a:ext uri="{FF2B5EF4-FFF2-40B4-BE49-F238E27FC236}">
              <a16:creationId xmlns:a16="http://schemas.microsoft.com/office/drawing/2014/main" xmlns="" id="{005E173B-4865-4935-9073-494CC0AD1ECC}"/>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1" name="Text Box 15">
          <a:extLst>
            <a:ext uri="{FF2B5EF4-FFF2-40B4-BE49-F238E27FC236}">
              <a16:creationId xmlns:a16="http://schemas.microsoft.com/office/drawing/2014/main" xmlns="" id="{93CE3CA7-E1C4-447E-BD1D-587321DB4C8B}"/>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2" name="Text Box 15">
          <a:extLst>
            <a:ext uri="{FF2B5EF4-FFF2-40B4-BE49-F238E27FC236}">
              <a16:creationId xmlns:a16="http://schemas.microsoft.com/office/drawing/2014/main" xmlns="" id="{D2EC0AE0-1D95-42FE-A56B-107146B12FE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3" name="Text Box 15">
          <a:extLst>
            <a:ext uri="{FF2B5EF4-FFF2-40B4-BE49-F238E27FC236}">
              <a16:creationId xmlns:a16="http://schemas.microsoft.com/office/drawing/2014/main" xmlns="" id="{B5C47F43-FABC-4735-AAF0-2010CA795BF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4" name="Text Box 15">
          <a:extLst>
            <a:ext uri="{FF2B5EF4-FFF2-40B4-BE49-F238E27FC236}">
              <a16:creationId xmlns:a16="http://schemas.microsoft.com/office/drawing/2014/main" xmlns="" id="{3DEF2603-7D50-42B3-9E8A-117F9F655A35}"/>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5" name="Text Box 15">
          <a:extLst>
            <a:ext uri="{FF2B5EF4-FFF2-40B4-BE49-F238E27FC236}">
              <a16:creationId xmlns:a16="http://schemas.microsoft.com/office/drawing/2014/main" xmlns="" id="{DF535009-A8AA-411A-9FAA-DDDAED26A50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6" name="Text Box 15">
          <a:extLst>
            <a:ext uri="{FF2B5EF4-FFF2-40B4-BE49-F238E27FC236}">
              <a16:creationId xmlns:a16="http://schemas.microsoft.com/office/drawing/2014/main" xmlns="" id="{192FEA0B-6EAC-4CEF-989F-4B25E3B968D7}"/>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7" name="Text Box 15">
          <a:extLst>
            <a:ext uri="{FF2B5EF4-FFF2-40B4-BE49-F238E27FC236}">
              <a16:creationId xmlns:a16="http://schemas.microsoft.com/office/drawing/2014/main" xmlns="" id="{A39551B1-D118-4599-9BC7-8F3D97FEC831}"/>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8" name="Text Box 15">
          <a:extLst>
            <a:ext uri="{FF2B5EF4-FFF2-40B4-BE49-F238E27FC236}">
              <a16:creationId xmlns:a16="http://schemas.microsoft.com/office/drawing/2014/main" xmlns="" id="{7158F3B9-0E21-44E6-B57E-180B780197A5}"/>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19" name="Text Box 15">
          <a:extLst>
            <a:ext uri="{FF2B5EF4-FFF2-40B4-BE49-F238E27FC236}">
              <a16:creationId xmlns:a16="http://schemas.microsoft.com/office/drawing/2014/main" xmlns="" id="{6115A190-D776-4E97-BD88-9C58B6F313DB}"/>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20" name="Text Box 15">
          <a:extLst>
            <a:ext uri="{FF2B5EF4-FFF2-40B4-BE49-F238E27FC236}">
              <a16:creationId xmlns:a16="http://schemas.microsoft.com/office/drawing/2014/main" xmlns="" id="{CEB2D1AB-B5E9-45C3-8B89-8BEE3A3781F8}"/>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21" name="Text Box 15">
          <a:extLst>
            <a:ext uri="{FF2B5EF4-FFF2-40B4-BE49-F238E27FC236}">
              <a16:creationId xmlns:a16="http://schemas.microsoft.com/office/drawing/2014/main" xmlns="" id="{A6943E9D-3535-4355-BA42-4AFA297CE67F}"/>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22" name="Text Box 15">
          <a:extLst>
            <a:ext uri="{FF2B5EF4-FFF2-40B4-BE49-F238E27FC236}">
              <a16:creationId xmlns:a16="http://schemas.microsoft.com/office/drawing/2014/main" xmlns="" id="{D439804E-9E21-4C41-9F96-6B887F5B6E52}"/>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523" name="Text Box 15">
          <a:extLst>
            <a:ext uri="{FF2B5EF4-FFF2-40B4-BE49-F238E27FC236}">
              <a16:creationId xmlns:a16="http://schemas.microsoft.com/office/drawing/2014/main" xmlns="" id="{8F0DA511-93DE-42AB-852F-CC10D23D7108}"/>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24" name="Text Box 15">
          <a:extLst>
            <a:ext uri="{FF2B5EF4-FFF2-40B4-BE49-F238E27FC236}">
              <a16:creationId xmlns:a16="http://schemas.microsoft.com/office/drawing/2014/main" xmlns="" id="{681BAAB8-EF27-4587-89E4-40DA238009D1}"/>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525" name="Text Box 15">
          <a:extLst>
            <a:ext uri="{FF2B5EF4-FFF2-40B4-BE49-F238E27FC236}">
              <a16:creationId xmlns:a16="http://schemas.microsoft.com/office/drawing/2014/main" xmlns="" id="{DA41986A-899B-4F18-865F-27B2C1C99A02}"/>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1526" name="Text Box 15">
          <a:extLst>
            <a:ext uri="{FF2B5EF4-FFF2-40B4-BE49-F238E27FC236}">
              <a16:creationId xmlns:a16="http://schemas.microsoft.com/office/drawing/2014/main" xmlns="" id="{65CE8390-E58C-4EC3-9FBE-68155A8BABAD}"/>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27" name="Text Box 15">
          <a:extLst>
            <a:ext uri="{FF2B5EF4-FFF2-40B4-BE49-F238E27FC236}">
              <a16:creationId xmlns:a16="http://schemas.microsoft.com/office/drawing/2014/main" xmlns="" id="{99E638EF-4D29-444E-BD71-AE2E2B01A189}"/>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528" name="Text Box 15">
          <a:extLst>
            <a:ext uri="{FF2B5EF4-FFF2-40B4-BE49-F238E27FC236}">
              <a16:creationId xmlns:a16="http://schemas.microsoft.com/office/drawing/2014/main" xmlns="" id="{060E8E2A-678E-4EDB-BFA2-A69610E1F0A1}"/>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1529" name="Text Box 15">
          <a:extLst>
            <a:ext uri="{FF2B5EF4-FFF2-40B4-BE49-F238E27FC236}">
              <a16:creationId xmlns:a16="http://schemas.microsoft.com/office/drawing/2014/main" xmlns="" id="{E9FFE5D1-5662-4085-9C7C-9BB52F6F164E}"/>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47</xdr:row>
      <xdr:rowOff>504825</xdr:rowOff>
    </xdr:from>
    <xdr:ext cx="95250" cy="444014"/>
    <xdr:sp macro="" textlink="">
      <xdr:nvSpPr>
        <xdr:cNvPr id="1530" name="Text Box 15">
          <a:extLst>
            <a:ext uri="{FF2B5EF4-FFF2-40B4-BE49-F238E27FC236}">
              <a16:creationId xmlns:a16="http://schemas.microsoft.com/office/drawing/2014/main" xmlns="" id="{8B12A28E-4AD4-4696-A4C2-377AEE441346}"/>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31" name="Text Box 16">
          <a:extLst>
            <a:ext uri="{FF2B5EF4-FFF2-40B4-BE49-F238E27FC236}">
              <a16:creationId xmlns:a16="http://schemas.microsoft.com/office/drawing/2014/main" xmlns="" id="{7A6E3A19-7DF8-4724-A313-FA396951D5CF}"/>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32" name="Text Box 17">
          <a:extLst>
            <a:ext uri="{FF2B5EF4-FFF2-40B4-BE49-F238E27FC236}">
              <a16:creationId xmlns:a16="http://schemas.microsoft.com/office/drawing/2014/main" xmlns="" id="{BD3A7A27-0488-4B67-8216-DBAA8A511A8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33" name="Text Box 18">
          <a:extLst>
            <a:ext uri="{FF2B5EF4-FFF2-40B4-BE49-F238E27FC236}">
              <a16:creationId xmlns:a16="http://schemas.microsoft.com/office/drawing/2014/main" xmlns="" id="{83F1C99B-C012-486C-9F44-836239217339}"/>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34" name="Text Box 19">
          <a:extLst>
            <a:ext uri="{FF2B5EF4-FFF2-40B4-BE49-F238E27FC236}">
              <a16:creationId xmlns:a16="http://schemas.microsoft.com/office/drawing/2014/main" xmlns="" id="{3E168158-9D2B-4CC2-89D7-FEFBCA669F78}"/>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35" name="Text Box 16">
          <a:extLst>
            <a:ext uri="{FF2B5EF4-FFF2-40B4-BE49-F238E27FC236}">
              <a16:creationId xmlns:a16="http://schemas.microsoft.com/office/drawing/2014/main" xmlns="" id="{6B0A603A-78BE-4F88-8DFA-76019817145E}"/>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36" name="Text Box 17">
          <a:extLst>
            <a:ext uri="{FF2B5EF4-FFF2-40B4-BE49-F238E27FC236}">
              <a16:creationId xmlns:a16="http://schemas.microsoft.com/office/drawing/2014/main" xmlns="" id="{306AB14C-5066-46D1-985B-7CD9DED3965F}"/>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37" name="Text Box 18">
          <a:extLst>
            <a:ext uri="{FF2B5EF4-FFF2-40B4-BE49-F238E27FC236}">
              <a16:creationId xmlns:a16="http://schemas.microsoft.com/office/drawing/2014/main" xmlns="" id="{7594E24D-A3B0-44EC-8944-004D22790C35}"/>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38" name="Text Box 19">
          <a:extLst>
            <a:ext uri="{FF2B5EF4-FFF2-40B4-BE49-F238E27FC236}">
              <a16:creationId xmlns:a16="http://schemas.microsoft.com/office/drawing/2014/main" xmlns="" id="{64DE369D-ED4A-4293-8D2E-B8449FBB801F}"/>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539" name="Text Box 15">
          <a:extLst>
            <a:ext uri="{FF2B5EF4-FFF2-40B4-BE49-F238E27FC236}">
              <a16:creationId xmlns:a16="http://schemas.microsoft.com/office/drawing/2014/main" xmlns="" id="{4B44A1C2-272A-4873-830E-23E62B6DD32D}"/>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1540" name="Text Box 16">
          <a:extLst>
            <a:ext uri="{FF2B5EF4-FFF2-40B4-BE49-F238E27FC236}">
              <a16:creationId xmlns:a16="http://schemas.microsoft.com/office/drawing/2014/main" xmlns="" id="{28C3D53C-0B57-4322-B11B-3C1726A111F3}"/>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1541" name="Text Box 17">
          <a:extLst>
            <a:ext uri="{FF2B5EF4-FFF2-40B4-BE49-F238E27FC236}">
              <a16:creationId xmlns:a16="http://schemas.microsoft.com/office/drawing/2014/main" xmlns="" id="{98737986-476A-4C31-A4C0-60796D98204B}"/>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1542" name="Text Box 18">
          <a:extLst>
            <a:ext uri="{FF2B5EF4-FFF2-40B4-BE49-F238E27FC236}">
              <a16:creationId xmlns:a16="http://schemas.microsoft.com/office/drawing/2014/main" xmlns="" id="{820EFF5E-9DFE-4BDE-AEC9-045292CABC2D}"/>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1543" name="Text Box 19">
          <a:extLst>
            <a:ext uri="{FF2B5EF4-FFF2-40B4-BE49-F238E27FC236}">
              <a16:creationId xmlns:a16="http://schemas.microsoft.com/office/drawing/2014/main" xmlns="" id="{5BD33FE9-EA17-4140-9FE1-CAED8C0E801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1544" name="Text Box 15">
          <a:extLst>
            <a:ext uri="{FF2B5EF4-FFF2-40B4-BE49-F238E27FC236}">
              <a16:creationId xmlns:a16="http://schemas.microsoft.com/office/drawing/2014/main" xmlns="" id="{98888CF7-0E9E-44FA-ABB7-61A84715598B}"/>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45" name="Text Box 16">
          <a:extLst>
            <a:ext uri="{FF2B5EF4-FFF2-40B4-BE49-F238E27FC236}">
              <a16:creationId xmlns:a16="http://schemas.microsoft.com/office/drawing/2014/main" xmlns="" id="{5C944C0A-835F-4729-A723-A234AF721DE3}"/>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46" name="Text Box 17">
          <a:extLst>
            <a:ext uri="{FF2B5EF4-FFF2-40B4-BE49-F238E27FC236}">
              <a16:creationId xmlns:a16="http://schemas.microsoft.com/office/drawing/2014/main" xmlns="" id="{544D777C-C032-4A39-9CAC-8E131731AF51}"/>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47" name="Text Box 18">
          <a:extLst>
            <a:ext uri="{FF2B5EF4-FFF2-40B4-BE49-F238E27FC236}">
              <a16:creationId xmlns:a16="http://schemas.microsoft.com/office/drawing/2014/main" xmlns="" id="{1B321244-D3D1-4971-AFED-5CB6BAB6A03A}"/>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0</xdr:rowOff>
    </xdr:from>
    <xdr:ext cx="95250" cy="171450"/>
    <xdr:sp macro="" textlink="">
      <xdr:nvSpPr>
        <xdr:cNvPr id="1548" name="Text Box 19">
          <a:extLst>
            <a:ext uri="{FF2B5EF4-FFF2-40B4-BE49-F238E27FC236}">
              <a16:creationId xmlns:a16="http://schemas.microsoft.com/office/drawing/2014/main" xmlns="" id="{9D2A4FE6-8EC4-4264-9B75-7798539BB0C3}"/>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49</xdr:row>
      <xdr:rowOff>504825</xdr:rowOff>
    </xdr:from>
    <xdr:ext cx="95250" cy="213632"/>
    <xdr:sp macro="" textlink="">
      <xdr:nvSpPr>
        <xdr:cNvPr id="1549" name="Text Box 15">
          <a:extLst>
            <a:ext uri="{FF2B5EF4-FFF2-40B4-BE49-F238E27FC236}">
              <a16:creationId xmlns:a16="http://schemas.microsoft.com/office/drawing/2014/main" xmlns="" id="{49F64AA2-496F-4CD7-A20B-997F6E50F232}"/>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50" name="Text Box 16">
          <a:extLst>
            <a:ext uri="{FF2B5EF4-FFF2-40B4-BE49-F238E27FC236}">
              <a16:creationId xmlns:a16="http://schemas.microsoft.com/office/drawing/2014/main" xmlns="" id="{78B35206-3642-4C5C-96E8-D4F44DD243E6}"/>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551" name="Text Box 17">
          <a:extLst>
            <a:ext uri="{FF2B5EF4-FFF2-40B4-BE49-F238E27FC236}">
              <a16:creationId xmlns:a16="http://schemas.microsoft.com/office/drawing/2014/main" xmlns="" id="{1B1CEB1F-6125-4585-B7FD-DBB3091BD6F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1552" name="Text Box 18">
          <a:extLst>
            <a:ext uri="{FF2B5EF4-FFF2-40B4-BE49-F238E27FC236}">
              <a16:creationId xmlns:a16="http://schemas.microsoft.com/office/drawing/2014/main" xmlns="" id="{69A3FEF0-2FFE-4C55-AC25-AA8BB28B91BB}"/>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1553" name="Text Box 15">
          <a:extLst>
            <a:ext uri="{FF2B5EF4-FFF2-40B4-BE49-F238E27FC236}">
              <a16:creationId xmlns:a16="http://schemas.microsoft.com/office/drawing/2014/main" xmlns="" id="{CCD9245D-F942-48B6-BECE-44F752DF876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1554" name="Text Box 16">
          <a:extLst>
            <a:ext uri="{FF2B5EF4-FFF2-40B4-BE49-F238E27FC236}">
              <a16:creationId xmlns:a16="http://schemas.microsoft.com/office/drawing/2014/main" xmlns="" id="{BCE4B109-6B04-4D0F-9477-279603CCAE69}"/>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1555" name="Text Box 17">
          <a:extLst>
            <a:ext uri="{FF2B5EF4-FFF2-40B4-BE49-F238E27FC236}">
              <a16:creationId xmlns:a16="http://schemas.microsoft.com/office/drawing/2014/main" xmlns="" id="{1D8DB25E-2509-4BB5-883A-12B1A8611944}"/>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1556" name="Text Box 18">
          <a:extLst>
            <a:ext uri="{FF2B5EF4-FFF2-40B4-BE49-F238E27FC236}">
              <a16:creationId xmlns:a16="http://schemas.microsoft.com/office/drawing/2014/main" xmlns="" id="{9F87AC78-C2E4-4878-AB9A-65E4173D2B9F}"/>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1557" name="Text Box 19">
          <a:extLst>
            <a:ext uri="{FF2B5EF4-FFF2-40B4-BE49-F238E27FC236}">
              <a16:creationId xmlns:a16="http://schemas.microsoft.com/office/drawing/2014/main" xmlns="" id="{7BD43FE7-C975-44B6-A5E2-B7E5941A7B3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0</xdr:rowOff>
    </xdr:from>
    <xdr:ext cx="95250" cy="171450"/>
    <xdr:sp macro="" textlink="">
      <xdr:nvSpPr>
        <xdr:cNvPr id="1558" name="Text Box 16">
          <a:extLst>
            <a:ext uri="{FF2B5EF4-FFF2-40B4-BE49-F238E27FC236}">
              <a16:creationId xmlns:a16="http://schemas.microsoft.com/office/drawing/2014/main" xmlns="" id="{03FE4FCA-6EB9-4CF6-BBAB-F2F4EA103A3E}"/>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1559" name="Text Box 16">
          <a:extLst>
            <a:ext uri="{FF2B5EF4-FFF2-40B4-BE49-F238E27FC236}">
              <a16:creationId xmlns:a16="http://schemas.microsoft.com/office/drawing/2014/main" xmlns="" id="{7619DCDF-1957-4BF6-A70D-DA05761C14B4}"/>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1560" name="Text Box 17">
          <a:extLst>
            <a:ext uri="{FF2B5EF4-FFF2-40B4-BE49-F238E27FC236}">
              <a16:creationId xmlns:a16="http://schemas.microsoft.com/office/drawing/2014/main" xmlns="" id="{CDEDCD9D-C8D1-47BE-B6BA-4D0439AFF81B}"/>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1561" name="Text Box 18">
          <a:extLst>
            <a:ext uri="{FF2B5EF4-FFF2-40B4-BE49-F238E27FC236}">
              <a16:creationId xmlns:a16="http://schemas.microsoft.com/office/drawing/2014/main" xmlns="" id="{4BCB3E7F-8428-4B93-99E3-24BD2E14F6ED}"/>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1562" name="Text Box 19">
          <a:extLst>
            <a:ext uri="{FF2B5EF4-FFF2-40B4-BE49-F238E27FC236}">
              <a16:creationId xmlns:a16="http://schemas.microsoft.com/office/drawing/2014/main" xmlns="" id="{D3428653-EE20-45AC-BBAE-83E566047D8E}"/>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1563" name="Text Box 15">
          <a:extLst>
            <a:ext uri="{FF2B5EF4-FFF2-40B4-BE49-F238E27FC236}">
              <a16:creationId xmlns:a16="http://schemas.microsoft.com/office/drawing/2014/main" xmlns="" id="{A794EC1C-849E-4E17-9E06-046A86F31BA8}"/>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50</xdr:row>
      <xdr:rowOff>301625</xdr:rowOff>
    </xdr:from>
    <xdr:ext cx="97630" cy="112531"/>
    <xdr:sp macro="" textlink="">
      <xdr:nvSpPr>
        <xdr:cNvPr id="1564" name="Text Box 15">
          <a:extLst>
            <a:ext uri="{FF2B5EF4-FFF2-40B4-BE49-F238E27FC236}">
              <a16:creationId xmlns:a16="http://schemas.microsoft.com/office/drawing/2014/main" xmlns="" id="{9AD0912A-A116-41FF-A9D0-39905279D74C}"/>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50</xdr:row>
      <xdr:rowOff>301625</xdr:rowOff>
    </xdr:from>
    <xdr:ext cx="97630" cy="112531"/>
    <xdr:sp macro="" textlink="">
      <xdr:nvSpPr>
        <xdr:cNvPr id="1565" name="Text Box 15">
          <a:extLst>
            <a:ext uri="{FF2B5EF4-FFF2-40B4-BE49-F238E27FC236}">
              <a16:creationId xmlns:a16="http://schemas.microsoft.com/office/drawing/2014/main" xmlns="" id="{38C8BC16-FDB0-4265-99E0-1C0D24B9132C}"/>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50</xdr:row>
      <xdr:rowOff>301625</xdr:rowOff>
    </xdr:from>
    <xdr:ext cx="97630" cy="112531"/>
    <xdr:sp macro="" textlink="">
      <xdr:nvSpPr>
        <xdr:cNvPr id="1566" name="Text Box 15">
          <a:extLst>
            <a:ext uri="{FF2B5EF4-FFF2-40B4-BE49-F238E27FC236}">
              <a16:creationId xmlns:a16="http://schemas.microsoft.com/office/drawing/2014/main" xmlns="" id="{B648AFEE-A80D-47D2-B9F7-04EE7A7A3CAD}"/>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50</xdr:row>
      <xdr:rowOff>301625</xdr:rowOff>
    </xdr:from>
    <xdr:ext cx="97630" cy="112531"/>
    <xdr:sp macro="" textlink="">
      <xdr:nvSpPr>
        <xdr:cNvPr id="1567" name="Text Box 15">
          <a:extLst>
            <a:ext uri="{FF2B5EF4-FFF2-40B4-BE49-F238E27FC236}">
              <a16:creationId xmlns:a16="http://schemas.microsoft.com/office/drawing/2014/main" xmlns="" id="{C22655AB-86EC-4FF1-A7BD-A15E0B408325}"/>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857250</xdr:colOff>
      <xdr:row>50</xdr:row>
      <xdr:rowOff>301625</xdr:rowOff>
    </xdr:from>
    <xdr:ext cx="97630" cy="112531"/>
    <xdr:sp macro="" textlink="">
      <xdr:nvSpPr>
        <xdr:cNvPr id="1568" name="Text Box 15">
          <a:extLst>
            <a:ext uri="{FF2B5EF4-FFF2-40B4-BE49-F238E27FC236}">
              <a16:creationId xmlns:a16="http://schemas.microsoft.com/office/drawing/2014/main" xmlns="" id="{69510DCC-422E-4468-9079-885C6FF38C06}"/>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43</xdr:col>
      <xdr:colOff>857250</xdr:colOff>
      <xdr:row>50</xdr:row>
      <xdr:rowOff>301625</xdr:rowOff>
    </xdr:from>
    <xdr:ext cx="97630" cy="112531"/>
    <xdr:sp macro="" textlink="">
      <xdr:nvSpPr>
        <xdr:cNvPr id="1569" name="Text Box 15">
          <a:extLst>
            <a:ext uri="{FF2B5EF4-FFF2-40B4-BE49-F238E27FC236}">
              <a16:creationId xmlns:a16="http://schemas.microsoft.com/office/drawing/2014/main" xmlns="" id="{8BE8FEB4-74D1-4232-BEDC-EA18E6B3F9E3}"/>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70" name="Text Box 15">
          <a:extLst>
            <a:ext uri="{FF2B5EF4-FFF2-40B4-BE49-F238E27FC236}">
              <a16:creationId xmlns:a16="http://schemas.microsoft.com/office/drawing/2014/main" xmlns="" id="{33C6EA3B-762D-43D2-8D4A-E6CDD2652A18}"/>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571" name="Text Box 15">
          <a:extLst>
            <a:ext uri="{FF2B5EF4-FFF2-40B4-BE49-F238E27FC236}">
              <a16:creationId xmlns:a16="http://schemas.microsoft.com/office/drawing/2014/main" xmlns="" id="{D1131245-31CC-487F-8BFC-E4711DFFD4B5}"/>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572" name="Text Box 15">
          <a:extLst>
            <a:ext uri="{FF2B5EF4-FFF2-40B4-BE49-F238E27FC236}">
              <a16:creationId xmlns:a16="http://schemas.microsoft.com/office/drawing/2014/main" xmlns="" id="{22C3AC00-B644-4784-A381-BDF2500054D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3" name="Text Box 16">
          <a:extLst>
            <a:ext uri="{FF2B5EF4-FFF2-40B4-BE49-F238E27FC236}">
              <a16:creationId xmlns:a16="http://schemas.microsoft.com/office/drawing/2014/main" xmlns="" id="{07354C17-DEC1-49C3-86F5-DB81CA3AC844}"/>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4" name="Text Box 17">
          <a:extLst>
            <a:ext uri="{FF2B5EF4-FFF2-40B4-BE49-F238E27FC236}">
              <a16:creationId xmlns:a16="http://schemas.microsoft.com/office/drawing/2014/main" xmlns="" id="{4C578114-9A6A-44A3-AA64-642B204C5D1E}"/>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5" name="Text Box 18">
          <a:extLst>
            <a:ext uri="{FF2B5EF4-FFF2-40B4-BE49-F238E27FC236}">
              <a16:creationId xmlns:a16="http://schemas.microsoft.com/office/drawing/2014/main" xmlns="" id="{531BD587-1B46-4F42-B788-6B695FF497AF}"/>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6" name="Text Box 19">
          <a:extLst>
            <a:ext uri="{FF2B5EF4-FFF2-40B4-BE49-F238E27FC236}">
              <a16:creationId xmlns:a16="http://schemas.microsoft.com/office/drawing/2014/main" xmlns="" id="{CE7D7A70-C321-49B9-842B-4AB25AFAF48A}"/>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7" name="Text Box 16">
          <a:extLst>
            <a:ext uri="{FF2B5EF4-FFF2-40B4-BE49-F238E27FC236}">
              <a16:creationId xmlns:a16="http://schemas.microsoft.com/office/drawing/2014/main" xmlns="" id="{B7194418-9ABE-4994-9900-E11DBCE7FC33}"/>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78" name="Text Box 17">
          <a:extLst>
            <a:ext uri="{FF2B5EF4-FFF2-40B4-BE49-F238E27FC236}">
              <a16:creationId xmlns:a16="http://schemas.microsoft.com/office/drawing/2014/main" xmlns="" id="{94F36B7A-1D55-40DC-859A-45FA38C60C3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47</xdr:row>
      <xdr:rowOff>15875</xdr:rowOff>
    </xdr:from>
    <xdr:ext cx="95250" cy="171450"/>
    <xdr:sp macro="" textlink="">
      <xdr:nvSpPr>
        <xdr:cNvPr id="1579" name="Text Box 18">
          <a:extLst>
            <a:ext uri="{FF2B5EF4-FFF2-40B4-BE49-F238E27FC236}">
              <a16:creationId xmlns:a16="http://schemas.microsoft.com/office/drawing/2014/main" xmlns="" id="{C82114AD-F45C-4B7C-B68E-451ECF0F01F4}"/>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580" name="Text Box 15">
          <a:extLst>
            <a:ext uri="{FF2B5EF4-FFF2-40B4-BE49-F238E27FC236}">
              <a16:creationId xmlns:a16="http://schemas.microsoft.com/office/drawing/2014/main" xmlns="" id="{00269D26-B389-468E-AC8A-B4F95C4A5B3E}"/>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581" name="Text Box 15">
          <a:extLst>
            <a:ext uri="{FF2B5EF4-FFF2-40B4-BE49-F238E27FC236}">
              <a16:creationId xmlns:a16="http://schemas.microsoft.com/office/drawing/2014/main" xmlns="" id="{D7AF29D9-A4C3-40D3-A3CB-5E629C354A04}"/>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1582" name="Text Box 15">
          <a:extLst>
            <a:ext uri="{FF2B5EF4-FFF2-40B4-BE49-F238E27FC236}">
              <a16:creationId xmlns:a16="http://schemas.microsoft.com/office/drawing/2014/main" xmlns="" id="{7BCAF26F-B621-4BAC-92DE-8752891AFE52}"/>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583" name="Text Box 15">
          <a:extLst>
            <a:ext uri="{FF2B5EF4-FFF2-40B4-BE49-F238E27FC236}">
              <a16:creationId xmlns:a16="http://schemas.microsoft.com/office/drawing/2014/main" xmlns="" id="{BAC7131E-45B9-46A1-9D4E-6943BB598629}"/>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4" name="Text Box 16">
          <a:extLst>
            <a:ext uri="{FF2B5EF4-FFF2-40B4-BE49-F238E27FC236}">
              <a16:creationId xmlns:a16="http://schemas.microsoft.com/office/drawing/2014/main" xmlns="" id="{36258D6D-46C4-4286-9A7C-E59DFAA6D751}"/>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5" name="Text Box 17">
          <a:extLst>
            <a:ext uri="{FF2B5EF4-FFF2-40B4-BE49-F238E27FC236}">
              <a16:creationId xmlns:a16="http://schemas.microsoft.com/office/drawing/2014/main" xmlns="" id="{4768BE89-DC01-4187-9796-418701FE4CDF}"/>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6" name="Text Box 18">
          <a:extLst>
            <a:ext uri="{FF2B5EF4-FFF2-40B4-BE49-F238E27FC236}">
              <a16:creationId xmlns:a16="http://schemas.microsoft.com/office/drawing/2014/main" xmlns="" id="{51CFB056-53C7-4C86-A03A-9AB6751C47B2}"/>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7" name="Text Box 19">
          <a:extLst>
            <a:ext uri="{FF2B5EF4-FFF2-40B4-BE49-F238E27FC236}">
              <a16:creationId xmlns:a16="http://schemas.microsoft.com/office/drawing/2014/main" xmlns="" id="{E7B3E00F-D660-412D-8D66-363F596DF948}"/>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8" name="Text Box 16">
          <a:extLst>
            <a:ext uri="{FF2B5EF4-FFF2-40B4-BE49-F238E27FC236}">
              <a16:creationId xmlns:a16="http://schemas.microsoft.com/office/drawing/2014/main" xmlns="" id="{E3985955-BB6F-4C22-B12E-BE989A626ED7}"/>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0</xdr:rowOff>
    </xdr:from>
    <xdr:ext cx="95250" cy="171450"/>
    <xdr:sp macro="" textlink="">
      <xdr:nvSpPr>
        <xdr:cNvPr id="1589" name="Text Box 17">
          <a:extLst>
            <a:ext uri="{FF2B5EF4-FFF2-40B4-BE49-F238E27FC236}">
              <a16:creationId xmlns:a16="http://schemas.microsoft.com/office/drawing/2014/main" xmlns="" id="{EA591DF0-F311-4736-832E-C27E41448569}"/>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47</xdr:row>
      <xdr:rowOff>15875</xdr:rowOff>
    </xdr:from>
    <xdr:ext cx="95250" cy="171450"/>
    <xdr:sp macro="" textlink="">
      <xdr:nvSpPr>
        <xdr:cNvPr id="1590" name="Text Box 18">
          <a:extLst>
            <a:ext uri="{FF2B5EF4-FFF2-40B4-BE49-F238E27FC236}">
              <a16:creationId xmlns:a16="http://schemas.microsoft.com/office/drawing/2014/main" xmlns="" id="{7C5E187A-4CE2-452A-8EE3-48D0171E712E}"/>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591" name="Text Box 15">
          <a:extLst>
            <a:ext uri="{FF2B5EF4-FFF2-40B4-BE49-F238E27FC236}">
              <a16:creationId xmlns:a16="http://schemas.microsoft.com/office/drawing/2014/main" xmlns="" id="{8A951B99-A64B-4942-9924-AA5A7914FBB2}"/>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213632"/>
    <xdr:sp macro="" textlink="">
      <xdr:nvSpPr>
        <xdr:cNvPr id="1592" name="Text Box 15">
          <a:extLst>
            <a:ext uri="{FF2B5EF4-FFF2-40B4-BE49-F238E27FC236}">
              <a16:creationId xmlns:a16="http://schemas.microsoft.com/office/drawing/2014/main" xmlns="" id="{4F7C7F09-A989-4D8A-9C9A-9BDA1F2D6D12}"/>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593" name="Text Box 15">
          <a:extLst>
            <a:ext uri="{FF2B5EF4-FFF2-40B4-BE49-F238E27FC236}">
              <a16:creationId xmlns:a16="http://schemas.microsoft.com/office/drawing/2014/main" xmlns="" id="{8577621F-7220-43B4-9580-BB0C0289EB5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594" name="Text Box 15">
          <a:extLst>
            <a:ext uri="{FF2B5EF4-FFF2-40B4-BE49-F238E27FC236}">
              <a16:creationId xmlns:a16="http://schemas.microsoft.com/office/drawing/2014/main" xmlns="" id="{8A232ABC-EF06-4137-A70B-A417A1AB51AB}"/>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595" name="Text Box 15">
          <a:extLst>
            <a:ext uri="{FF2B5EF4-FFF2-40B4-BE49-F238E27FC236}">
              <a16:creationId xmlns:a16="http://schemas.microsoft.com/office/drawing/2014/main" xmlns="" id="{D7C5F18B-87CB-4DFD-B073-20E1CE12D01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596" name="Text Box 16">
          <a:extLst>
            <a:ext uri="{FF2B5EF4-FFF2-40B4-BE49-F238E27FC236}">
              <a16:creationId xmlns:a16="http://schemas.microsoft.com/office/drawing/2014/main" xmlns="" id="{099D141A-C8ED-46BE-946A-62467BFD11BB}"/>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597" name="Text Box 17">
          <a:extLst>
            <a:ext uri="{FF2B5EF4-FFF2-40B4-BE49-F238E27FC236}">
              <a16:creationId xmlns:a16="http://schemas.microsoft.com/office/drawing/2014/main" xmlns="" id="{633CB862-E479-45A8-B5F0-0B2328EBCAB6}"/>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598" name="Text Box 18">
          <a:extLst>
            <a:ext uri="{FF2B5EF4-FFF2-40B4-BE49-F238E27FC236}">
              <a16:creationId xmlns:a16="http://schemas.microsoft.com/office/drawing/2014/main" xmlns="" id="{51836775-EB71-43C0-A556-67601D84E02F}"/>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599" name="Text Box 19">
          <a:extLst>
            <a:ext uri="{FF2B5EF4-FFF2-40B4-BE49-F238E27FC236}">
              <a16:creationId xmlns:a16="http://schemas.microsoft.com/office/drawing/2014/main" xmlns="" id="{BB48AFCC-58CF-45C4-A509-1429826FC28A}"/>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00" name="Text Box 16">
          <a:extLst>
            <a:ext uri="{FF2B5EF4-FFF2-40B4-BE49-F238E27FC236}">
              <a16:creationId xmlns:a16="http://schemas.microsoft.com/office/drawing/2014/main" xmlns="" id="{8D1145BA-22B5-4EA5-8CF8-BAC0CF477882}"/>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01" name="Text Box 17">
          <a:extLst>
            <a:ext uri="{FF2B5EF4-FFF2-40B4-BE49-F238E27FC236}">
              <a16:creationId xmlns:a16="http://schemas.microsoft.com/office/drawing/2014/main" xmlns="" id="{9DD4D864-C906-4776-8BA5-03D1AF93F542}"/>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1602" name="Text Box 18">
          <a:extLst>
            <a:ext uri="{FF2B5EF4-FFF2-40B4-BE49-F238E27FC236}">
              <a16:creationId xmlns:a16="http://schemas.microsoft.com/office/drawing/2014/main" xmlns="" id="{357EDFE7-BA1A-47E3-9BD1-461F1C557B4A}"/>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03" name="Text Box 15">
          <a:extLst>
            <a:ext uri="{FF2B5EF4-FFF2-40B4-BE49-F238E27FC236}">
              <a16:creationId xmlns:a16="http://schemas.microsoft.com/office/drawing/2014/main" xmlns="" id="{60EE932B-607E-4E18-B19B-F804F98A28C8}"/>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04" name="Text Box 15">
          <a:extLst>
            <a:ext uri="{FF2B5EF4-FFF2-40B4-BE49-F238E27FC236}">
              <a16:creationId xmlns:a16="http://schemas.microsoft.com/office/drawing/2014/main" xmlns="" id="{BDFCF6F2-6DA6-490A-9D6C-363DCD3F6E9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213632"/>
    <xdr:sp macro="" textlink="">
      <xdr:nvSpPr>
        <xdr:cNvPr id="1605" name="Text Box 15">
          <a:extLst>
            <a:ext uri="{FF2B5EF4-FFF2-40B4-BE49-F238E27FC236}">
              <a16:creationId xmlns:a16="http://schemas.microsoft.com/office/drawing/2014/main" xmlns="" id="{55484714-24B6-4CC1-8F31-408003D2DB01}"/>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06" name="Text Box 15">
          <a:extLst>
            <a:ext uri="{FF2B5EF4-FFF2-40B4-BE49-F238E27FC236}">
              <a16:creationId xmlns:a16="http://schemas.microsoft.com/office/drawing/2014/main" xmlns="" id="{A974A3F3-221D-4B86-858C-B0AFF7C5A11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07" name="Text Box 16">
          <a:extLst>
            <a:ext uri="{FF2B5EF4-FFF2-40B4-BE49-F238E27FC236}">
              <a16:creationId xmlns:a16="http://schemas.microsoft.com/office/drawing/2014/main" xmlns="" id="{B9FC2DD8-4CFA-4252-B9F9-34AE60F4C07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08" name="Text Box 17">
          <a:extLst>
            <a:ext uri="{FF2B5EF4-FFF2-40B4-BE49-F238E27FC236}">
              <a16:creationId xmlns:a16="http://schemas.microsoft.com/office/drawing/2014/main" xmlns="" id="{7BEB9D5C-3CEB-4980-A80A-40EEBA67D1E8}"/>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09" name="Text Box 18">
          <a:extLst>
            <a:ext uri="{FF2B5EF4-FFF2-40B4-BE49-F238E27FC236}">
              <a16:creationId xmlns:a16="http://schemas.microsoft.com/office/drawing/2014/main" xmlns="" id="{83910908-FD10-4DF4-BA0E-4C2CCB3CA05E}"/>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10" name="Text Box 19">
          <a:extLst>
            <a:ext uri="{FF2B5EF4-FFF2-40B4-BE49-F238E27FC236}">
              <a16:creationId xmlns:a16="http://schemas.microsoft.com/office/drawing/2014/main" xmlns="" id="{2EAC13DF-C116-46CC-BA0A-34D48A2B4DD7}"/>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11" name="Text Box 16">
          <a:extLst>
            <a:ext uri="{FF2B5EF4-FFF2-40B4-BE49-F238E27FC236}">
              <a16:creationId xmlns:a16="http://schemas.microsoft.com/office/drawing/2014/main" xmlns="" id="{FC2DC5D6-E358-40E5-B359-C4B347AA2DF4}"/>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0</xdr:rowOff>
    </xdr:from>
    <xdr:ext cx="95250" cy="171450"/>
    <xdr:sp macro="" textlink="">
      <xdr:nvSpPr>
        <xdr:cNvPr id="1612" name="Text Box 17">
          <a:extLst>
            <a:ext uri="{FF2B5EF4-FFF2-40B4-BE49-F238E27FC236}">
              <a16:creationId xmlns:a16="http://schemas.microsoft.com/office/drawing/2014/main" xmlns="" id="{73E3E31A-6A25-43AC-B40D-CC47D266BB28}"/>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48</xdr:row>
      <xdr:rowOff>15875</xdr:rowOff>
    </xdr:from>
    <xdr:ext cx="95250" cy="171450"/>
    <xdr:sp macro="" textlink="">
      <xdr:nvSpPr>
        <xdr:cNvPr id="1613" name="Text Box 18">
          <a:extLst>
            <a:ext uri="{FF2B5EF4-FFF2-40B4-BE49-F238E27FC236}">
              <a16:creationId xmlns:a16="http://schemas.microsoft.com/office/drawing/2014/main" xmlns="" id="{37C94A6F-D82A-413C-A5E7-B493569FEABE}"/>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14" name="Text Box 15">
          <a:extLst>
            <a:ext uri="{FF2B5EF4-FFF2-40B4-BE49-F238E27FC236}">
              <a16:creationId xmlns:a16="http://schemas.microsoft.com/office/drawing/2014/main" xmlns="" id="{480A8C77-2EE4-4E06-92D7-23F2CBDD8B0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213632"/>
    <xdr:sp macro="" textlink="">
      <xdr:nvSpPr>
        <xdr:cNvPr id="1615" name="Text Box 15">
          <a:extLst>
            <a:ext uri="{FF2B5EF4-FFF2-40B4-BE49-F238E27FC236}">
              <a16:creationId xmlns:a16="http://schemas.microsoft.com/office/drawing/2014/main" xmlns="" id="{F06C5C68-3464-43A6-BF4E-2DE8A769709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16" name="Text Box 15">
          <a:extLst>
            <a:ext uri="{FF2B5EF4-FFF2-40B4-BE49-F238E27FC236}">
              <a16:creationId xmlns:a16="http://schemas.microsoft.com/office/drawing/2014/main" xmlns="" id="{C6DE8866-F5E2-4AAE-86DB-13720432EB2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17" name="Text Box 15">
          <a:extLst>
            <a:ext uri="{FF2B5EF4-FFF2-40B4-BE49-F238E27FC236}">
              <a16:creationId xmlns:a16="http://schemas.microsoft.com/office/drawing/2014/main" xmlns="" id="{35DB8E3D-F1AB-43A0-91EF-504E7AA48BE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18" name="Text Box 15">
          <a:extLst>
            <a:ext uri="{FF2B5EF4-FFF2-40B4-BE49-F238E27FC236}">
              <a16:creationId xmlns:a16="http://schemas.microsoft.com/office/drawing/2014/main" xmlns="" id="{90A685E2-972E-4D13-AEEC-72DA59BB9E0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19" name="Text Box 16">
          <a:extLst>
            <a:ext uri="{FF2B5EF4-FFF2-40B4-BE49-F238E27FC236}">
              <a16:creationId xmlns:a16="http://schemas.microsoft.com/office/drawing/2014/main" xmlns="" id="{963C9FEB-E79C-4EC5-85CA-3974E32C942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20" name="Text Box 17">
          <a:extLst>
            <a:ext uri="{FF2B5EF4-FFF2-40B4-BE49-F238E27FC236}">
              <a16:creationId xmlns:a16="http://schemas.microsoft.com/office/drawing/2014/main" xmlns="" id="{85C25190-8211-4465-AF79-FA645D023172}"/>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21" name="Text Box 18">
          <a:extLst>
            <a:ext uri="{FF2B5EF4-FFF2-40B4-BE49-F238E27FC236}">
              <a16:creationId xmlns:a16="http://schemas.microsoft.com/office/drawing/2014/main" xmlns="" id="{66CAA522-A8AF-459C-8139-E817ACD8397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22" name="Text Box 19">
          <a:extLst>
            <a:ext uri="{FF2B5EF4-FFF2-40B4-BE49-F238E27FC236}">
              <a16:creationId xmlns:a16="http://schemas.microsoft.com/office/drawing/2014/main" xmlns="" id="{F823C550-1C04-4558-927C-666699A05613}"/>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23" name="Text Box 16">
          <a:extLst>
            <a:ext uri="{FF2B5EF4-FFF2-40B4-BE49-F238E27FC236}">
              <a16:creationId xmlns:a16="http://schemas.microsoft.com/office/drawing/2014/main" xmlns="" id="{905A781D-D325-4740-BEBD-8D12B7ADC197}"/>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24" name="Text Box 17">
          <a:extLst>
            <a:ext uri="{FF2B5EF4-FFF2-40B4-BE49-F238E27FC236}">
              <a16:creationId xmlns:a16="http://schemas.microsoft.com/office/drawing/2014/main" xmlns="" id="{6B314831-25F5-420F-A44F-CA45CFF0790E}"/>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1625" name="Text Box 18">
          <a:extLst>
            <a:ext uri="{FF2B5EF4-FFF2-40B4-BE49-F238E27FC236}">
              <a16:creationId xmlns:a16="http://schemas.microsoft.com/office/drawing/2014/main" xmlns="" id="{79F02E3D-44BB-4399-BA0B-453C301351DF}"/>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26" name="Text Box 15">
          <a:extLst>
            <a:ext uri="{FF2B5EF4-FFF2-40B4-BE49-F238E27FC236}">
              <a16:creationId xmlns:a16="http://schemas.microsoft.com/office/drawing/2014/main" xmlns="" id="{2E4DA4D6-D68E-4B6D-8458-234B7683EAD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27" name="Text Box 15">
          <a:extLst>
            <a:ext uri="{FF2B5EF4-FFF2-40B4-BE49-F238E27FC236}">
              <a16:creationId xmlns:a16="http://schemas.microsoft.com/office/drawing/2014/main" xmlns="" id="{DBAF504F-67A3-4215-9C8F-A1D4FD669E6E}"/>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213632"/>
    <xdr:sp macro="" textlink="">
      <xdr:nvSpPr>
        <xdr:cNvPr id="1628" name="Text Box 15">
          <a:extLst>
            <a:ext uri="{FF2B5EF4-FFF2-40B4-BE49-F238E27FC236}">
              <a16:creationId xmlns:a16="http://schemas.microsoft.com/office/drawing/2014/main" xmlns="" id="{C9770BA4-92D8-4437-AF81-2CB2DB526DD5}"/>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29" name="Text Box 15">
          <a:extLst>
            <a:ext uri="{FF2B5EF4-FFF2-40B4-BE49-F238E27FC236}">
              <a16:creationId xmlns:a16="http://schemas.microsoft.com/office/drawing/2014/main" xmlns="" id="{B5440E3E-B1B7-4267-B48E-50B0773C4925}"/>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0" name="Text Box 16">
          <a:extLst>
            <a:ext uri="{FF2B5EF4-FFF2-40B4-BE49-F238E27FC236}">
              <a16:creationId xmlns:a16="http://schemas.microsoft.com/office/drawing/2014/main" xmlns="" id="{EFE11C12-BFBA-457F-8883-41D5E67F49C1}"/>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1" name="Text Box 17">
          <a:extLst>
            <a:ext uri="{FF2B5EF4-FFF2-40B4-BE49-F238E27FC236}">
              <a16:creationId xmlns:a16="http://schemas.microsoft.com/office/drawing/2014/main" xmlns="" id="{9EBCAC0F-5717-4A59-990F-4859326F01CE}"/>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2" name="Text Box 18">
          <a:extLst>
            <a:ext uri="{FF2B5EF4-FFF2-40B4-BE49-F238E27FC236}">
              <a16:creationId xmlns:a16="http://schemas.microsoft.com/office/drawing/2014/main" xmlns="" id="{C29B9CEF-1A0B-45CC-BA8F-9036A8B64AB4}"/>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3" name="Text Box 19">
          <a:extLst>
            <a:ext uri="{FF2B5EF4-FFF2-40B4-BE49-F238E27FC236}">
              <a16:creationId xmlns:a16="http://schemas.microsoft.com/office/drawing/2014/main" xmlns="" id="{9EDCF3F8-82A2-4304-80F6-88B0AEAEF4BB}"/>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4" name="Text Box 16">
          <a:extLst>
            <a:ext uri="{FF2B5EF4-FFF2-40B4-BE49-F238E27FC236}">
              <a16:creationId xmlns:a16="http://schemas.microsoft.com/office/drawing/2014/main" xmlns="" id="{BF8614DD-21FD-426F-81EE-245DBAEE6A26}"/>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0</xdr:rowOff>
    </xdr:from>
    <xdr:ext cx="95250" cy="171450"/>
    <xdr:sp macro="" textlink="">
      <xdr:nvSpPr>
        <xdr:cNvPr id="1635" name="Text Box 17">
          <a:extLst>
            <a:ext uri="{FF2B5EF4-FFF2-40B4-BE49-F238E27FC236}">
              <a16:creationId xmlns:a16="http://schemas.microsoft.com/office/drawing/2014/main" xmlns="" id="{7217F845-92DE-45D3-8635-449F43830528}"/>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49</xdr:row>
      <xdr:rowOff>15875</xdr:rowOff>
    </xdr:from>
    <xdr:ext cx="95250" cy="171450"/>
    <xdr:sp macro="" textlink="">
      <xdr:nvSpPr>
        <xdr:cNvPr id="1636" name="Text Box 18">
          <a:extLst>
            <a:ext uri="{FF2B5EF4-FFF2-40B4-BE49-F238E27FC236}">
              <a16:creationId xmlns:a16="http://schemas.microsoft.com/office/drawing/2014/main" xmlns="" id="{3C61F087-0159-4D35-BD3C-EC2C00D6FC57}"/>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37" name="Text Box 15">
          <a:extLst>
            <a:ext uri="{FF2B5EF4-FFF2-40B4-BE49-F238E27FC236}">
              <a16:creationId xmlns:a16="http://schemas.microsoft.com/office/drawing/2014/main" xmlns="" id="{CFF23CF6-1CDD-4017-9B2A-CB8B08C6B6AB}"/>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213632"/>
    <xdr:sp macro="" textlink="">
      <xdr:nvSpPr>
        <xdr:cNvPr id="1638" name="Text Box 15">
          <a:extLst>
            <a:ext uri="{FF2B5EF4-FFF2-40B4-BE49-F238E27FC236}">
              <a16:creationId xmlns:a16="http://schemas.microsoft.com/office/drawing/2014/main" xmlns="" id="{3E08B256-C211-4938-9A2E-5F4B63A238E5}"/>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39" name="Text Box 15">
          <a:extLst>
            <a:ext uri="{FF2B5EF4-FFF2-40B4-BE49-F238E27FC236}">
              <a16:creationId xmlns:a16="http://schemas.microsoft.com/office/drawing/2014/main" xmlns="" id="{06D84C8C-7569-408D-9CC6-817F87BF8E6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40" name="Text Box 15">
          <a:extLst>
            <a:ext uri="{FF2B5EF4-FFF2-40B4-BE49-F238E27FC236}">
              <a16:creationId xmlns:a16="http://schemas.microsoft.com/office/drawing/2014/main" xmlns="" id="{7706A168-9A83-4A48-9979-9819C4D619D6}"/>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641" name="Text Box 15">
          <a:extLst>
            <a:ext uri="{FF2B5EF4-FFF2-40B4-BE49-F238E27FC236}">
              <a16:creationId xmlns:a16="http://schemas.microsoft.com/office/drawing/2014/main" xmlns="" id="{A6689728-5FC6-463F-B27B-6466698EFB3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2" name="Text Box 16">
          <a:extLst>
            <a:ext uri="{FF2B5EF4-FFF2-40B4-BE49-F238E27FC236}">
              <a16:creationId xmlns:a16="http://schemas.microsoft.com/office/drawing/2014/main" xmlns="" id="{107F0772-8795-42DF-9F44-3B7149360CAC}"/>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3" name="Text Box 17">
          <a:extLst>
            <a:ext uri="{FF2B5EF4-FFF2-40B4-BE49-F238E27FC236}">
              <a16:creationId xmlns:a16="http://schemas.microsoft.com/office/drawing/2014/main" xmlns="" id="{DB9810DC-5360-4A73-9054-96ECAECFBD87}"/>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4" name="Text Box 18">
          <a:extLst>
            <a:ext uri="{FF2B5EF4-FFF2-40B4-BE49-F238E27FC236}">
              <a16:creationId xmlns:a16="http://schemas.microsoft.com/office/drawing/2014/main" xmlns="" id="{4D2E2E5E-5E36-454E-98B3-FE061B2F4DDB}"/>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5" name="Text Box 19">
          <a:extLst>
            <a:ext uri="{FF2B5EF4-FFF2-40B4-BE49-F238E27FC236}">
              <a16:creationId xmlns:a16="http://schemas.microsoft.com/office/drawing/2014/main" xmlns="" id="{D314B8D4-3947-4231-A2D9-3602B5D084A2}"/>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6" name="Text Box 16">
          <a:extLst>
            <a:ext uri="{FF2B5EF4-FFF2-40B4-BE49-F238E27FC236}">
              <a16:creationId xmlns:a16="http://schemas.microsoft.com/office/drawing/2014/main" xmlns="" id="{7EBFB4C9-7D64-4FF7-9E99-18911C00B1A3}"/>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47" name="Text Box 17">
          <a:extLst>
            <a:ext uri="{FF2B5EF4-FFF2-40B4-BE49-F238E27FC236}">
              <a16:creationId xmlns:a16="http://schemas.microsoft.com/office/drawing/2014/main" xmlns="" id="{3B676D92-5B8A-43D4-8308-E6006D2735FF}"/>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1648" name="Text Box 18">
          <a:extLst>
            <a:ext uri="{FF2B5EF4-FFF2-40B4-BE49-F238E27FC236}">
              <a16:creationId xmlns:a16="http://schemas.microsoft.com/office/drawing/2014/main" xmlns="" id="{EF92FAD9-C065-4689-B6DF-EA86234ACC07}"/>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49" name="Text Box 15">
          <a:extLst>
            <a:ext uri="{FF2B5EF4-FFF2-40B4-BE49-F238E27FC236}">
              <a16:creationId xmlns:a16="http://schemas.microsoft.com/office/drawing/2014/main" xmlns="" id="{D79E7AD9-1B55-4A63-8DDA-33212D142309}"/>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650" name="Text Box 15">
          <a:extLst>
            <a:ext uri="{FF2B5EF4-FFF2-40B4-BE49-F238E27FC236}">
              <a16:creationId xmlns:a16="http://schemas.microsoft.com/office/drawing/2014/main" xmlns="" id="{4264AF66-6A3E-4B97-BE5B-9A6480505C8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1651" name="Text Box 15">
          <a:extLst>
            <a:ext uri="{FF2B5EF4-FFF2-40B4-BE49-F238E27FC236}">
              <a16:creationId xmlns:a16="http://schemas.microsoft.com/office/drawing/2014/main" xmlns="" id="{A34CE1E7-A78D-4A33-8923-A45674F93B51}"/>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652" name="Text Box 15">
          <a:extLst>
            <a:ext uri="{FF2B5EF4-FFF2-40B4-BE49-F238E27FC236}">
              <a16:creationId xmlns:a16="http://schemas.microsoft.com/office/drawing/2014/main" xmlns="" id="{75913DEA-9009-4C5C-8373-88DA2B754A0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3" name="Text Box 16">
          <a:extLst>
            <a:ext uri="{FF2B5EF4-FFF2-40B4-BE49-F238E27FC236}">
              <a16:creationId xmlns:a16="http://schemas.microsoft.com/office/drawing/2014/main" xmlns="" id="{459B997B-B74E-4AB0-970D-4E599BF202E6}"/>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4" name="Text Box 17">
          <a:extLst>
            <a:ext uri="{FF2B5EF4-FFF2-40B4-BE49-F238E27FC236}">
              <a16:creationId xmlns:a16="http://schemas.microsoft.com/office/drawing/2014/main" xmlns="" id="{42A4A063-4757-42E1-8DB0-76BD33658BF2}"/>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5" name="Text Box 18">
          <a:extLst>
            <a:ext uri="{FF2B5EF4-FFF2-40B4-BE49-F238E27FC236}">
              <a16:creationId xmlns:a16="http://schemas.microsoft.com/office/drawing/2014/main" xmlns="" id="{0634852E-A170-4920-97CD-BD17643FAFDB}"/>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6" name="Text Box 19">
          <a:extLst>
            <a:ext uri="{FF2B5EF4-FFF2-40B4-BE49-F238E27FC236}">
              <a16:creationId xmlns:a16="http://schemas.microsoft.com/office/drawing/2014/main" xmlns="" id="{A500C603-289D-4DBF-BFA5-FC7ABE19BB1D}"/>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7" name="Text Box 16">
          <a:extLst>
            <a:ext uri="{FF2B5EF4-FFF2-40B4-BE49-F238E27FC236}">
              <a16:creationId xmlns:a16="http://schemas.microsoft.com/office/drawing/2014/main" xmlns="" id="{41A6C2EB-AE0D-44D5-8612-85EE5C497745}"/>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50</xdr:row>
      <xdr:rowOff>0</xdr:rowOff>
    </xdr:from>
    <xdr:ext cx="95250" cy="171450"/>
    <xdr:sp macro="" textlink="">
      <xdr:nvSpPr>
        <xdr:cNvPr id="1658" name="Text Box 17">
          <a:extLst>
            <a:ext uri="{FF2B5EF4-FFF2-40B4-BE49-F238E27FC236}">
              <a16:creationId xmlns:a16="http://schemas.microsoft.com/office/drawing/2014/main" xmlns="" id="{C5EA7E81-3EAD-48C4-965A-A5C342F803E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50</xdr:row>
      <xdr:rowOff>15875</xdr:rowOff>
    </xdr:from>
    <xdr:ext cx="95250" cy="171450"/>
    <xdr:sp macro="" textlink="">
      <xdr:nvSpPr>
        <xdr:cNvPr id="1659" name="Text Box 18">
          <a:extLst>
            <a:ext uri="{FF2B5EF4-FFF2-40B4-BE49-F238E27FC236}">
              <a16:creationId xmlns:a16="http://schemas.microsoft.com/office/drawing/2014/main" xmlns="" id="{6ADB8F1C-6EC1-4AAA-8AC7-16494196F91A}"/>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660" name="Text Box 15">
          <a:extLst>
            <a:ext uri="{FF2B5EF4-FFF2-40B4-BE49-F238E27FC236}">
              <a16:creationId xmlns:a16="http://schemas.microsoft.com/office/drawing/2014/main" xmlns="" id="{097ABC03-32C1-47DC-9484-39249CDC371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213632"/>
    <xdr:sp macro="" textlink="">
      <xdr:nvSpPr>
        <xdr:cNvPr id="1661" name="Text Box 15">
          <a:extLst>
            <a:ext uri="{FF2B5EF4-FFF2-40B4-BE49-F238E27FC236}">
              <a16:creationId xmlns:a16="http://schemas.microsoft.com/office/drawing/2014/main" xmlns="" id="{BC6DBE48-2152-40CA-88DE-6CA98ED3DDB7}"/>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662" name="Text Box 15">
          <a:extLst>
            <a:ext uri="{FF2B5EF4-FFF2-40B4-BE49-F238E27FC236}">
              <a16:creationId xmlns:a16="http://schemas.microsoft.com/office/drawing/2014/main" xmlns="" id="{9A1FF96C-069D-45D8-8C06-66A2A9C06A0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663" name="Text Box 15">
          <a:extLst>
            <a:ext uri="{FF2B5EF4-FFF2-40B4-BE49-F238E27FC236}">
              <a16:creationId xmlns:a16="http://schemas.microsoft.com/office/drawing/2014/main" xmlns="" id="{3EEE2769-4C17-4EAD-8E2D-4B7EAD7AEE2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4" name="Text Box 15">
          <a:extLst>
            <a:ext uri="{FF2B5EF4-FFF2-40B4-BE49-F238E27FC236}">
              <a16:creationId xmlns:a16="http://schemas.microsoft.com/office/drawing/2014/main" xmlns="" id="{422E706D-218D-4AE9-B824-5E62C322E82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5" name="Text Box 15">
          <a:extLst>
            <a:ext uri="{FF2B5EF4-FFF2-40B4-BE49-F238E27FC236}">
              <a16:creationId xmlns:a16="http://schemas.microsoft.com/office/drawing/2014/main" xmlns="" id="{51352F08-FE27-4566-A68E-AC686D99D31A}"/>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6" name="Text Box 15">
          <a:extLst>
            <a:ext uri="{FF2B5EF4-FFF2-40B4-BE49-F238E27FC236}">
              <a16:creationId xmlns:a16="http://schemas.microsoft.com/office/drawing/2014/main" xmlns="" id="{C5330A4A-59B5-4A8F-AEBE-FD14E8418802}"/>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7" name="Text Box 15">
          <a:extLst>
            <a:ext uri="{FF2B5EF4-FFF2-40B4-BE49-F238E27FC236}">
              <a16:creationId xmlns:a16="http://schemas.microsoft.com/office/drawing/2014/main" xmlns="" id="{5848713C-89CC-4146-8B71-5F0E2DE9A93E}"/>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8" name="Text Box 15">
          <a:extLst>
            <a:ext uri="{FF2B5EF4-FFF2-40B4-BE49-F238E27FC236}">
              <a16:creationId xmlns:a16="http://schemas.microsoft.com/office/drawing/2014/main" xmlns="" id="{BDDB2223-7E39-4359-A3D6-B1D29D590A2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69" name="Text Box 15">
          <a:extLst>
            <a:ext uri="{FF2B5EF4-FFF2-40B4-BE49-F238E27FC236}">
              <a16:creationId xmlns:a16="http://schemas.microsoft.com/office/drawing/2014/main" xmlns="" id="{0E922297-3BDE-4774-9838-699732CF6604}"/>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44</xdr:row>
      <xdr:rowOff>504825</xdr:rowOff>
    </xdr:from>
    <xdr:ext cx="95250" cy="442269"/>
    <xdr:sp macro="" textlink="">
      <xdr:nvSpPr>
        <xdr:cNvPr id="1670" name="Text Box 15">
          <a:extLst>
            <a:ext uri="{FF2B5EF4-FFF2-40B4-BE49-F238E27FC236}">
              <a16:creationId xmlns:a16="http://schemas.microsoft.com/office/drawing/2014/main" xmlns="" id="{653EE1A8-7CC1-47CB-99AA-4EA43CA9E03B}"/>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671" name="Text Box 15">
          <a:extLst>
            <a:ext uri="{FF2B5EF4-FFF2-40B4-BE49-F238E27FC236}">
              <a16:creationId xmlns:a16="http://schemas.microsoft.com/office/drawing/2014/main" xmlns="" id="{37C5065B-9E49-4AEA-BC65-CC6F80DCFE75}"/>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672" name="Text Box 15">
          <a:extLst>
            <a:ext uri="{FF2B5EF4-FFF2-40B4-BE49-F238E27FC236}">
              <a16:creationId xmlns:a16="http://schemas.microsoft.com/office/drawing/2014/main" xmlns="" id="{47341554-83E3-4186-A22D-42DEB5BBFBC4}"/>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673" name="Text Box 15">
          <a:extLst>
            <a:ext uri="{FF2B5EF4-FFF2-40B4-BE49-F238E27FC236}">
              <a16:creationId xmlns:a16="http://schemas.microsoft.com/office/drawing/2014/main" xmlns="" id="{C6C77045-7278-4F77-9B70-3C1473703B86}"/>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44</xdr:row>
      <xdr:rowOff>504825</xdr:rowOff>
    </xdr:from>
    <xdr:ext cx="95250" cy="442269"/>
    <xdr:sp macro="" textlink="">
      <xdr:nvSpPr>
        <xdr:cNvPr id="1674" name="Text Box 15">
          <a:extLst>
            <a:ext uri="{FF2B5EF4-FFF2-40B4-BE49-F238E27FC236}">
              <a16:creationId xmlns:a16="http://schemas.microsoft.com/office/drawing/2014/main" xmlns="" id="{B1734027-7853-4C36-8A19-8E16BC18C3B5}"/>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75" name="Text Box 15">
          <a:extLst>
            <a:ext uri="{FF2B5EF4-FFF2-40B4-BE49-F238E27FC236}">
              <a16:creationId xmlns:a16="http://schemas.microsoft.com/office/drawing/2014/main" xmlns="" id="{A79B0827-1613-4E26-805F-E2283089AB29}"/>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76" name="Text Box 15">
          <a:extLst>
            <a:ext uri="{FF2B5EF4-FFF2-40B4-BE49-F238E27FC236}">
              <a16:creationId xmlns:a16="http://schemas.microsoft.com/office/drawing/2014/main" xmlns="" id="{40F4C66E-485B-429E-A22E-750A7C0EAC8F}"/>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77" name="Text Box 15">
          <a:extLst>
            <a:ext uri="{FF2B5EF4-FFF2-40B4-BE49-F238E27FC236}">
              <a16:creationId xmlns:a16="http://schemas.microsoft.com/office/drawing/2014/main" xmlns="" id="{93357C67-3C2D-41D5-8B47-F4C01B01D461}"/>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78" name="Text Box 15">
          <a:extLst>
            <a:ext uri="{FF2B5EF4-FFF2-40B4-BE49-F238E27FC236}">
              <a16:creationId xmlns:a16="http://schemas.microsoft.com/office/drawing/2014/main" xmlns="" id="{D2E6970C-6C7F-4882-A5A5-875185DBAA3F}"/>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79" name="Text Box 15">
          <a:extLst>
            <a:ext uri="{FF2B5EF4-FFF2-40B4-BE49-F238E27FC236}">
              <a16:creationId xmlns:a16="http://schemas.microsoft.com/office/drawing/2014/main" xmlns="" id="{7D33A06F-73AF-4D97-8872-AC25713AC6E6}"/>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80" name="Text Box 15">
          <a:extLst>
            <a:ext uri="{FF2B5EF4-FFF2-40B4-BE49-F238E27FC236}">
              <a16:creationId xmlns:a16="http://schemas.microsoft.com/office/drawing/2014/main" xmlns="" id="{B111AB56-46DD-4525-AB22-DD1F053FE5A2}"/>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1" name="Text Box 15">
          <a:extLst>
            <a:ext uri="{FF2B5EF4-FFF2-40B4-BE49-F238E27FC236}">
              <a16:creationId xmlns:a16="http://schemas.microsoft.com/office/drawing/2014/main" xmlns="" id="{44C42F6D-2F60-4AAF-9F90-0077BC55386D}"/>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2" name="Text Box 15">
          <a:extLst>
            <a:ext uri="{FF2B5EF4-FFF2-40B4-BE49-F238E27FC236}">
              <a16:creationId xmlns:a16="http://schemas.microsoft.com/office/drawing/2014/main" xmlns="" id="{63B50FBD-CFE6-45E1-855C-90AF061BE5F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3" name="Text Box 15">
          <a:extLst>
            <a:ext uri="{FF2B5EF4-FFF2-40B4-BE49-F238E27FC236}">
              <a16:creationId xmlns:a16="http://schemas.microsoft.com/office/drawing/2014/main" xmlns="" id="{80603B79-D742-427F-870B-0FC94BCA280D}"/>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4" name="Text Box 15">
          <a:extLst>
            <a:ext uri="{FF2B5EF4-FFF2-40B4-BE49-F238E27FC236}">
              <a16:creationId xmlns:a16="http://schemas.microsoft.com/office/drawing/2014/main" xmlns="" id="{28710D3D-B802-4765-B4F3-A08514DBE972}"/>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5" name="Text Box 15">
          <a:extLst>
            <a:ext uri="{FF2B5EF4-FFF2-40B4-BE49-F238E27FC236}">
              <a16:creationId xmlns:a16="http://schemas.microsoft.com/office/drawing/2014/main" xmlns="" id="{44E6467F-1794-432B-AA00-833E43B21C3A}"/>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6" name="Text Box 15">
          <a:extLst>
            <a:ext uri="{FF2B5EF4-FFF2-40B4-BE49-F238E27FC236}">
              <a16:creationId xmlns:a16="http://schemas.microsoft.com/office/drawing/2014/main" xmlns="" id="{67B189B6-72CC-4339-8192-2DB491C66727}"/>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45</xdr:row>
      <xdr:rowOff>504825</xdr:rowOff>
    </xdr:from>
    <xdr:ext cx="95250" cy="442269"/>
    <xdr:sp macro="" textlink="">
      <xdr:nvSpPr>
        <xdr:cNvPr id="1687" name="Text Box 15">
          <a:extLst>
            <a:ext uri="{FF2B5EF4-FFF2-40B4-BE49-F238E27FC236}">
              <a16:creationId xmlns:a16="http://schemas.microsoft.com/office/drawing/2014/main" xmlns="" id="{7F03A6AB-3154-406E-A15B-D5CD2A78C656}"/>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88" name="Text Box 15">
          <a:extLst>
            <a:ext uri="{FF2B5EF4-FFF2-40B4-BE49-F238E27FC236}">
              <a16:creationId xmlns:a16="http://schemas.microsoft.com/office/drawing/2014/main" xmlns="" id="{F74CA622-AADE-4E47-A18F-01C151A418B4}"/>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89" name="Text Box 15">
          <a:extLst>
            <a:ext uri="{FF2B5EF4-FFF2-40B4-BE49-F238E27FC236}">
              <a16:creationId xmlns:a16="http://schemas.microsoft.com/office/drawing/2014/main" xmlns="" id="{A7CC842A-E78A-4354-A206-2E746735D529}"/>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0" name="Text Box 15">
          <a:extLst>
            <a:ext uri="{FF2B5EF4-FFF2-40B4-BE49-F238E27FC236}">
              <a16:creationId xmlns:a16="http://schemas.microsoft.com/office/drawing/2014/main" xmlns="" id="{0F417105-C43D-4242-8BD8-AEF46BD9F159}"/>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1" name="Text Box 15">
          <a:extLst>
            <a:ext uri="{FF2B5EF4-FFF2-40B4-BE49-F238E27FC236}">
              <a16:creationId xmlns:a16="http://schemas.microsoft.com/office/drawing/2014/main" xmlns="" id="{9D8EDD85-CE9B-4C33-8F28-9BB5F7F65BDF}"/>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92" name="Text Box 15">
          <a:extLst>
            <a:ext uri="{FF2B5EF4-FFF2-40B4-BE49-F238E27FC236}">
              <a16:creationId xmlns:a16="http://schemas.microsoft.com/office/drawing/2014/main" xmlns="" id="{CE483BD3-23C4-443E-8083-06C8B7A7B95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693" name="Text Box 15">
          <a:extLst>
            <a:ext uri="{FF2B5EF4-FFF2-40B4-BE49-F238E27FC236}">
              <a16:creationId xmlns:a16="http://schemas.microsoft.com/office/drawing/2014/main" xmlns="" id="{862BD7A1-4BE1-4B7A-ADEF-9179D2E42AA9}"/>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4" name="Text Box 15">
          <a:extLst>
            <a:ext uri="{FF2B5EF4-FFF2-40B4-BE49-F238E27FC236}">
              <a16:creationId xmlns:a16="http://schemas.microsoft.com/office/drawing/2014/main" xmlns="" id="{C6BA222E-AF3C-4318-AD51-14C3CC710A8A}"/>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5" name="Text Box 15">
          <a:extLst>
            <a:ext uri="{FF2B5EF4-FFF2-40B4-BE49-F238E27FC236}">
              <a16:creationId xmlns:a16="http://schemas.microsoft.com/office/drawing/2014/main" xmlns="" id="{7FACADFF-53BD-4C8F-860C-CAB6768358BD}"/>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6" name="Text Box 15">
          <a:extLst>
            <a:ext uri="{FF2B5EF4-FFF2-40B4-BE49-F238E27FC236}">
              <a16:creationId xmlns:a16="http://schemas.microsoft.com/office/drawing/2014/main" xmlns="" id="{9D31533E-9DCE-4670-BB29-6C2F79DCC334}"/>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7" name="Text Box 15">
          <a:extLst>
            <a:ext uri="{FF2B5EF4-FFF2-40B4-BE49-F238E27FC236}">
              <a16:creationId xmlns:a16="http://schemas.microsoft.com/office/drawing/2014/main" xmlns="" id="{69A1D71F-8F46-4C9A-9145-317B37CB9DC4}"/>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8" name="Text Box 15">
          <a:extLst>
            <a:ext uri="{FF2B5EF4-FFF2-40B4-BE49-F238E27FC236}">
              <a16:creationId xmlns:a16="http://schemas.microsoft.com/office/drawing/2014/main" xmlns="" id="{99C72FAE-950C-40D0-AE29-EFF7602D124E}"/>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699" name="Text Box 15">
          <a:extLst>
            <a:ext uri="{FF2B5EF4-FFF2-40B4-BE49-F238E27FC236}">
              <a16:creationId xmlns:a16="http://schemas.microsoft.com/office/drawing/2014/main" xmlns="" id="{B56A3E3B-639C-4FE5-994A-7B880FF85BEC}"/>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46</xdr:row>
      <xdr:rowOff>504825</xdr:rowOff>
    </xdr:from>
    <xdr:ext cx="95250" cy="442269"/>
    <xdr:sp macro="" textlink="">
      <xdr:nvSpPr>
        <xdr:cNvPr id="1700" name="Text Box 15">
          <a:extLst>
            <a:ext uri="{FF2B5EF4-FFF2-40B4-BE49-F238E27FC236}">
              <a16:creationId xmlns:a16="http://schemas.microsoft.com/office/drawing/2014/main" xmlns="" id="{43985113-D52C-4341-87EF-7F332B8F58A5}"/>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1" name="Text Box 15">
          <a:extLst>
            <a:ext uri="{FF2B5EF4-FFF2-40B4-BE49-F238E27FC236}">
              <a16:creationId xmlns:a16="http://schemas.microsoft.com/office/drawing/2014/main" xmlns="" id="{560FFE49-5FDD-4ABA-90DD-35767E17325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2" name="Text Box 15">
          <a:extLst>
            <a:ext uri="{FF2B5EF4-FFF2-40B4-BE49-F238E27FC236}">
              <a16:creationId xmlns:a16="http://schemas.microsoft.com/office/drawing/2014/main" xmlns="" id="{313FB0E6-30A3-4755-9E52-92C1E5E26F6E}"/>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3" name="Text Box 15">
          <a:extLst>
            <a:ext uri="{FF2B5EF4-FFF2-40B4-BE49-F238E27FC236}">
              <a16:creationId xmlns:a16="http://schemas.microsoft.com/office/drawing/2014/main" xmlns="" id="{A71CEB65-1EAB-4A3F-9DA7-1365ED738D3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4" name="Text Box 15">
          <a:extLst>
            <a:ext uri="{FF2B5EF4-FFF2-40B4-BE49-F238E27FC236}">
              <a16:creationId xmlns:a16="http://schemas.microsoft.com/office/drawing/2014/main" xmlns="" id="{986C49EF-298B-42A8-865D-68025B3670D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5" name="Text Box 15">
          <a:extLst>
            <a:ext uri="{FF2B5EF4-FFF2-40B4-BE49-F238E27FC236}">
              <a16:creationId xmlns:a16="http://schemas.microsoft.com/office/drawing/2014/main" xmlns="" id="{81E48CF7-94AB-4E30-A5A5-1A8C7CE71A89}"/>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6" name="Text Box 15">
          <a:extLst>
            <a:ext uri="{FF2B5EF4-FFF2-40B4-BE49-F238E27FC236}">
              <a16:creationId xmlns:a16="http://schemas.microsoft.com/office/drawing/2014/main" xmlns="" id="{69B1261A-2F62-4797-BD7F-BFBF56757CB1}"/>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7" name="Text Box 15">
          <a:extLst>
            <a:ext uri="{FF2B5EF4-FFF2-40B4-BE49-F238E27FC236}">
              <a16:creationId xmlns:a16="http://schemas.microsoft.com/office/drawing/2014/main" xmlns="" id="{83D1206C-E9D5-4722-8890-F063459F1DF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8" name="Text Box 15">
          <a:extLst>
            <a:ext uri="{FF2B5EF4-FFF2-40B4-BE49-F238E27FC236}">
              <a16:creationId xmlns:a16="http://schemas.microsoft.com/office/drawing/2014/main" xmlns="" id="{BC6CEAF7-A666-4F3C-B598-B4DF2543E2C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09" name="Text Box 15">
          <a:extLst>
            <a:ext uri="{FF2B5EF4-FFF2-40B4-BE49-F238E27FC236}">
              <a16:creationId xmlns:a16="http://schemas.microsoft.com/office/drawing/2014/main" xmlns="" id="{8D54155F-4EB7-46BF-9E9A-24940538D75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0" name="Text Box 15">
          <a:extLst>
            <a:ext uri="{FF2B5EF4-FFF2-40B4-BE49-F238E27FC236}">
              <a16:creationId xmlns:a16="http://schemas.microsoft.com/office/drawing/2014/main" xmlns="" id="{1F7B372A-0AE5-4F90-930B-6AD9E807999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1" name="Text Box 15">
          <a:extLst>
            <a:ext uri="{FF2B5EF4-FFF2-40B4-BE49-F238E27FC236}">
              <a16:creationId xmlns:a16="http://schemas.microsoft.com/office/drawing/2014/main" xmlns="" id="{91251295-B37E-46F3-A6C8-41DA5A875A1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2" name="Text Box 15">
          <a:extLst>
            <a:ext uri="{FF2B5EF4-FFF2-40B4-BE49-F238E27FC236}">
              <a16:creationId xmlns:a16="http://schemas.microsoft.com/office/drawing/2014/main" xmlns="" id="{28A947C8-32A3-45FC-A5BB-3CD9B306568D}"/>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3" name="Text Box 15">
          <a:extLst>
            <a:ext uri="{FF2B5EF4-FFF2-40B4-BE49-F238E27FC236}">
              <a16:creationId xmlns:a16="http://schemas.microsoft.com/office/drawing/2014/main" xmlns="" id="{04E7A31C-954A-42E9-92DD-E5DC695291FC}"/>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4" name="Text Box 15">
          <a:extLst>
            <a:ext uri="{FF2B5EF4-FFF2-40B4-BE49-F238E27FC236}">
              <a16:creationId xmlns:a16="http://schemas.microsoft.com/office/drawing/2014/main" xmlns="" id="{02F4B406-22C2-44A4-808F-38C61F1F3779}"/>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5" name="Text Box 15">
          <a:extLst>
            <a:ext uri="{FF2B5EF4-FFF2-40B4-BE49-F238E27FC236}">
              <a16:creationId xmlns:a16="http://schemas.microsoft.com/office/drawing/2014/main" xmlns="" id="{D3FFE0B4-A787-4D5C-836E-C0D5726DE73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16" name="Text Box 15">
          <a:extLst>
            <a:ext uri="{FF2B5EF4-FFF2-40B4-BE49-F238E27FC236}">
              <a16:creationId xmlns:a16="http://schemas.microsoft.com/office/drawing/2014/main" xmlns="" id="{121B3CCC-CC96-49F9-B83A-9AE97C5E6A0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17" name="Text Box 15">
          <a:extLst>
            <a:ext uri="{FF2B5EF4-FFF2-40B4-BE49-F238E27FC236}">
              <a16:creationId xmlns:a16="http://schemas.microsoft.com/office/drawing/2014/main" xmlns="" id="{2F65E8F1-99A4-43D4-AE23-40FFA311AC3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8" name="Text Box 15">
          <a:extLst>
            <a:ext uri="{FF2B5EF4-FFF2-40B4-BE49-F238E27FC236}">
              <a16:creationId xmlns:a16="http://schemas.microsoft.com/office/drawing/2014/main" xmlns="" id="{D78BF81B-5EF0-4F83-860C-BF4571136486}"/>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19" name="Text Box 15">
          <a:extLst>
            <a:ext uri="{FF2B5EF4-FFF2-40B4-BE49-F238E27FC236}">
              <a16:creationId xmlns:a16="http://schemas.microsoft.com/office/drawing/2014/main" xmlns="" id="{E6F3BB27-ECCC-48F4-BA4B-1CE2D6563E92}"/>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20" name="Text Box 15">
          <a:extLst>
            <a:ext uri="{FF2B5EF4-FFF2-40B4-BE49-F238E27FC236}">
              <a16:creationId xmlns:a16="http://schemas.microsoft.com/office/drawing/2014/main" xmlns="" id="{71BE3AF4-D0A5-4560-B64E-323CEBF2DD1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21" name="Text Box 15">
          <a:extLst>
            <a:ext uri="{FF2B5EF4-FFF2-40B4-BE49-F238E27FC236}">
              <a16:creationId xmlns:a16="http://schemas.microsoft.com/office/drawing/2014/main" xmlns="" id="{D474EFD3-F1E3-4F3A-8EC2-1FBB8FBDF2AB}"/>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22" name="Text Box 15">
          <a:extLst>
            <a:ext uri="{FF2B5EF4-FFF2-40B4-BE49-F238E27FC236}">
              <a16:creationId xmlns:a16="http://schemas.microsoft.com/office/drawing/2014/main" xmlns="" id="{87EBBCC6-1C4D-4B03-AE13-3F9DB64F0614}"/>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23" name="Text Box 15">
          <a:extLst>
            <a:ext uri="{FF2B5EF4-FFF2-40B4-BE49-F238E27FC236}">
              <a16:creationId xmlns:a16="http://schemas.microsoft.com/office/drawing/2014/main" xmlns="" id="{5EB2D46F-F100-43ED-AF83-2105BFD274C7}"/>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47</xdr:row>
      <xdr:rowOff>504825</xdr:rowOff>
    </xdr:from>
    <xdr:ext cx="95250" cy="442269"/>
    <xdr:sp macro="" textlink="">
      <xdr:nvSpPr>
        <xdr:cNvPr id="1724" name="Text Box 15">
          <a:extLst>
            <a:ext uri="{FF2B5EF4-FFF2-40B4-BE49-F238E27FC236}">
              <a16:creationId xmlns:a16="http://schemas.microsoft.com/office/drawing/2014/main" xmlns="" id="{67F30F81-5127-434F-AD5E-4E0859CB93BF}"/>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25" name="Text Box 15">
          <a:extLst>
            <a:ext uri="{FF2B5EF4-FFF2-40B4-BE49-F238E27FC236}">
              <a16:creationId xmlns:a16="http://schemas.microsoft.com/office/drawing/2014/main" xmlns="" id="{F3976B64-1DF7-46D0-8FD3-208C2F6F55A1}"/>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26" name="Text Box 15">
          <a:extLst>
            <a:ext uri="{FF2B5EF4-FFF2-40B4-BE49-F238E27FC236}">
              <a16:creationId xmlns:a16="http://schemas.microsoft.com/office/drawing/2014/main" xmlns="" id="{08E609EA-5421-4760-A029-4F02D8045532}"/>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27" name="Text Box 15">
          <a:extLst>
            <a:ext uri="{FF2B5EF4-FFF2-40B4-BE49-F238E27FC236}">
              <a16:creationId xmlns:a16="http://schemas.microsoft.com/office/drawing/2014/main" xmlns="" id="{AD6E0D9D-B914-47CF-A239-78F680A605D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28" name="Text Box 15">
          <a:extLst>
            <a:ext uri="{FF2B5EF4-FFF2-40B4-BE49-F238E27FC236}">
              <a16:creationId xmlns:a16="http://schemas.microsoft.com/office/drawing/2014/main" xmlns="" id="{3CA19B9A-BD1C-467C-B0F9-4F4A7E3562F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29" name="Text Box 15">
          <a:extLst>
            <a:ext uri="{FF2B5EF4-FFF2-40B4-BE49-F238E27FC236}">
              <a16:creationId xmlns:a16="http://schemas.microsoft.com/office/drawing/2014/main" xmlns="" id="{624DCAD6-0685-4BA3-8AF5-D429A223777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0" name="Text Box 15">
          <a:extLst>
            <a:ext uri="{FF2B5EF4-FFF2-40B4-BE49-F238E27FC236}">
              <a16:creationId xmlns:a16="http://schemas.microsoft.com/office/drawing/2014/main" xmlns="" id="{5BAFE408-138C-4959-A2A1-5B680B2FF1C5}"/>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1" name="Text Box 15">
          <a:extLst>
            <a:ext uri="{FF2B5EF4-FFF2-40B4-BE49-F238E27FC236}">
              <a16:creationId xmlns:a16="http://schemas.microsoft.com/office/drawing/2014/main" xmlns="" id="{F22425E1-0878-485E-B7BC-0693D306A70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2" name="Text Box 15">
          <a:extLst>
            <a:ext uri="{FF2B5EF4-FFF2-40B4-BE49-F238E27FC236}">
              <a16:creationId xmlns:a16="http://schemas.microsoft.com/office/drawing/2014/main" xmlns="" id="{B4A6D43E-D327-47D1-83B0-93CE1B994F17}"/>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3" name="Text Box 15">
          <a:extLst>
            <a:ext uri="{FF2B5EF4-FFF2-40B4-BE49-F238E27FC236}">
              <a16:creationId xmlns:a16="http://schemas.microsoft.com/office/drawing/2014/main" xmlns="" id="{4DDAC931-3A4D-48ED-8C58-D7C6ADA5521F}"/>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4" name="Text Box 15">
          <a:extLst>
            <a:ext uri="{FF2B5EF4-FFF2-40B4-BE49-F238E27FC236}">
              <a16:creationId xmlns:a16="http://schemas.microsoft.com/office/drawing/2014/main" xmlns="" id="{87009132-61B4-4BA9-B223-E3E50936E273}"/>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5" name="Text Box 15">
          <a:extLst>
            <a:ext uri="{FF2B5EF4-FFF2-40B4-BE49-F238E27FC236}">
              <a16:creationId xmlns:a16="http://schemas.microsoft.com/office/drawing/2014/main" xmlns="" id="{8858ADAD-80CA-4A38-914E-0CE491D082C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6" name="Text Box 15">
          <a:extLst>
            <a:ext uri="{FF2B5EF4-FFF2-40B4-BE49-F238E27FC236}">
              <a16:creationId xmlns:a16="http://schemas.microsoft.com/office/drawing/2014/main" xmlns="" id="{43946D27-3054-4A87-9786-E4DAFBB7C6D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7" name="Text Box 15">
          <a:extLst>
            <a:ext uri="{FF2B5EF4-FFF2-40B4-BE49-F238E27FC236}">
              <a16:creationId xmlns:a16="http://schemas.microsoft.com/office/drawing/2014/main" xmlns="" id="{89397599-29CB-44BC-B39E-A5E703386BD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8" name="Text Box 15">
          <a:extLst>
            <a:ext uri="{FF2B5EF4-FFF2-40B4-BE49-F238E27FC236}">
              <a16:creationId xmlns:a16="http://schemas.microsoft.com/office/drawing/2014/main" xmlns="" id="{4A938D35-7572-4EE6-8D1A-844FA7DCCA4C}"/>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39" name="Text Box 15">
          <a:extLst>
            <a:ext uri="{FF2B5EF4-FFF2-40B4-BE49-F238E27FC236}">
              <a16:creationId xmlns:a16="http://schemas.microsoft.com/office/drawing/2014/main" xmlns="" id="{D99B3BD4-B2A8-44A4-BE6F-08AE1833F968}"/>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40" name="Text Box 15">
          <a:extLst>
            <a:ext uri="{FF2B5EF4-FFF2-40B4-BE49-F238E27FC236}">
              <a16:creationId xmlns:a16="http://schemas.microsoft.com/office/drawing/2014/main" xmlns="" id="{E9489A24-1D74-47A6-8DB0-2670DA375E7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41" name="Text Box 15">
          <a:extLst>
            <a:ext uri="{FF2B5EF4-FFF2-40B4-BE49-F238E27FC236}">
              <a16:creationId xmlns:a16="http://schemas.microsoft.com/office/drawing/2014/main" xmlns="" id="{063BB715-C6CC-4067-BF35-A7EBC71E611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2" name="Text Box 15">
          <a:extLst>
            <a:ext uri="{FF2B5EF4-FFF2-40B4-BE49-F238E27FC236}">
              <a16:creationId xmlns:a16="http://schemas.microsoft.com/office/drawing/2014/main" xmlns="" id="{FE75F152-6A11-4F6D-A5C1-AEE4C5547DAA}"/>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3" name="Text Box 15">
          <a:extLst>
            <a:ext uri="{FF2B5EF4-FFF2-40B4-BE49-F238E27FC236}">
              <a16:creationId xmlns:a16="http://schemas.microsoft.com/office/drawing/2014/main" xmlns="" id="{9A910577-6615-4CEC-BFA5-30D1427EAB8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4" name="Text Box 15">
          <a:extLst>
            <a:ext uri="{FF2B5EF4-FFF2-40B4-BE49-F238E27FC236}">
              <a16:creationId xmlns:a16="http://schemas.microsoft.com/office/drawing/2014/main" xmlns="" id="{F42E6A5B-D616-44E4-BD15-8B4A55CCFADB}"/>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5" name="Text Box 15">
          <a:extLst>
            <a:ext uri="{FF2B5EF4-FFF2-40B4-BE49-F238E27FC236}">
              <a16:creationId xmlns:a16="http://schemas.microsoft.com/office/drawing/2014/main" xmlns="" id="{617EC2CA-BEEE-4CBA-92BE-ECC89BE1FC9D}"/>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6" name="Text Box 15">
          <a:extLst>
            <a:ext uri="{FF2B5EF4-FFF2-40B4-BE49-F238E27FC236}">
              <a16:creationId xmlns:a16="http://schemas.microsoft.com/office/drawing/2014/main" xmlns="" id="{069074DF-7D7B-45B4-9BEA-DF4775A9F9C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7" name="Text Box 15">
          <a:extLst>
            <a:ext uri="{FF2B5EF4-FFF2-40B4-BE49-F238E27FC236}">
              <a16:creationId xmlns:a16="http://schemas.microsoft.com/office/drawing/2014/main" xmlns="" id="{5A1851E6-A4FE-4F35-A50C-3FD4C4DA7CC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48</xdr:row>
      <xdr:rowOff>504825</xdr:rowOff>
    </xdr:from>
    <xdr:ext cx="95250" cy="442269"/>
    <xdr:sp macro="" textlink="">
      <xdr:nvSpPr>
        <xdr:cNvPr id="1748" name="Text Box 15">
          <a:extLst>
            <a:ext uri="{FF2B5EF4-FFF2-40B4-BE49-F238E27FC236}">
              <a16:creationId xmlns:a16="http://schemas.microsoft.com/office/drawing/2014/main" xmlns="" id="{7CDFE45E-7F9B-4DDD-81BC-BD860EA18574}"/>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49" name="Text Box 15">
          <a:extLst>
            <a:ext uri="{FF2B5EF4-FFF2-40B4-BE49-F238E27FC236}">
              <a16:creationId xmlns:a16="http://schemas.microsoft.com/office/drawing/2014/main" xmlns="" id="{D2731063-9A3B-4470-B18D-EC51469A319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0" name="Text Box 15">
          <a:extLst>
            <a:ext uri="{FF2B5EF4-FFF2-40B4-BE49-F238E27FC236}">
              <a16:creationId xmlns:a16="http://schemas.microsoft.com/office/drawing/2014/main" xmlns="" id="{B9625823-B066-415A-99A8-93AD421124B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1" name="Text Box 15">
          <a:extLst>
            <a:ext uri="{FF2B5EF4-FFF2-40B4-BE49-F238E27FC236}">
              <a16:creationId xmlns:a16="http://schemas.microsoft.com/office/drawing/2014/main" xmlns="" id="{0F140DD1-A0A6-44E9-9FB3-BE11033F5025}"/>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2" name="Text Box 15">
          <a:extLst>
            <a:ext uri="{FF2B5EF4-FFF2-40B4-BE49-F238E27FC236}">
              <a16:creationId xmlns:a16="http://schemas.microsoft.com/office/drawing/2014/main" xmlns="" id="{0420AC6A-C6CC-4E06-B196-2A420F992AA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3" name="Text Box 15">
          <a:extLst>
            <a:ext uri="{FF2B5EF4-FFF2-40B4-BE49-F238E27FC236}">
              <a16:creationId xmlns:a16="http://schemas.microsoft.com/office/drawing/2014/main" xmlns="" id="{324271E3-EDC2-4228-BC3D-B59C4695386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4" name="Text Box 15">
          <a:extLst>
            <a:ext uri="{FF2B5EF4-FFF2-40B4-BE49-F238E27FC236}">
              <a16:creationId xmlns:a16="http://schemas.microsoft.com/office/drawing/2014/main" xmlns="" id="{D7D55B0D-77A7-48B4-AA14-03872603CA84}"/>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5" name="Text Box 15">
          <a:extLst>
            <a:ext uri="{FF2B5EF4-FFF2-40B4-BE49-F238E27FC236}">
              <a16:creationId xmlns:a16="http://schemas.microsoft.com/office/drawing/2014/main" xmlns="" id="{11AC5BC9-054C-42A6-BF8F-830A9530F10A}"/>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6" name="Text Box 15">
          <a:extLst>
            <a:ext uri="{FF2B5EF4-FFF2-40B4-BE49-F238E27FC236}">
              <a16:creationId xmlns:a16="http://schemas.microsoft.com/office/drawing/2014/main" xmlns="" id="{49195D47-73CB-4459-8999-5DD917AFB75E}"/>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7" name="Text Box 15">
          <a:extLst>
            <a:ext uri="{FF2B5EF4-FFF2-40B4-BE49-F238E27FC236}">
              <a16:creationId xmlns:a16="http://schemas.microsoft.com/office/drawing/2014/main" xmlns="" id="{83F598B2-6ECA-4AD7-A914-8035BD804AE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8" name="Text Box 15">
          <a:extLst>
            <a:ext uri="{FF2B5EF4-FFF2-40B4-BE49-F238E27FC236}">
              <a16:creationId xmlns:a16="http://schemas.microsoft.com/office/drawing/2014/main" xmlns="" id="{DEB7E5B4-636F-46DA-9882-5F1FA7B979E8}"/>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59" name="Text Box 15">
          <a:extLst>
            <a:ext uri="{FF2B5EF4-FFF2-40B4-BE49-F238E27FC236}">
              <a16:creationId xmlns:a16="http://schemas.microsoft.com/office/drawing/2014/main" xmlns="" id="{073281E1-F2BD-4406-99EB-5EFD7A86E8D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1760" name="Text Box 15">
          <a:extLst>
            <a:ext uri="{FF2B5EF4-FFF2-40B4-BE49-F238E27FC236}">
              <a16:creationId xmlns:a16="http://schemas.microsoft.com/office/drawing/2014/main" xmlns="" id="{CDD2BA98-9A4E-4467-BC74-6E493F0727CE}"/>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1761" name="Text Box 15">
          <a:extLst>
            <a:ext uri="{FF2B5EF4-FFF2-40B4-BE49-F238E27FC236}">
              <a16:creationId xmlns:a16="http://schemas.microsoft.com/office/drawing/2014/main" xmlns="" id="{9ABC8294-E708-4F68-914C-CD314E259C9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1762" name="Text Box 15">
          <a:extLst>
            <a:ext uri="{FF2B5EF4-FFF2-40B4-BE49-F238E27FC236}">
              <a16:creationId xmlns:a16="http://schemas.microsoft.com/office/drawing/2014/main" xmlns="" id="{4379C54D-FD56-4FFA-A476-280CBA5BB2E1}"/>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45</xdr:row>
      <xdr:rowOff>504825</xdr:rowOff>
    </xdr:from>
    <xdr:ext cx="95250" cy="442269"/>
    <xdr:sp macro="" textlink="">
      <xdr:nvSpPr>
        <xdr:cNvPr id="1763" name="Text Box 15">
          <a:extLst>
            <a:ext uri="{FF2B5EF4-FFF2-40B4-BE49-F238E27FC236}">
              <a16:creationId xmlns:a16="http://schemas.microsoft.com/office/drawing/2014/main" xmlns="" id="{45856895-926F-45D1-8763-EABA14A9A023}"/>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1764" name="Text Box 15">
          <a:extLst>
            <a:ext uri="{FF2B5EF4-FFF2-40B4-BE49-F238E27FC236}">
              <a16:creationId xmlns:a16="http://schemas.microsoft.com/office/drawing/2014/main" xmlns="" id="{1A0DCDDD-903D-4AD4-BF2A-BD92C623CC9B}"/>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1765" name="Text Box 15">
          <a:extLst>
            <a:ext uri="{FF2B5EF4-FFF2-40B4-BE49-F238E27FC236}">
              <a16:creationId xmlns:a16="http://schemas.microsoft.com/office/drawing/2014/main" xmlns="" id="{C6ABB17A-2CAF-4072-A74A-018E5AAF6324}"/>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1766" name="Text Box 15">
          <a:extLst>
            <a:ext uri="{FF2B5EF4-FFF2-40B4-BE49-F238E27FC236}">
              <a16:creationId xmlns:a16="http://schemas.microsoft.com/office/drawing/2014/main" xmlns="" id="{6AEDF333-8333-4BF9-AAC4-2B5BAA022827}"/>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46</xdr:row>
      <xdr:rowOff>504825</xdr:rowOff>
    </xdr:from>
    <xdr:ext cx="95250" cy="442269"/>
    <xdr:sp macro="" textlink="">
      <xdr:nvSpPr>
        <xdr:cNvPr id="1767" name="Text Box 15">
          <a:extLst>
            <a:ext uri="{FF2B5EF4-FFF2-40B4-BE49-F238E27FC236}">
              <a16:creationId xmlns:a16="http://schemas.microsoft.com/office/drawing/2014/main" xmlns="" id="{F07A1E15-8458-4830-8F36-1F25547397E8}"/>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68" name="Text Box 15">
          <a:extLst>
            <a:ext uri="{FF2B5EF4-FFF2-40B4-BE49-F238E27FC236}">
              <a16:creationId xmlns:a16="http://schemas.microsoft.com/office/drawing/2014/main" xmlns="" id="{31E540D4-491C-476F-9A48-BEE03C7DBB12}"/>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69" name="Text Box 15">
          <a:extLst>
            <a:ext uri="{FF2B5EF4-FFF2-40B4-BE49-F238E27FC236}">
              <a16:creationId xmlns:a16="http://schemas.microsoft.com/office/drawing/2014/main" xmlns="" id="{C81975B4-D14D-45EE-B0FB-61B25221540F}"/>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0" name="Text Box 15">
          <a:extLst>
            <a:ext uri="{FF2B5EF4-FFF2-40B4-BE49-F238E27FC236}">
              <a16:creationId xmlns:a16="http://schemas.microsoft.com/office/drawing/2014/main" xmlns="" id="{C2DD940E-B637-4D6D-ABE4-FBB11ACCB89A}"/>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1" name="Text Box 15">
          <a:extLst>
            <a:ext uri="{FF2B5EF4-FFF2-40B4-BE49-F238E27FC236}">
              <a16:creationId xmlns:a16="http://schemas.microsoft.com/office/drawing/2014/main" xmlns="" id="{2235802F-1392-46FB-8A20-27866EEC558F}"/>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2" name="Text Box 15">
          <a:extLst>
            <a:ext uri="{FF2B5EF4-FFF2-40B4-BE49-F238E27FC236}">
              <a16:creationId xmlns:a16="http://schemas.microsoft.com/office/drawing/2014/main" xmlns="" id="{989BDC35-26DD-4B1C-A1F1-1D95B9403C72}"/>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3" name="Text Box 15">
          <a:extLst>
            <a:ext uri="{FF2B5EF4-FFF2-40B4-BE49-F238E27FC236}">
              <a16:creationId xmlns:a16="http://schemas.microsoft.com/office/drawing/2014/main" xmlns="" id="{AF3F1749-73A8-4E71-8EC7-DF014ABD4928}"/>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4" name="Text Box 15">
          <a:extLst>
            <a:ext uri="{FF2B5EF4-FFF2-40B4-BE49-F238E27FC236}">
              <a16:creationId xmlns:a16="http://schemas.microsoft.com/office/drawing/2014/main" xmlns="" id="{8DD5A674-F4C5-459B-81A8-0DBA325DBD5C}"/>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47</xdr:row>
      <xdr:rowOff>504825</xdr:rowOff>
    </xdr:from>
    <xdr:ext cx="95250" cy="442269"/>
    <xdr:sp macro="" textlink="">
      <xdr:nvSpPr>
        <xdr:cNvPr id="1775" name="Text Box 15">
          <a:extLst>
            <a:ext uri="{FF2B5EF4-FFF2-40B4-BE49-F238E27FC236}">
              <a16:creationId xmlns:a16="http://schemas.microsoft.com/office/drawing/2014/main" xmlns="" id="{577A78F8-B7A4-47B6-9A16-F94ECBE53733}"/>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76" name="Text Box 15">
          <a:extLst>
            <a:ext uri="{FF2B5EF4-FFF2-40B4-BE49-F238E27FC236}">
              <a16:creationId xmlns:a16="http://schemas.microsoft.com/office/drawing/2014/main" xmlns="" id="{0962A40F-A671-4243-BA3E-E0ADC5112E1D}"/>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77" name="Text Box 15">
          <a:extLst>
            <a:ext uri="{FF2B5EF4-FFF2-40B4-BE49-F238E27FC236}">
              <a16:creationId xmlns:a16="http://schemas.microsoft.com/office/drawing/2014/main" xmlns="" id="{CCF15120-F11C-4450-9E66-6811E0B621FB}"/>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78" name="Text Box 15">
          <a:extLst>
            <a:ext uri="{FF2B5EF4-FFF2-40B4-BE49-F238E27FC236}">
              <a16:creationId xmlns:a16="http://schemas.microsoft.com/office/drawing/2014/main" xmlns="" id="{FBE291AC-A7DD-4288-8AAA-6CEB893775E4}"/>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79" name="Text Box 15">
          <a:extLst>
            <a:ext uri="{FF2B5EF4-FFF2-40B4-BE49-F238E27FC236}">
              <a16:creationId xmlns:a16="http://schemas.microsoft.com/office/drawing/2014/main" xmlns="" id="{950C657D-6362-4F50-867A-C5CB7EA47C0B}"/>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80" name="Text Box 15">
          <a:extLst>
            <a:ext uri="{FF2B5EF4-FFF2-40B4-BE49-F238E27FC236}">
              <a16:creationId xmlns:a16="http://schemas.microsoft.com/office/drawing/2014/main" xmlns="" id="{2FF9B73D-072C-4ED4-A200-EA5E32363D73}"/>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81" name="Text Box 15">
          <a:extLst>
            <a:ext uri="{FF2B5EF4-FFF2-40B4-BE49-F238E27FC236}">
              <a16:creationId xmlns:a16="http://schemas.microsoft.com/office/drawing/2014/main" xmlns="" id="{C0874A4E-1200-4484-8F01-1BD064CA1AE7}"/>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82" name="Text Box 15">
          <a:extLst>
            <a:ext uri="{FF2B5EF4-FFF2-40B4-BE49-F238E27FC236}">
              <a16:creationId xmlns:a16="http://schemas.microsoft.com/office/drawing/2014/main" xmlns="" id="{EB52AF2D-3EC7-47D6-B40A-C7F785F2936F}"/>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48</xdr:row>
      <xdr:rowOff>504825</xdr:rowOff>
    </xdr:from>
    <xdr:ext cx="95250" cy="442269"/>
    <xdr:sp macro="" textlink="">
      <xdr:nvSpPr>
        <xdr:cNvPr id="1783" name="Text Box 15">
          <a:extLst>
            <a:ext uri="{FF2B5EF4-FFF2-40B4-BE49-F238E27FC236}">
              <a16:creationId xmlns:a16="http://schemas.microsoft.com/office/drawing/2014/main" xmlns="" id="{0F96422C-50E4-42EA-88EF-ED3B206F268D}"/>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784" name="Text Box 15">
          <a:extLst>
            <a:ext uri="{FF2B5EF4-FFF2-40B4-BE49-F238E27FC236}">
              <a16:creationId xmlns:a16="http://schemas.microsoft.com/office/drawing/2014/main" xmlns="" id="{19884A6E-FA40-464F-B12E-F5C78E0A87F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785" name="Text Box 15">
          <a:extLst>
            <a:ext uri="{FF2B5EF4-FFF2-40B4-BE49-F238E27FC236}">
              <a16:creationId xmlns:a16="http://schemas.microsoft.com/office/drawing/2014/main" xmlns="" id="{5AF89EA2-677D-48A9-A4E5-8498D4EAEC9A}"/>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786" name="Text Box 15">
          <a:extLst>
            <a:ext uri="{FF2B5EF4-FFF2-40B4-BE49-F238E27FC236}">
              <a16:creationId xmlns:a16="http://schemas.microsoft.com/office/drawing/2014/main" xmlns="" id="{EA43372B-575C-4A1A-A006-7486947F9BB2}"/>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787" name="Text Box 15">
          <a:extLst>
            <a:ext uri="{FF2B5EF4-FFF2-40B4-BE49-F238E27FC236}">
              <a16:creationId xmlns:a16="http://schemas.microsoft.com/office/drawing/2014/main" xmlns="" id="{1903845C-0B63-4C31-A1C1-B8F3EF13F75D}"/>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88" name="Text Box 15">
          <a:extLst>
            <a:ext uri="{FF2B5EF4-FFF2-40B4-BE49-F238E27FC236}">
              <a16:creationId xmlns:a16="http://schemas.microsoft.com/office/drawing/2014/main" xmlns="" id="{7F6B153E-7B86-46E9-BB28-F2B9E830C3E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1789" name="Text Box 15">
          <a:extLst>
            <a:ext uri="{FF2B5EF4-FFF2-40B4-BE49-F238E27FC236}">
              <a16:creationId xmlns:a16="http://schemas.microsoft.com/office/drawing/2014/main" xmlns="" id="{0DEBEF62-D0AC-489A-A2E1-D01BC7ED0147}"/>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1790" name="Text Box 15">
          <a:extLst>
            <a:ext uri="{FF2B5EF4-FFF2-40B4-BE49-F238E27FC236}">
              <a16:creationId xmlns:a16="http://schemas.microsoft.com/office/drawing/2014/main" xmlns="" id="{79E970EB-3B73-44C8-9192-81755BA634E2}"/>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1" name="Text Box 15">
          <a:extLst>
            <a:ext uri="{FF2B5EF4-FFF2-40B4-BE49-F238E27FC236}">
              <a16:creationId xmlns:a16="http://schemas.microsoft.com/office/drawing/2014/main" xmlns="" id="{1016082F-AE7D-49FF-84CC-5A6FE84B9C6F}"/>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1792" name="Text Box 15">
          <a:extLst>
            <a:ext uri="{FF2B5EF4-FFF2-40B4-BE49-F238E27FC236}">
              <a16:creationId xmlns:a16="http://schemas.microsoft.com/office/drawing/2014/main" xmlns="" id="{0B1CB920-D49F-4642-8A53-8F2FB87940F1}"/>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1793" name="Text Box 15">
          <a:extLst>
            <a:ext uri="{FF2B5EF4-FFF2-40B4-BE49-F238E27FC236}">
              <a16:creationId xmlns:a16="http://schemas.microsoft.com/office/drawing/2014/main" xmlns="" id="{BCE4A3FF-063D-471B-B10C-1B9A09BBFE0B}"/>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4" name="Text Box 15">
          <a:extLst>
            <a:ext uri="{FF2B5EF4-FFF2-40B4-BE49-F238E27FC236}">
              <a16:creationId xmlns:a16="http://schemas.microsoft.com/office/drawing/2014/main" xmlns="" id="{1DCC0159-5809-4ECE-BDBE-96AA8C51F982}"/>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5" name="Text Box 15">
          <a:extLst>
            <a:ext uri="{FF2B5EF4-FFF2-40B4-BE49-F238E27FC236}">
              <a16:creationId xmlns:a16="http://schemas.microsoft.com/office/drawing/2014/main" xmlns="" id="{78F52935-9C47-4B92-A8CA-D6A08FE7AEEC}"/>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6" name="Text Box 15">
          <a:extLst>
            <a:ext uri="{FF2B5EF4-FFF2-40B4-BE49-F238E27FC236}">
              <a16:creationId xmlns:a16="http://schemas.microsoft.com/office/drawing/2014/main" xmlns="" id="{04901C9F-AA25-4160-8E09-BB5471A1CC65}"/>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7" name="Text Box 15">
          <a:extLst>
            <a:ext uri="{FF2B5EF4-FFF2-40B4-BE49-F238E27FC236}">
              <a16:creationId xmlns:a16="http://schemas.microsoft.com/office/drawing/2014/main" xmlns="" id="{0080F93B-0AED-42DF-8608-1DD9D7469D1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8" name="Text Box 15">
          <a:extLst>
            <a:ext uri="{FF2B5EF4-FFF2-40B4-BE49-F238E27FC236}">
              <a16:creationId xmlns:a16="http://schemas.microsoft.com/office/drawing/2014/main" xmlns="" id="{A8A81B72-7A44-403F-8D67-A41B4B6C5696}"/>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799" name="Text Box 15">
          <a:extLst>
            <a:ext uri="{FF2B5EF4-FFF2-40B4-BE49-F238E27FC236}">
              <a16:creationId xmlns:a16="http://schemas.microsoft.com/office/drawing/2014/main" xmlns="" id="{B2B44711-309F-4F88-B87E-D09D3B05B4E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800" name="Text Box 15">
          <a:extLst>
            <a:ext uri="{FF2B5EF4-FFF2-40B4-BE49-F238E27FC236}">
              <a16:creationId xmlns:a16="http://schemas.microsoft.com/office/drawing/2014/main" xmlns="" id="{9B5E0D9B-3A05-4226-8E8E-2C493046DA6E}"/>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801" name="Text Box 15">
          <a:extLst>
            <a:ext uri="{FF2B5EF4-FFF2-40B4-BE49-F238E27FC236}">
              <a16:creationId xmlns:a16="http://schemas.microsoft.com/office/drawing/2014/main" xmlns="" id="{426EE727-CACA-4ED1-A2CC-660DA2B40ED9}"/>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49</xdr:row>
      <xdr:rowOff>504825</xdr:rowOff>
    </xdr:from>
    <xdr:ext cx="95250" cy="442269"/>
    <xdr:sp macro="" textlink="">
      <xdr:nvSpPr>
        <xdr:cNvPr id="1802" name="Text Box 15">
          <a:extLst>
            <a:ext uri="{FF2B5EF4-FFF2-40B4-BE49-F238E27FC236}">
              <a16:creationId xmlns:a16="http://schemas.microsoft.com/office/drawing/2014/main" xmlns="" id="{40FA113A-58D8-4347-904E-00A80DBE5D23}"/>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803" name="Text Box 15">
          <a:extLst>
            <a:ext uri="{FF2B5EF4-FFF2-40B4-BE49-F238E27FC236}">
              <a16:creationId xmlns:a16="http://schemas.microsoft.com/office/drawing/2014/main" xmlns="" id="{D0B28358-F1C1-4687-B4E0-DEA6581D2531}"/>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804" name="Text Box 15">
          <a:extLst>
            <a:ext uri="{FF2B5EF4-FFF2-40B4-BE49-F238E27FC236}">
              <a16:creationId xmlns:a16="http://schemas.microsoft.com/office/drawing/2014/main" xmlns="" id="{571773A2-9B9E-4C6D-9C2F-495E0D8DABC9}"/>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805" name="Text Box 15">
          <a:extLst>
            <a:ext uri="{FF2B5EF4-FFF2-40B4-BE49-F238E27FC236}">
              <a16:creationId xmlns:a16="http://schemas.microsoft.com/office/drawing/2014/main" xmlns="" id="{77FCCF6B-4BDB-4BFB-BABC-9C7DA9D0CDAD}"/>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49</xdr:row>
      <xdr:rowOff>504825</xdr:rowOff>
    </xdr:from>
    <xdr:ext cx="95250" cy="442269"/>
    <xdr:sp macro="" textlink="">
      <xdr:nvSpPr>
        <xdr:cNvPr id="1806" name="Text Box 15">
          <a:extLst>
            <a:ext uri="{FF2B5EF4-FFF2-40B4-BE49-F238E27FC236}">
              <a16:creationId xmlns:a16="http://schemas.microsoft.com/office/drawing/2014/main" xmlns="" id="{7D4B336D-DF03-4928-9A3E-61462303290E}"/>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1807" name="Text Box 15">
          <a:extLst>
            <a:ext uri="{FF2B5EF4-FFF2-40B4-BE49-F238E27FC236}">
              <a16:creationId xmlns:a16="http://schemas.microsoft.com/office/drawing/2014/main" xmlns="" id="{6D9E7D75-936C-4F38-A827-F75065BFCB8C}"/>
            </a:ext>
          </a:extLst>
        </xdr:cNvPr>
        <xdr:cNvSpPr txBox="1">
          <a:spLocks noChangeArrowheads="1"/>
        </xdr:cNvSpPr>
      </xdr:nvSpPr>
      <xdr:spPr bwMode="auto">
        <a:xfrm>
          <a:off x="15887700"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808"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809"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810"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811"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1812"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3"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4"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5"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6"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1817"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8"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19"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20"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1821"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1822"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23"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24"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25"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26"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1827"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1828"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29"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0"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1"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2"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1833"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83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29</xdr:row>
      <xdr:rowOff>504825</xdr:rowOff>
    </xdr:from>
    <xdr:ext cx="95250" cy="442269"/>
    <xdr:sp macro="" textlink="">
      <xdr:nvSpPr>
        <xdr:cNvPr id="183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39"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0"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1"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2"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43"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44"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45"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6"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7"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8"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49"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50"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51"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2"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3"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4"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5"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56"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7"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8"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59"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0"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61"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2"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3"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4"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5"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66"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67"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68"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69"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0"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1"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2"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73"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7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5"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6"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7"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78"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79"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80"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81"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82"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31</xdr:row>
      <xdr:rowOff>0</xdr:rowOff>
    </xdr:from>
    <xdr:ext cx="95250" cy="171450"/>
    <xdr:sp macro="" textlink="">
      <xdr:nvSpPr>
        <xdr:cNvPr id="1883"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34</xdr:row>
      <xdr:rowOff>504825</xdr:rowOff>
    </xdr:from>
    <xdr:ext cx="95250" cy="442269"/>
    <xdr:sp macro="" textlink="">
      <xdr:nvSpPr>
        <xdr:cNvPr id="1884"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85" name="Text Box 16">
          <a:extLst>
            <a:ext uri="{FF2B5EF4-FFF2-40B4-BE49-F238E27FC236}">
              <a16:creationId xmlns:a16="http://schemas.microsoft.com/office/drawing/2014/main" xmlns="" id="{7671F450-A362-4D89-A33B-4A773C237359}"/>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86" name="Text Box 17">
          <a:extLst>
            <a:ext uri="{FF2B5EF4-FFF2-40B4-BE49-F238E27FC236}">
              <a16:creationId xmlns:a16="http://schemas.microsoft.com/office/drawing/2014/main" xmlns="" id="{5C5C5E2F-94CA-4A45-A71E-523F7560B54F}"/>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87" name="Text Box 18">
          <a:extLst>
            <a:ext uri="{FF2B5EF4-FFF2-40B4-BE49-F238E27FC236}">
              <a16:creationId xmlns:a16="http://schemas.microsoft.com/office/drawing/2014/main" xmlns="" id="{31D6909B-CC0A-4B54-8AE2-4CF42A7E8CFB}"/>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88" name="Text Box 19">
          <a:extLst>
            <a:ext uri="{FF2B5EF4-FFF2-40B4-BE49-F238E27FC236}">
              <a16:creationId xmlns:a16="http://schemas.microsoft.com/office/drawing/2014/main" xmlns="" id="{EA573FA1-3EDC-45CA-88D5-0664F1EDD8AA}"/>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89" name="Text Box 15">
          <a:extLst>
            <a:ext uri="{FF2B5EF4-FFF2-40B4-BE49-F238E27FC236}">
              <a16:creationId xmlns:a16="http://schemas.microsoft.com/office/drawing/2014/main" xmlns="" id="{0231A43A-65F2-4026-8972-912CAFF8B34F}"/>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90" name="Text Box 15">
          <a:extLst>
            <a:ext uri="{FF2B5EF4-FFF2-40B4-BE49-F238E27FC236}">
              <a16:creationId xmlns:a16="http://schemas.microsoft.com/office/drawing/2014/main" xmlns="" id="{2962FEF4-F991-496B-BAA2-38BB66E82464}"/>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91" name="Text Box 15">
          <a:extLst>
            <a:ext uri="{FF2B5EF4-FFF2-40B4-BE49-F238E27FC236}">
              <a16:creationId xmlns:a16="http://schemas.microsoft.com/office/drawing/2014/main" xmlns="" id="{E8936715-73DF-42A6-8977-D2E34EA6BC52}"/>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92"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93"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94"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95"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96"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97"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898"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899"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0"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1"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2"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03"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0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5"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6"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7"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08"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09"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0"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1"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2"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3"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14"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5"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6"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7"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18"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19"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20"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21"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2"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3"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4"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5"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26"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27"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8"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29"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0"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1"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32"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3"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4"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5"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36</xdr:row>
      <xdr:rowOff>0</xdr:rowOff>
    </xdr:from>
    <xdr:ext cx="95250" cy="171450"/>
    <xdr:sp macro="" textlink="">
      <xdr:nvSpPr>
        <xdr:cNvPr id="1936"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39</xdr:row>
      <xdr:rowOff>504825</xdr:rowOff>
    </xdr:from>
    <xdr:ext cx="95250" cy="442269"/>
    <xdr:sp macro="" textlink="">
      <xdr:nvSpPr>
        <xdr:cNvPr id="1937"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38" name="Text Box 16">
          <a:extLst>
            <a:ext uri="{FF2B5EF4-FFF2-40B4-BE49-F238E27FC236}">
              <a16:creationId xmlns:a16="http://schemas.microsoft.com/office/drawing/2014/main" xmlns="" id="{5C977FCD-4663-4043-A5CB-211F61C477D9}"/>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39" name="Text Box 17">
          <a:extLst>
            <a:ext uri="{FF2B5EF4-FFF2-40B4-BE49-F238E27FC236}">
              <a16:creationId xmlns:a16="http://schemas.microsoft.com/office/drawing/2014/main" xmlns="" id="{6BDB8F7F-66EA-4FBC-BEAE-530E71F719BE}"/>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40" name="Text Box 18">
          <a:extLst>
            <a:ext uri="{FF2B5EF4-FFF2-40B4-BE49-F238E27FC236}">
              <a16:creationId xmlns:a16="http://schemas.microsoft.com/office/drawing/2014/main" xmlns="" id="{9FA504AC-F5B1-4CB4-89D9-6C314DE0FB14}"/>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41" name="Text Box 19">
          <a:extLst>
            <a:ext uri="{FF2B5EF4-FFF2-40B4-BE49-F238E27FC236}">
              <a16:creationId xmlns:a16="http://schemas.microsoft.com/office/drawing/2014/main" xmlns="" id="{3F5461BB-EB9E-4E44-9242-045BEF845DC5}"/>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42" name="Text Box 15">
          <a:extLst>
            <a:ext uri="{FF2B5EF4-FFF2-40B4-BE49-F238E27FC236}">
              <a16:creationId xmlns:a16="http://schemas.microsoft.com/office/drawing/2014/main" xmlns="" id="{AE8956C1-BB8A-4436-B9CE-BF24E8E410FA}"/>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43" name="Text Box 15">
          <a:extLst>
            <a:ext uri="{FF2B5EF4-FFF2-40B4-BE49-F238E27FC236}">
              <a16:creationId xmlns:a16="http://schemas.microsoft.com/office/drawing/2014/main" xmlns="" id="{F7FB5FB8-67A0-40BF-A0BD-7626D3705176}"/>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44" name="Text Box 15">
          <a:extLst>
            <a:ext uri="{FF2B5EF4-FFF2-40B4-BE49-F238E27FC236}">
              <a16:creationId xmlns:a16="http://schemas.microsoft.com/office/drawing/2014/main" xmlns="" id="{9A5CFD87-7780-452F-9C0C-6EC82E13022B}"/>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45" name="Text Box 15">
          <a:extLst>
            <a:ext uri="{FF2B5EF4-FFF2-40B4-BE49-F238E27FC236}">
              <a16:creationId xmlns:a16="http://schemas.microsoft.com/office/drawing/2014/main" xmlns="" id="{9744693F-C793-4659-A084-59FB65632398}"/>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46" name="Text Box 15">
          <a:extLst>
            <a:ext uri="{FF2B5EF4-FFF2-40B4-BE49-F238E27FC236}">
              <a16:creationId xmlns:a16="http://schemas.microsoft.com/office/drawing/2014/main" xmlns="" id="{FADAFABA-DEB1-49B4-8E68-287BD871E38E}"/>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47" name="Text Box 16">
          <a:extLst>
            <a:ext uri="{FF2B5EF4-FFF2-40B4-BE49-F238E27FC236}">
              <a16:creationId xmlns:a16="http://schemas.microsoft.com/office/drawing/2014/main" xmlns="" id="{7671F450-A362-4D89-A33B-4A773C237359}"/>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48" name="Text Box 17">
          <a:extLst>
            <a:ext uri="{FF2B5EF4-FFF2-40B4-BE49-F238E27FC236}">
              <a16:creationId xmlns:a16="http://schemas.microsoft.com/office/drawing/2014/main" xmlns="" id="{5C5C5E2F-94CA-4A45-A71E-523F7560B54F}"/>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49" name="Text Box 18">
          <a:extLst>
            <a:ext uri="{FF2B5EF4-FFF2-40B4-BE49-F238E27FC236}">
              <a16:creationId xmlns:a16="http://schemas.microsoft.com/office/drawing/2014/main" xmlns="" id="{31D6909B-CC0A-4B54-8AE2-4CF42A7E8CFB}"/>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50" name="Text Box 19">
          <a:extLst>
            <a:ext uri="{FF2B5EF4-FFF2-40B4-BE49-F238E27FC236}">
              <a16:creationId xmlns:a16="http://schemas.microsoft.com/office/drawing/2014/main" xmlns="" id="{EA573FA1-3EDC-45CA-88D5-0664F1EDD8AA}"/>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51" name="Text Box 15">
          <a:extLst>
            <a:ext uri="{FF2B5EF4-FFF2-40B4-BE49-F238E27FC236}">
              <a16:creationId xmlns:a16="http://schemas.microsoft.com/office/drawing/2014/main" xmlns="" id="{0231A43A-65F2-4026-8972-912CAFF8B34F}"/>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52" name="Text Box 15">
          <a:extLst>
            <a:ext uri="{FF2B5EF4-FFF2-40B4-BE49-F238E27FC236}">
              <a16:creationId xmlns:a16="http://schemas.microsoft.com/office/drawing/2014/main" xmlns="" id="{2962FEF4-F991-496B-BAA2-38BB66E82464}"/>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53" name="Text Box 15">
          <a:extLst>
            <a:ext uri="{FF2B5EF4-FFF2-40B4-BE49-F238E27FC236}">
              <a16:creationId xmlns:a16="http://schemas.microsoft.com/office/drawing/2014/main" xmlns="" id="{E8936715-73DF-42A6-8977-D2E34EA6BC52}"/>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54"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55"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56"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57"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58"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59"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60"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1"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2"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3"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4"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65"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66"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7"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8"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69"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0"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71"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2"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3"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4"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5"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76"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7"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8"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79"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80"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81"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82"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83"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84"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85"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86"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87"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88"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89"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0"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1"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2"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3"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94"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5"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6"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7"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41</xdr:row>
      <xdr:rowOff>0</xdr:rowOff>
    </xdr:from>
    <xdr:ext cx="95250" cy="171450"/>
    <xdr:sp macro="" textlink="">
      <xdr:nvSpPr>
        <xdr:cNvPr id="1998"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44</xdr:row>
      <xdr:rowOff>504825</xdr:rowOff>
    </xdr:from>
    <xdr:ext cx="95250" cy="442269"/>
    <xdr:sp macro="" textlink="">
      <xdr:nvSpPr>
        <xdr:cNvPr id="1999"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00" name="Text Box 16">
          <a:extLst>
            <a:ext uri="{FF2B5EF4-FFF2-40B4-BE49-F238E27FC236}">
              <a16:creationId xmlns:a16="http://schemas.microsoft.com/office/drawing/2014/main" xmlns="" id="{DF797BEF-3480-4698-8835-A920FFCBCB2A}"/>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01" name="Text Box 17">
          <a:extLst>
            <a:ext uri="{FF2B5EF4-FFF2-40B4-BE49-F238E27FC236}">
              <a16:creationId xmlns:a16="http://schemas.microsoft.com/office/drawing/2014/main" xmlns="" id="{63D21D84-C96F-4140-9878-5C8CDD1C32A8}"/>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02" name="Text Box 18">
          <a:extLst>
            <a:ext uri="{FF2B5EF4-FFF2-40B4-BE49-F238E27FC236}">
              <a16:creationId xmlns:a16="http://schemas.microsoft.com/office/drawing/2014/main" xmlns="" id="{4AD86319-0330-4566-87E2-0F16AAEF0103}"/>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03" name="Text Box 19">
          <a:extLst>
            <a:ext uri="{FF2B5EF4-FFF2-40B4-BE49-F238E27FC236}">
              <a16:creationId xmlns:a16="http://schemas.microsoft.com/office/drawing/2014/main" xmlns="" id="{708C0D90-4163-4C32-BC6F-4E717C05F316}"/>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04" name="Text Box 15">
          <a:extLst>
            <a:ext uri="{FF2B5EF4-FFF2-40B4-BE49-F238E27FC236}">
              <a16:creationId xmlns:a16="http://schemas.microsoft.com/office/drawing/2014/main" xmlns="" id="{278E7121-A262-4E56-A61E-05506B211777}"/>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05" name="Text Box 15">
          <a:extLst>
            <a:ext uri="{FF2B5EF4-FFF2-40B4-BE49-F238E27FC236}">
              <a16:creationId xmlns:a16="http://schemas.microsoft.com/office/drawing/2014/main" xmlns="" id="{844BD67D-BA49-47E3-B81F-D1002AC557B1}"/>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06" name="Text Box 15">
          <a:extLst>
            <a:ext uri="{FF2B5EF4-FFF2-40B4-BE49-F238E27FC236}">
              <a16:creationId xmlns:a16="http://schemas.microsoft.com/office/drawing/2014/main" xmlns="" id="{263C61AB-B4CB-4AF5-B27E-2743C56D6CEF}"/>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07" name="Text Box 15">
          <a:extLst>
            <a:ext uri="{FF2B5EF4-FFF2-40B4-BE49-F238E27FC236}">
              <a16:creationId xmlns:a16="http://schemas.microsoft.com/office/drawing/2014/main" xmlns="" id="{DA41986A-899B-4F18-865F-27B2C1C99A02}"/>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08" name="Text Box 15">
          <a:extLst>
            <a:ext uri="{FF2B5EF4-FFF2-40B4-BE49-F238E27FC236}">
              <a16:creationId xmlns:a16="http://schemas.microsoft.com/office/drawing/2014/main" xmlns="" id="{060E8E2A-678E-4EDB-BFA2-A69610E1F0A1}"/>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09" name="Text Box 16">
          <a:extLst>
            <a:ext uri="{FF2B5EF4-FFF2-40B4-BE49-F238E27FC236}">
              <a16:creationId xmlns:a16="http://schemas.microsoft.com/office/drawing/2014/main" xmlns="" id="{5C977FCD-4663-4043-A5CB-211F61C477D9}"/>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10" name="Text Box 17">
          <a:extLst>
            <a:ext uri="{FF2B5EF4-FFF2-40B4-BE49-F238E27FC236}">
              <a16:creationId xmlns:a16="http://schemas.microsoft.com/office/drawing/2014/main" xmlns="" id="{6BDB8F7F-66EA-4FBC-BEAE-530E71F719BE}"/>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11" name="Text Box 18">
          <a:extLst>
            <a:ext uri="{FF2B5EF4-FFF2-40B4-BE49-F238E27FC236}">
              <a16:creationId xmlns:a16="http://schemas.microsoft.com/office/drawing/2014/main" xmlns="" id="{9FA504AC-F5B1-4CB4-89D9-6C314DE0FB14}"/>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12" name="Text Box 19">
          <a:extLst>
            <a:ext uri="{FF2B5EF4-FFF2-40B4-BE49-F238E27FC236}">
              <a16:creationId xmlns:a16="http://schemas.microsoft.com/office/drawing/2014/main" xmlns="" id="{3F5461BB-EB9E-4E44-9242-045BEF845DC5}"/>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13" name="Text Box 15">
          <a:extLst>
            <a:ext uri="{FF2B5EF4-FFF2-40B4-BE49-F238E27FC236}">
              <a16:creationId xmlns:a16="http://schemas.microsoft.com/office/drawing/2014/main" xmlns="" id="{AE8956C1-BB8A-4436-B9CE-BF24E8E410FA}"/>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14" name="Text Box 15">
          <a:extLst>
            <a:ext uri="{FF2B5EF4-FFF2-40B4-BE49-F238E27FC236}">
              <a16:creationId xmlns:a16="http://schemas.microsoft.com/office/drawing/2014/main" xmlns="" id="{F7FB5FB8-67A0-40BF-A0BD-7626D3705176}"/>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15" name="Text Box 15">
          <a:extLst>
            <a:ext uri="{FF2B5EF4-FFF2-40B4-BE49-F238E27FC236}">
              <a16:creationId xmlns:a16="http://schemas.microsoft.com/office/drawing/2014/main" xmlns="" id="{9A5CFD87-7780-452F-9C0C-6EC82E13022B}"/>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16" name="Text Box 15">
          <a:extLst>
            <a:ext uri="{FF2B5EF4-FFF2-40B4-BE49-F238E27FC236}">
              <a16:creationId xmlns:a16="http://schemas.microsoft.com/office/drawing/2014/main" xmlns="" id="{9744693F-C793-4659-A084-59FB65632398}"/>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17" name="Text Box 15">
          <a:extLst>
            <a:ext uri="{FF2B5EF4-FFF2-40B4-BE49-F238E27FC236}">
              <a16:creationId xmlns:a16="http://schemas.microsoft.com/office/drawing/2014/main" xmlns="" id="{FADAFABA-DEB1-49B4-8E68-287BD871E38E}"/>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18" name="Text Box 16">
          <a:extLst>
            <a:ext uri="{FF2B5EF4-FFF2-40B4-BE49-F238E27FC236}">
              <a16:creationId xmlns:a16="http://schemas.microsoft.com/office/drawing/2014/main" xmlns="" id="{7671F450-A362-4D89-A33B-4A773C237359}"/>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19" name="Text Box 17">
          <a:extLst>
            <a:ext uri="{FF2B5EF4-FFF2-40B4-BE49-F238E27FC236}">
              <a16:creationId xmlns:a16="http://schemas.microsoft.com/office/drawing/2014/main" xmlns="" id="{5C5C5E2F-94CA-4A45-A71E-523F7560B54F}"/>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0" name="Text Box 18">
          <a:extLst>
            <a:ext uri="{FF2B5EF4-FFF2-40B4-BE49-F238E27FC236}">
              <a16:creationId xmlns:a16="http://schemas.microsoft.com/office/drawing/2014/main" xmlns="" id="{31D6909B-CC0A-4B54-8AE2-4CF42A7E8CFB}"/>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1" name="Text Box 19">
          <a:extLst>
            <a:ext uri="{FF2B5EF4-FFF2-40B4-BE49-F238E27FC236}">
              <a16:creationId xmlns:a16="http://schemas.microsoft.com/office/drawing/2014/main" xmlns="" id="{EA573FA1-3EDC-45CA-88D5-0664F1EDD8AA}"/>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22" name="Text Box 15">
          <a:extLst>
            <a:ext uri="{FF2B5EF4-FFF2-40B4-BE49-F238E27FC236}">
              <a16:creationId xmlns:a16="http://schemas.microsoft.com/office/drawing/2014/main" xmlns="" id="{0231A43A-65F2-4026-8972-912CAFF8B34F}"/>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23" name="Text Box 15">
          <a:extLst>
            <a:ext uri="{FF2B5EF4-FFF2-40B4-BE49-F238E27FC236}">
              <a16:creationId xmlns:a16="http://schemas.microsoft.com/office/drawing/2014/main" xmlns="" id="{2962FEF4-F991-496B-BAA2-38BB66E82464}"/>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24" name="Text Box 15">
          <a:extLst>
            <a:ext uri="{FF2B5EF4-FFF2-40B4-BE49-F238E27FC236}">
              <a16:creationId xmlns:a16="http://schemas.microsoft.com/office/drawing/2014/main" xmlns="" id="{E8936715-73DF-42A6-8977-D2E34EA6BC52}"/>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5"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6"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7"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28"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29"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30"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31"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2"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3"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4"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5"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36"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37"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8"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39"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0"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1"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42"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3"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4"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5"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6"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47"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8"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49"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0"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1"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52"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53" name="Text Box 15">
          <a:extLst>
            <a:ext uri="{FF2B5EF4-FFF2-40B4-BE49-F238E27FC236}">
              <a16:creationId xmlns:a16="http://schemas.microsoft.com/office/drawing/2014/main" xmlns="" id="{C9F9E3B3-EB6B-4C6B-B8A2-A9041A10E807}"/>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54" name="Text Box 15">
          <a:extLst>
            <a:ext uri="{FF2B5EF4-FFF2-40B4-BE49-F238E27FC236}">
              <a16:creationId xmlns:a16="http://schemas.microsoft.com/office/drawing/2014/main" xmlns="" id="{3784F355-ED79-4180-B944-623C478EDBF3}"/>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5"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6"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7"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58"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59"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60"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1"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2"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3"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4"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65"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6"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7"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8"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46</xdr:row>
      <xdr:rowOff>0</xdr:rowOff>
    </xdr:from>
    <xdr:ext cx="95250" cy="171450"/>
    <xdr:sp macro="" textlink="">
      <xdr:nvSpPr>
        <xdr:cNvPr id="2069"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440179"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49</xdr:row>
      <xdr:rowOff>504825</xdr:rowOff>
    </xdr:from>
    <xdr:ext cx="95250" cy="442269"/>
    <xdr:sp macro="" textlink="">
      <xdr:nvSpPr>
        <xdr:cNvPr id="2070"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440179"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2071"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2072"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2073"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2074"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439510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2075"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76"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77"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78"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79"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2080"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81"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82"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83"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2084"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72662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2085"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86"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87"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88"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89"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209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841714"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2091"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841714"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2"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3"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4"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5"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2096"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7"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8"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099"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2100"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9633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29</xdr:row>
      <xdr:rowOff>504825</xdr:rowOff>
    </xdr:from>
    <xdr:ext cx="95250" cy="442269"/>
    <xdr:sp macro="" textlink="">
      <xdr:nvSpPr>
        <xdr:cNvPr id="2101"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02"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03"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04"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05"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06"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07" name="Text Box 15">
          <a:extLst>
            <a:ext uri="{FF2B5EF4-FFF2-40B4-BE49-F238E27FC236}">
              <a16:creationId xmlns:a16="http://schemas.microsoft.com/office/drawing/2014/main" xmlns="" id="{A716C137-E288-4F11-997F-E7694133661F}"/>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08" name="Text Box 15">
          <a:extLst>
            <a:ext uri="{FF2B5EF4-FFF2-40B4-BE49-F238E27FC236}">
              <a16:creationId xmlns:a16="http://schemas.microsoft.com/office/drawing/2014/main" xmlns="" id="{05C50DFC-49A7-4522-8D9E-5B3762FD9E24}"/>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09"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0"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1"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2"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13"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14"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5"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6"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7"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18"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19"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20"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21"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22"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31</xdr:row>
      <xdr:rowOff>0</xdr:rowOff>
    </xdr:from>
    <xdr:ext cx="95250" cy="171450"/>
    <xdr:sp macro="" textlink="">
      <xdr:nvSpPr>
        <xdr:cNvPr id="2123"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1181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34</xdr:row>
      <xdr:rowOff>504825</xdr:rowOff>
    </xdr:from>
    <xdr:ext cx="95250" cy="442269"/>
    <xdr:sp macro="" textlink="">
      <xdr:nvSpPr>
        <xdr:cNvPr id="2124"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13545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25" name="Text Box 16">
          <a:extLst>
            <a:ext uri="{FF2B5EF4-FFF2-40B4-BE49-F238E27FC236}">
              <a16:creationId xmlns:a16="http://schemas.microsoft.com/office/drawing/2014/main" xmlns="" id="{603E823F-C9CD-44DA-9400-2C0ECD887BE9}"/>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26" name="Text Box 17">
          <a:extLst>
            <a:ext uri="{FF2B5EF4-FFF2-40B4-BE49-F238E27FC236}">
              <a16:creationId xmlns:a16="http://schemas.microsoft.com/office/drawing/2014/main" xmlns="" id="{09DF8416-56DC-4A68-B2C0-5B4AF1F98EFB}"/>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27" name="Text Box 18">
          <a:extLst>
            <a:ext uri="{FF2B5EF4-FFF2-40B4-BE49-F238E27FC236}">
              <a16:creationId xmlns:a16="http://schemas.microsoft.com/office/drawing/2014/main" xmlns="" id="{F3AACF01-3AAC-4A9A-9DBD-2692EA88596B}"/>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28" name="Text Box 19">
          <a:extLst>
            <a:ext uri="{FF2B5EF4-FFF2-40B4-BE49-F238E27FC236}">
              <a16:creationId xmlns:a16="http://schemas.microsoft.com/office/drawing/2014/main" xmlns="" id="{2EC8BBA4-3BA3-4656-99E3-A9BA66163E87}"/>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29" name="Text Box 15">
          <a:extLst>
            <a:ext uri="{FF2B5EF4-FFF2-40B4-BE49-F238E27FC236}">
              <a16:creationId xmlns:a16="http://schemas.microsoft.com/office/drawing/2014/main" xmlns="" id="{617092DA-D13C-458D-A6BA-9ED966105E28}"/>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30" name="Text Box 15">
          <a:extLst>
            <a:ext uri="{FF2B5EF4-FFF2-40B4-BE49-F238E27FC236}">
              <a16:creationId xmlns:a16="http://schemas.microsoft.com/office/drawing/2014/main" xmlns="" id="{910747F0-021A-4A83-AAA0-F81AA8AD0312}"/>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31" name="Text Box 15">
          <a:extLst>
            <a:ext uri="{FF2B5EF4-FFF2-40B4-BE49-F238E27FC236}">
              <a16:creationId xmlns:a16="http://schemas.microsoft.com/office/drawing/2014/main" xmlns="" id="{78D6E3EC-D212-4796-9688-5F768068ABBD}"/>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32"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33"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34"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35"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36"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37" name="Text Box 15">
          <a:extLst>
            <a:ext uri="{FF2B5EF4-FFF2-40B4-BE49-F238E27FC236}">
              <a16:creationId xmlns:a16="http://schemas.microsoft.com/office/drawing/2014/main" xmlns="" id="{A716C137-E288-4F11-997F-E7694133661F}"/>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38" name="Text Box 15">
          <a:extLst>
            <a:ext uri="{FF2B5EF4-FFF2-40B4-BE49-F238E27FC236}">
              <a16:creationId xmlns:a16="http://schemas.microsoft.com/office/drawing/2014/main" xmlns="" id="{05C50DFC-49A7-4522-8D9E-5B3762FD9E24}"/>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39"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0"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1"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2"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43"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44"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5"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6"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7"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48"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49"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50"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51"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52"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36</xdr:row>
      <xdr:rowOff>0</xdr:rowOff>
    </xdr:from>
    <xdr:ext cx="95250" cy="171450"/>
    <xdr:sp macro="" textlink="">
      <xdr:nvSpPr>
        <xdr:cNvPr id="2153"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1398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39</xdr:row>
      <xdr:rowOff>504825</xdr:rowOff>
    </xdr:from>
    <xdr:ext cx="95250" cy="442269"/>
    <xdr:sp macro="" textlink="">
      <xdr:nvSpPr>
        <xdr:cNvPr id="2154"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173776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55" name="Text Box 16">
          <a:extLst>
            <a:ext uri="{FF2B5EF4-FFF2-40B4-BE49-F238E27FC236}">
              <a16:creationId xmlns:a16="http://schemas.microsoft.com/office/drawing/2014/main" xmlns="" id="{92F2D288-38E9-432F-A467-68EC8762DF88}"/>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56" name="Text Box 17">
          <a:extLst>
            <a:ext uri="{FF2B5EF4-FFF2-40B4-BE49-F238E27FC236}">
              <a16:creationId xmlns:a16="http://schemas.microsoft.com/office/drawing/2014/main" xmlns="" id="{65BFEC29-8916-4833-B5D1-A22CA06F5A7D}"/>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57" name="Text Box 18">
          <a:extLst>
            <a:ext uri="{FF2B5EF4-FFF2-40B4-BE49-F238E27FC236}">
              <a16:creationId xmlns:a16="http://schemas.microsoft.com/office/drawing/2014/main" xmlns="" id="{959373C2-F965-470F-BB5F-868A5970EC38}"/>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58" name="Text Box 19">
          <a:extLst>
            <a:ext uri="{FF2B5EF4-FFF2-40B4-BE49-F238E27FC236}">
              <a16:creationId xmlns:a16="http://schemas.microsoft.com/office/drawing/2014/main" xmlns="" id="{E80B379E-8F8A-4731-9C27-F16BE07492BD}"/>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59" name="Text Box 15">
          <a:extLst>
            <a:ext uri="{FF2B5EF4-FFF2-40B4-BE49-F238E27FC236}">
              <a16:creationId xmlns:a16="http://schemas.microsoft.com/office/drawing/2014/main" xmlns="" id="{AB2C626E-3103-4E91-8043-E102F23BE464}"/>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0" name="Text Box 15">
          <a:extLst>
            <a:ext uri="{FF2B5EF4-FFF2-40B4-BE49-F238E27FC236}">
              <a16:creationId xmlns:a16="http://schemas.microsoft.com/office/drawing/2014/main" xmlns="" id="{0A7A642B-60D5-4551-8D98-C2F657547D89}"/>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1" name="Text Box 15">
          <a:extLst>
            <a:ext uri="{FF2B5EF4-FFF2-40B4-BE49-F238E27FC236}">
              <a16:creationId xmlns:a16="http://schemas.microsoft.com/office/drawing/2014/main" xmlns="" id="{BEE165D0-8BFF-499A-ABEC-3C856E4B2014}"/>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2" name="Text Box 15">
          <a:extLst>
            <a:ext uri="{FF2B5EF4-FFF2-40B4-BE49-F238E27FC236}">
              <a16:creationId xmlns:a16="http://schemas.microsoft.com/office/drawing/2014/main" xmlns="" id="{A7014EED-E863-4302-AECF-2EE624FF2975}"/>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3" name="Text Box 15">
          <a:extLst>
            <a:ext uri="{FF2B5EF4-FFF2-40B4-BE49-F238E27FC236}">
              <a16:creationId xmlns:a16="http://schemas.microsoft.com/office/drawing/2014/main" xmlns="" id="{64CCE5FA-603B-42A9-9AFB-A60130D01D8E}"/>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64" name="Text Box 16">
          <a:extLst>
            <a:ext uri="{FF2B5EF4-FFF2-40B4-BE49-F238E27FC236}">
              <a16:creationId xmlns:a16="http://schemas.microsoft.com/office/drawing/2014/main" xmlns="" id="{603E823F-C9CD-44DA-9400-2C0ECD887BE9}"/>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65" name="Text Box 17">
          <a:extLst>
            <a:ext uri="{FF2B5EF4-FFF2-40B4-BE49-F238E27FC236}">
              <a16:creationId xmlns:a16="http://schemas.microsoft.com/office/drawing/2014/main" xmlns="" id="{09DF8416-56DC-4A68-B2C0-5B4AF1F98EFB}"/>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66" name="Text Box 18">
          <a:extLst>
            <a:ext uri="{FF2B5EF4-FFF2-40B4-BE49-F238E27FC236}">
              <a16:creationId xmlns:a16="http://schemas.microsoft.com/office/drawing/2014/main" xmlns="" id="{F3AACF01-3AAC-4A9A-9DBD-2692EA88596B}"/>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67" name="Text Box 19">
          <a:extLst>
            <a:ext uri="{FF2B5EF4-FFF2-40B4-BE49-F238E27FC236}">
              <a16:creationId xmlns:a16="http://schemas.microsoft.com/office/drawing/2014/main" xmlns="" id="{2EC8BBA4-3BA3-4656-99E3-A9BA66163E87}"/>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8" name="Text Box 15">
          <a:extLst>
            <a:ext uri="{FF2B5EF4-FFF2-40B4-BE49-F238E27FC236}">
              <a16:creationId xmlns:a16="http://schemas.microsoft.com/office/drawing/2014/main" xmlns="" id="{617092DA-D13C-458D-A6BA-9ED966105E28}"/>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69" name="Text Box 15">
          <a:extLst>
            <a:ext uri="{FF2B5EF4-FFF2-40B4-BE49-F238E27FC236}">
              <a16:creationId xmlns:a16="http://schemas.microsoft.com/office/drawing/2014/main" xmlns="" id="{910747F0-021A-4A83-AAA0-F81AA8AD0312}"/>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70" name="Text Box 15">
          <a:extLst>
            <a:ext uri="{FF2B5EF4-FFF2-40B4-BE49-F238E27FC236}">
              <a16:creationId xmlns:a16="http://schemas.microsoft.com/office/drawing/2014/main" xmlns="" id="{78D6E3EC-D212-4796-9688-5F768068ABBD}"/>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1"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2"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3"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4"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75"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76" name="Text Box 15">
          <a:extLst>
            <a:ext uri="{FF2B5EF4-FFF2-40B4-BE49-F238E27FC236}">
              <a16:creationId xmlns:a16="http://schemas.microsoft.com/office/drawing/2014/main" xmlns="" id="{A716C137-E288-4F11-997F-E7694133661F}"/>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77" name="Text Box 15">
          <a:extLst>
            <a:ext uri="{FF2B5EF4-FFF2-40B4-BE49-F238E27FC236}">
              <a16:creationId xmlns:a16="http://schemas.microsoft.com/office/drawing/2014/main" xmlns="" id="{05C50DFC-49A7-4522-8D9E-5B3762FD9E24}"/>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8"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79"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0"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1"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82"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83"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4"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5"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6"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7"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88"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89"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90"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91"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41</xdr:row>
      <xdr:rowOff>0</xdr:rowOff>
    </xdr:from>
    <xdr:ext cx="95250" cy="171450"/>
    <xdr:sp macro="" textlink="">
      <xdr:nvSpPr>
        <xdr:cNvPr id="2192"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1862817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44</xdr:row>
      <xdr:rowOff>504825</xdr:rowOff>
    </xdr:from>
    <xdr:ext cx="95250" cy="442269"/>
    <xdr:sp macro="" textlink="">
      <xdr:nvSpPr>
        <xdr:cNvPr id="2193"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2272528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194" name="Text Box 16">
          <a:extLst>
            <a:ext uri="{FF2B5EF4-FFF2-40B4-BE49-F238E27FC236}">
              <a16:creationId xmlns:a16="http://schemas.microsoft.com/office/drawing/2014/main" xmlns="" id="{DBC79E87-8ADF-40CE-9345-A254C8EC9A1A}"/>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195" name="Text Box 17">
          <a:extLst>
            <a:ext uri="{FF2B5EF4-FFF2-40B4-BE49-F238E27FC236}">
              <a16:creationId xmlns:a16="http://schemas.microsoft.com/office/drawing/2014/main" xmlns="" id="{BCE1DBEA-B623-47F4-9001-9B29717CEDF8}"/>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196" name="Text Box 18">
          <a:extLst>
            <a:ext uri="{FF2B5EF4-FFF2-40B4-BE49-F238E27FC236}">
              <a16:creationId xmlns:a16="http://schemas.microsoft.com/office/drawing/2014/main" xmlns="" id="{CD087E43-F1A4-4D21-B262-FA5632A9A5D7}"/>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197" name="Text Box 19">
          <a:extLst>
            <a:ext uri="{FF2B5EF4-FFF2-40B4-BE49-F238E27FC236}">
              <a16:creationId xmlns:a16="http://schemas.microsoft.com/office/drawing/2014/main" xmlns="" id="{65860666-0CE8-4672-8039-94378FAEDAA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198" name="Text Box 15">
          <a:extLst>
            <a:ext uri="{FF2B5EF4-FFF2-40B4-BE49-F238E27FC236}">
              <a16:creationId xmlns:a16="http://schemas.microsoft.com/office/drawing/2014/main" xmlns="" id="{6FE03F14-CC95-4F4D-B606-74611BDD3CDC}"/>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199" name="Text Box 15">
          <a:extLst>
            <a:ext uri="{FF2B5EF4-FFF2-40B4-BE49-F238E27FC236}">
              <a16:creationId xmlns:a16="http://schemas.microsoft.com/office/drawing/2014/main" xmlns="" id="{0A60AB46-31D8-4E72-B3C0-DBC3EF64A977}"/>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0" name="Text Box 15">
          <a:extLst>
            <a:ext uri="{FF2B5EF4-FFF2-40B4-BE49-F238E27FC236}">
              <a16:creationId xmlns:a16="http://schemas.microsoft.com/office/drawing/2014/main" xmlns="" id="{005E173B-4865-4935-9073-494CC0AD1ECC}"/>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1" name="Text Box 15">
          <a:extLst>
            <a:ext uri="{FF2B5EF4-FFF2-40B4-BE49-F238E27FC236}">
              <a16:creationId xmlns:a16="http://schemas.microsoft.com/office/drawing/2014/main" xmlns="" id="{65CE8390-E58C-4EC3-9FBE-68155A8BABAD}"/>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2" name="Text Box 15">
          <a:extLst>
            <a:ext uri="{FF2B5EF4-FFF2-40B4-BE49-F238E27FC236}">
              <a16:creationId xmlns:a16="http://schemas.microsoft.com/office/drawing/2014/main" xmlns="" id="{E9FFE5D1-5662-4085-9C7C-9BB52F6F164E}"/>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03" name="Text Box 16">
          <a:extLst>
            <a:ext uri="{FF2B5EF4-FFF2-40B4-BE49-F238E27FC236}">
              <a16:creationId xmlns:a16="http://schemas.microsoft.com/office/drawing/2014/main" xmlns="" id="{92F2D288-38E9-432F-A467-68EC8762DF88}"/>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04" name="Text Box 17">
          <a:extLst>
            <a:ext uri="{FF2B5EF4-FFF2-40B4-BE49-F238E27FC236}">
              <a16:creationId xmlns:a16="http://schemas.microsoft.com/office/drawing/2014/main" xmlns="" id="{65BFEC29-8916-4833-B5D1-A22CA06F5A7D}"/>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05" name="Text Box 18">
          <a:extLst>
            <a:ext uri="{FF2B5EF4-FFF2-40B4-BE49-F238E27FC236}">
              <a16:creationId xmlns:a16="http://schemas.microsoft.com/office/drawing/2014/main" xmlns="" id="{959373C2-F965-470F-BB5F-868A5970EC38}"/>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06" name="Text Box 19">
          <a:extLst>
            <a:ext uri="{FF2B5EF4-FFF2-40B4-BE49-F238E27FC236}">
              <a16:creationId xmlns:a16="http://schemas.microsoft.com/office/drawing/2014/main" xmlns="" id="{E80B379E-8F8A-4731-9C27-F16BE07492BD}"/>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7" name="Text Box 15">
          <a:extLst>
            <a:ext uri="{FF2B5EF4-FFF2-40B4-BE49-F238E27FC236}">
              <a16:creationId xmlns:a16="http://schemas.microsoft.com/office/drawing/2014/main" xmlns="" id="{AB2C626E-3103-4E91-8043-E102F23BE464}"/>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8" name="Text Box 15">
          <a:extLst>
            <a:ext uri="{FF2B5EF4-FFF2-40B4-BE49-F238E27FC236}">
              <a16:creationId xmlns:a16="http://schemas.microsoft.com/office/drawing/2014/main" xmlns="" id="{0A7A642B-60D5-4551-8D98-C2F657547D89}"/>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09" name="Text Box 15">
          <a:extLst>
            <a:ext uri="{FF2B5EF4-FFF2-40B4-BE49-F238E27FC236}">
              <a16:creationId xmlns:a16="http://schemas.microsoft.com/office/drawing/2014/main" xmlns="" id="{BEE165D0-8BFF-499A-ABEC-3C856E4B2014}"/>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10" name="Text Box 15">
          <a:extLst>
            <a:ext uri="{FF2B5EF4-FFF2-40B4-BE49-F238E27FC236}">
              <a16:creationId xmlns:a16="http://schemas.microsoft.com/office/drawing/2014/main" xmlns="" id="{A7014EED-E863-4302-AECF-2EE624FF2975}"/>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11" name="Text Box 15">
          <a:extLst>
            <a:ext uri="{FF2B5EF4-FFF2-40B4-BE49-F238E27FC236}">
              <a16:creationId xmlns:a16="http://schemas.microsoft.com/office/drawing/2014/main" xmlns="" id="{64CCE5FA-603B-42A9-9AFB-A60130D01D8E}"/>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12" name="Text Box 16">
          <a:extLst>
            <a:ext uri="{FF2B5EF4-FFF2-40B4-BE49-F238E27FC236}">
              <a16:creationId xmlns:a16="http://schemas.microsoft.com/office/drawing/2014/main" xmlns="" id="{603E823F-C9CD-44DA-9400-2C0ECD887BE9}"/>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13" name="Text Box 17">
          <a:extLst>
            <a:ext uri="{FF2B5EF4-FFF2-40B4-BE49-F238E27FC236}">
              <a16:creationId xmlns:a16="http://schemas.microsoft.com/office/drawing/2014/main" xmlns="" id="{09DF8416-56DC-4A68-B2C0-5B4AF1F98EFB}"/>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14" name="Text Box 18">
          <a:extLst>
            <a:ext uri="{FF2B5EF4-FFF2-40B4-BE49-F238E27FC236}">
              <a16:creationId xmlns:a16="http://schemas.microsoft.com/office/drawing/2014/main" xmlns="" id="{F3AACF01-3AAC-4A9A-9DBD-2692EA88596B}"/>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15" name="Text Box 19">
          <a:extLst>
            <a:ext uri="{FF2B5EF4-FFF2-40B4-BE49-F238E27FC236}">
              <a16:creationId xmlns:a16="http://schemas.microsoft.com/office/drawing/2014/main" xmlns="" id="{2EC8BBA4-3BA3-4656-99E3-A9BA66163E87}"/>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16" name="Text Box 15">
          <a:extLst>
            <a:ext uri="{FF2B5EF4-FFF2-40B4-BE49-F238E27FC236}">
              <a16:creationId xmlns:a16="http://schemas.microsoft.com/office/drawing/2014/main" xmlns="" id="{617092DA-D13C-458D-A6BA-9ED966105E28}"/>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17" name="Text Box 15">
          <a:extLst>
            <a:ext uri="{FF2B5EF4-FFF2-40B4-BE49-F238E27FC236}">
              <a16:creationId xmlns:a16="http://schemas.microsoft.com/office/drawing/2014/main" xmlns="" id="{910747F0-021A-4A83-AAA0-F81AA8AD0312}"/>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18" name="Text Box 15">
          <a:extLst>
            <a:ext uri="{FF2B5EF4-FFF2-40B4-BE49-F238E27FC236}">
              <a16:creationId xmlns:a16="http://schemas.microsoft.com/office/drawing/2014/main" xmlns="" id="{78D6E3EC-D212-4796-9688-5F768068ABBD}"/>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19"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0"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1"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2"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23"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24" name="Text Box 15">
          <a:extLst>
            <a:ext uri="{FF2B5EF4-FFF2-40B4-BE49-F238E27FC236}">
              <a16:creationId xmlns:a16="http://schemas.microsoft.com/office/drawing/2014/main" xmlns="" id="{A716C137-E288-4F11-997F-E7694133661F}"/>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25" name="Text Box 15">
          <a:extLst>
            <a:ext uri="{FF2B5EF4-FFF2-40B4-BE49-F238E27FC236}">
              <a16:creationId xmlns:a16="http://schemas.microsoft.com/office/drawing/2014/main" xmlns="" id="{05C50DFC-49A7-4522-8D9E-5B3762FD9E24}"/>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6"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7"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8"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29"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3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31"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2"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3"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4"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5"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36"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7"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8"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39"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46</xdr:row>
      <xdr:rowOff>0</xdr:rowOff>
    </xdr:from>
    <xdr:ext cx="95250" cy="171450"/>
    <xdr:sp macro="" textlink="">
      <xdr:nvSpPr>
        <xdr:cNvPr id="2240"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841714" y="2513239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49</xdr:row>
      <xdr:rowOff>504825</xdr:rowOff>
    </xdr:from>
    <xdr:ext cx="95250" cy="442269"/>
    <xdr:sp macro="" textlink="">
      <xdr:nvSpPr>
        <xdr:cNvPr id="2241"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841714" y="293655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omas%20Romero/Documents/PLANEACION/Administracion%20del%20riesgo/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sheetData>
      <sheetData sheetId="3"/>
      <sheetData sheetId="4"/>
      <sheetData sheetId="5"/>
      <sheetData sheetId="6"/>
      <sheetData sheetId="7"/>
      <sheetData sheetId="8"/>
      <sheetData sheetId="9"/>
      <sheetData sheetId="10">
        <row r="4">
          <cell r="A4" t="str">
            <v>A_Ejecución_y_Administración_de_procesos</v>
          </cell>
        </row>
        <row r="6">
          <cell r="P6" t="str">
            <v>Impacto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J12" sqref="J12"/>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215</v>
      </c>
      <c r="G3" s="2" t="s">
        <v>216</v>
      </c>
      <c r="H3" s="2" t="s">
        <v>217</v>
      </c>
    </row>
    <row r="4" spans="2:8" ht="19.5" customHeight="1" x14ac:dyDescent="0.25">
      <c r="B4" s="1" t="s">
        <v>8</v>
      </c>
      <c r="C4" s="59" t="s">
        <v>15</v>
      </c>
      <c r="D4" s="56">
        <v>1</v>
      </c>
      <c r="E4" s="53" t="s">
        <v>1</v>
      </c>
      <c r="F4" s="56" t="s">
        <v>93</v>
      </c>
      <c r="G4" s="29" t="s">
        <v>221</v>
      </c>
      <c r="H4" s="28">
        <v>1</v>
      </c>
    </row>
    <row r="5" spans="2:8" ht="19.5" customHeight="1" x14ac:dyDescent="0.25">
      <c r="B5" s="1" t="s">
        <v>8</v>
      </c>
      <c r="C5" s="60"/>
      <c r="D5" s="57"/>
      <c r="E5" s="54"/>
      <c r="F5" s="57"/>
      <c r="G5" s="29" t="s">
        <v>218</v>
      </c>
      <c r="H5" s="28">
        <v>2</v>
      </c>
    </row>
    <row r="6" spans="2:8" ht="19.5" customHeight="1" x14ac:dyDescent="0.25">
      <c r="B6" s="1" t="s">
        <v>8</v>
      </c>
      <c r="C6" s="60"/>
      <c r="D6" s="57"/>
      <c r="E6" s="54"/>
      <c r="F6" s="57"/>
      <c r="G6" s="29" t="s">
        <v>219</v>
      </c>
      <c r="H6" s="28">
        <v>3</v>
      </c>
    </row>
    <row r="7" spans="2:8" ht="19.5" customHeight="1" x14ac:dyDescent="0.25">
      <c r="B7" s="1" t="s">
        <v>8</v>
      </c>
      <c r="C7" s="60"/>
      <c r="D7" s="58"/>
      <c r="E7" s="55"/>
      <c r="F7" s="58"/>
      <c r="G7" s="29" t="s">
        <v>220</v>
      </c>
      <c r="H7" s="28">
        <v>4</v>
      </c>
    </row>
    <row r="8" spans="2:8" ht="19.5" customHeight="1" x14ac:dyDescent="0.25">
      <c r="B8" s="1" t="s">
        <v>8</v>
      </c>
      <c r="C8" s="60"/>
      <c r="D8" s="3">
        <v>2</v>
      </c>
      <c r="E8" s="5" t="s">
        <v>2</v>
      </c>
      <c r="F8" s="3" t="s">
        <v>94</v>
      </c>
      <c r="G8" s="29" t="s">
        <v>220</v>
      </c>
      <c r="H8" s="28">
        <v>1</v>
      </c>
    </row>
    <row r="9" spans="2:8" ht="19.5" customHeight="1" x14ac:dyDescent="0.25">
      <c r="B9" s="1" t="s">
        <v>8</v>
      </c>
      <c r="C9" s="60"/>
      <c r="D9" s="56">
        <v>3</v>
      </c>
      <c r="E9" s="53" t="s">
        <v>3</v>
      </c>
      <c r="F9" s="56" t="s">
        <v>95</v>
      </c>
      <c r="G9" s="29" t="s">
        <v>222</v>
      </c>
      <c r="H9" s="28">
        <v>1</v>
      </c>
    </row>
    <row r="10" spans="2:8" ht="19.5" customHeight="1" x14ac:dyDescent="0.25">
      <c r="B10" s="1" t="s">
        <v>8</v>
      </c>
      <c r="C10" s="60"/>
      <c r="D10" s="57"/>
      <c r="E10" s="54"/>
      <c r="F10" s="57"/>
      <c r="G10" s="29" t="s">
        <v>223</v>
      </c>
      <c r="H10" s="28">
        <v>2</v>
      </c>
    </row>
    <row r="11" spans="2:8" ht="19.5" customHeight="1" x14ac:dyDescent="0.25">
      <c r="B11" s="1" t="s">
        <v>8</v>
      </c>
      <c r="C11" s="60"/>
      <c r="D11" s="57"/>
      <c r="E11" s="54"/>
      <c r="F11" s="57"/>
      <c r="G11" s="29" t="s">
        <v>224</v>
      </c>
      <c r="H11" s="28">
        <v>3</v>
      </c>
    </row>
    <row r="12" spans="2:8" ht="19.5" customHeight="1" x14ac:dyDescent="0.25">
      <c r="B12" s="1" t="s">
        <v>8</v>
      </c>
      <c r="C12" s="60"/>
      <c r="D12" s="58"/>
      <c r="E12" s="55"/>
      <c r="F12" s="58"/>
      <c r="G12" s="29" t="s">
        <v>225</v>
      </c>
      <c r="H12" s="28">
        <v>4</v>
      </c>
    </row>
    <row r="13" spans="2:8" ht="34.5" customHeight="1" x14ac:dyDescent="0.25">
      <c r="B13" s="1" t="s">
        <v>8</v>
      </c>
      <c r="C13" s="60"/>
      <c r="D13" s="56">
        <v>4</v>
      </c>
      <c r="E13" s="53" t="s">
        <v>4</v>
      </c>
      <c r="F13" s="56" t="s">
        <v>96</v>
      </c>
      <c r="G13" s="29" t="s">
        <v>226</v>
      </c>
      <c r="H13" s="28">
        <v>1</v>
      </c>
    </row>
    <row r="14" spans="2:8" ht="22.5" x14ac:dyDescent="0.25">
      <c r="B14" s="1" t="s">
        <v>8</v>
      </c>
      <c r="C14" s="60"/>
      <c r="D14" s="57"/>
      <c r="E14" s="54"/>
      <c r="F14" s="57"/>
      <c r="G14" s="29" t="s">
        <v>227</v>
      </c>
      <c r="H14" s="28">
        <v>2</v>
      </c>
    </row>
    <row r="15" spans="2:8" x14ac:dyDescent="0.25">
      <c r="B15" s="1" t="s">
        <v>8</v>
      </c>
      <c r="C15" s="60"/>
      <c r="D15" s="57"/>
      <c r="E15" s="54"/>
      <c r="F15" s="57"/>
      <c r="G15" s="29" t="s">
        <v>228</v>
      </c>
      <c r="H15" s="28">
        <v>3</v>
      </c>
    </row>
    <row r="16" spans="2:8" x14ac:dyDescent="0.25">
      <c r="B16" s="1" t="s">
        <v>8</v>
      </c>
      <c r="C16" s="60"/>
      <c r="D16" s="58"/>
      <c r="E16" s="55"/>
      <c r="F16" s="58"/>
      <c r="G16" s="29" t="s">
        <v>229</v>
      </c>
      <c r="H16" s="28">
        <v>4</v>
      </c>
    </row>
    <row r="17" spans="2:8" ht="34.5" customHeight="1" x14ac:dyDescent="0.25">
      <c r="B17" s="1" t="s">
        <v>8</v>
      </c>
      <c r="C17" s="60"/>
      <c r="D17" s="56">
        <v>5</v>
      </c>
      <c r="E17" s="53" t="s">
        <v>5</v>
      </c>
      <c r="F17" s="56" t="s">
        <v>97</v>
      </c>
      <c r="G17" s="29" t="s">
        <v>230</v>
      </c>
      <c r="H17" s="28">
        <v>1</v>
      </c>
    </row>
    <row r="18" spans="2:8" x14ac:dyDescent="0.25">
      <c r="B18" s="1" t="s">
        <v>8</v>
      </c>
      <c r="C18" s="60"/>
      <c r="D18" s="57"/>
      <c r="E18" s="54"/>
      <c r="F18" s="57"/>
      <c r="G18" s="29" t="s">
        <v>231</v>
      </c>
      <c r="H18" s="28">
        <v>2</v>
      </c>
    </row>
    <row r="19" spans="2:8" x14ac:dyDescent="0.25">
      <c r="B19" s="1" t="s">
        <v>8</v>
      </c>
      <c r="C19" s="60"/>
      <c r="D19" s="57"/>
      <c r="E19" s="54"/>
      <c r="F19" s="57"/>
      <c r="G19" s="29" t="s">
        <v>232</v>
      </c>
      <c r="H19" s="28">
        <v>3</v>
      </c>
    </row>
    <row r="20" spans="2:8" x14ac:dyDescent="0.25">
      <c r="B20" s="1" t="s">
        <v>8</v>
      </c>
      <c r="C20" s="60"/>
      <c r="D20" s="58"/>
      <c r="E20" s="55"/>
      <c r="F20" s="58"/>
      <c r="G20" s="29" t="s">
        <v>233</v>
      </c>
      <c r="H20" s="28">
        <v>4</v>
      </c>
    </row>
    <row r="21" spans="2:8" ht="34.5" customHeight="1" x14ac:dyDescent="0.25">
      <c r="B21" s="1" t="s">
        <v>8</v>
      </c>
      <c r="C21" s="60"/>
      <c r="D21" s="56">
        <v>6</v>
      </c>
      <c r="E21" s="53" t="s">
        <v>6</v>
      </c>
      <c r="F21" s="56" t="s">
        <v>98</v>
      </c>
      <c r="G21" s="29" t="s">
        <v>234</v>
      </c>
      <c r="H21" s="28">
        <v>1</v>
      </c>
    </row>
    <row r="22" spans="2:8" ht="33.75" x14ac:dyDescent="0.25">
      <c r="B22" s="1" t="s">
        <v>8</v>
      </c>
      <c r="C22" s="60"/>
      <c r="D22" s="57"/>
      <c r="E22" s="54"/>
      <c r="F22" s="57"/>
      <c r="G22" s="29" t="s">
        <v>235</v>
      </c>
      <c r="H22" s="28">
        <v>2</v>
      </c>
    </row>
    <row r="23" spans="2:8" ht="22.5" x14ac:dyDescent="0.25">
      <c r="B23" s="1" t="s">
        <v>8</v>
      </c>
      <c r="C23" s="61"/>
      <c r="D23" s="58"/>
      <c r="E23" s="55"/>
      <c r="F23" s="58"/>
      <c r="G23" s="29" t="s">
        <v>236</v>
      </c>
      <c r="H23" s="28">
        <v>3</v>
      </c>
    </row>
    <row r="24" spans="2:8" ht="30" customHeight="1" x14ac:dyDescent="0.25">
      <c r="B24" s="1" t="s">
        <v>8</v>
      </c>
      <c r="C24" s="30" t="s">
        <v>16</v>
      </c>
      <c r="D24" s="3">
        <v>7</v>
      </c>
      <c r="E24" s="5" t="s">
        <v>10</v>
      </c>
      <c r="F24" s="1" t="s">
        <v>99</v>
      </c>
      <c r="G24" s="4"/>
      <c r="H24" s="1"/>
    </row>
    <row r="25" spans="2:8" x14ac:dyDescent="0.25">
      <c r="B25" s="1" t="s">
        <v>8</v>
      </c>
      <c r="C25" s="30" t="s">
        <v>17</v>
      </c>
      <c r="D25" s="3">
        <v>8</v>
      </c>
      <c r="E25" s="5" t="s">
        <v>11</v>
      </c>
      <c r="F25" s="1" t="s">
        <v>100</v>
      </c>
      <c r="G25" s="4"/>
      <c r="H25" s="1"/>
    </row>
    <row r="26" spans="2:8" ht="23.25" x14ac:dyDescent="0.25">
      <c r="B26" s="1" t="s">
        <v>8</v>
      </c>
      <c r="C26" s="30" t="s">
        <v>17</v>
      </c>
      <c r="D26" s="3">
        <v>9</v>
      </c>
      <c r="E26" s="5" t="s">
        <v>12</v>
      </c>
      <c r="F26" s="1" t="s">
        <v>101</v>
      </c>
      <c r="G26" s="4"/>
      <c r="H26" s="1"/>
    </row>
    <row r="27" spans="2:8" ht="34.5" x14ac:dyDescent="0.25">
      <c r="B27" s="1" t="s">
        <v>8</v>
      </c>
      <c r="C27" s="30" t="s">
        <v>17</v>
      </c>
      <c r="D27" s="3">
        <v>10</v>
      </c>
      <c r="E27" s="5" t="s">
        <v>13</v>
      </c>
      <c r="F27" s="1" t="s">
        <v>102</v>
      </c>
      <c r="G27" s="4"/>
      <c r="H27" s="1"/>
    </row>
    <row r="28" spans="2:8" ht="22.5" x14ac:dyDescent="0.25">
      <c r="B28" s="1" t="s">
        <v>8</v>
      </c>
      <c r="C28" s="30" t="s">
        <v>20</v>
      </c>
      <c r="D28" s="3">
        <v>11</v>
      </c>
      <c r="E28" s="5" t="s">
        <v>18</v>
      </c>
      <c r="F28" s="1" t="s">
        <v>103</v>
      </c>
      <c r="G28" s="4"/>
      <c r="H28" s="1"/>
    </row>
    <row r="29" spans="2:8" ht="22.5" x14ac:dyDescent="0.25">
      <c r="B29" s="1" t="s">
        <v>8</v>
      </c>
      <c r="C29" s="30" t="s">
        <v>20</v>
      </c>
      <c r="D29" s="3">
        <v>12</v>
      </c>
      <c r="E29" s="5" t="s">
        <v>19</v>
      </c>
      <c r="F29" s="1" t="s">
        <v>104</v>
      </c>
      <c r="G29" s="4"/>
      <c r="H29" s="1"/>
    </row>
    <row r="30" spans="2:8" x14ac:dyDescent="0.25">
      <c r="B30" s="1" t="s">
        <v>28</v>
      </c>
      <c r="C30" s="30" t="s">
        <v>27</v>
      </c>
      <c r="D30" s="3">
        <v>13</v>
      </c>
      <c r="E30" s="5" t="s">
        <v>21</v>
      </c>
      <c r="F30" s="1" t="s">
        <v>105</v>
      </c>
      <c r="G30" s="4"/>
      <c r="H30" s="1"/>
    </row>
    <row r="31" spans="2:8" x14ac:dyDescent="0.25">
      <c r="B31" s="1" t="s">
        <v>28</v>
      </c>
      <c r="C31" s="30" t="s">
        <v>27</v>
      </c>
      <c r="D31" s="3">
        <v>14</v>
      </c>
      <c r="E31" s="5" t="s">
        <v>22</v>
      </c>
      <c r="F31" s="1" t="s">
        <v>106</v>
      </c>
      <c r="G31" s="4"/>
      <c r="H31" s="1"/>
    </row>
    <row r="32" spans="2:8" x14ac:dyDescent="0.25">
      <c r="B32" s="1" t="s">
        <v>28</v>
      </c>
      <c r="C32" s="30" t="s">
        <v>27</v>
      </c>
      <c r="D32" s="3">
        <v>15</v>
      </c>
      <c r="E32" s="5" t="s">
        <v>23</v>
      </c>
      <c r="F32" s="1" t="s">
        <v>107</v>
      </c>
      <c r="G32" s="4"/>
      <c r="H32" s="1"/>
    </row>
    <row r="33" spans="2:8" ht="23.25" x14ac:dyDescent="0.25">
      <c r="B33" s="1" t="s">
        <v>28</v>
      </c>
      <c r="C33" s="30" t="s">
        <v>27</v>
      </c>
      <c r="D33" s="3">
        <v>16</v>
      </c>
      <c r="E33" s="5" t="s">
        <v>24</v>
      </c>
      <c r="F33" s="1" t="s">
        <v>108</v>
      </c>
      <c r="G33" s="4"/>
      <c r="H33" s="1"/>
    </row>
    <row r="34" spans="2:8" ht="23.25" x14ac:dyDescent="0.25">
      <c r="B34" s="1" t="s">
        <v>28</v>
      </c>
      <c r="C34" s="30" t="s">
        <v>27</v>
      </c>
      <c r="D34" s="3">
        <v>17</v>
      </c>
      <c r="E34" s="5" t="s">
        <v>25</v>
      </c>
      <c r="F34" s="1" t="s">
        <v>109</v>
      </c>
      <c r="G34" s="4"/>
      <c r="H34" s="1"/>
    </row>
    <row r="35" spans="2:8" ht="45.75" x14ac:dyDescent="0.25">
      <c r="B35" s="1" t="s">
        <v>28</v>
      </c>
      <c r="C35" s="30" t="s">
        <v>27</v>
      </c>
      <c r="D35" s="3">
        <v>18</v>
      </c>
      <c r="E35" s="5" t="s">
        <v>26</v>
      </c>
      <c r="F35" s="1" t="s">
        <v>110</v>
      </c>
      <c r="G35" s="5"/>
      <c r="H35" s="1"/>
    </row>
    <row r="36" spans="2:8" ht="34.5" x14ac:dyDescent="0.25">
      <c r="B36" s="1" t="s">
        <v>28</v>
      </c>
      <c r="C36" s="30" t="s">
        <v>31</v>
      </c>
      <c r="D36" s="3">
        <v>19</v>
      </c>
      <c r="E36" s="5" t="s">
        <v>112</v>
      </c>
      <c r="F36" s="1" t="s">
        <v>111</v>
      </c>
      <c r="G36" s="4"/>
      <c r="H36" s="1"/>
    </row>
    <row r="37" spans="2:8" ht="22.5" x14ac:dyDescent="0.25">
      <c r="B37" s="1" t="s">
        <v>28</v>
      </c>
      <c r="C37" s="30" t="s">
        <v>31</v>
      </c>
      <c r="D37" s="3">
        <v>20</v>
      </c>
      <c r="E37" s="5" t="s">
        <v>29</v>
      </c>
      <c r="F37" s="1" t="s">
        <v>113</v>
      </c>
      <c r="G37" s="4"/>
      <c r="H37" s="1"/>
    </row>
    <row r="38" spans="2:8" ht="22.5" x14ac:dyDescent="0.25">
      <c r="B38" s="1" t="s">
        <v>28</v>
      </c>
      <c r="C38" s="30" t="s">
        <v>31</v>
      </c>
      <c r="D38" s="3">
        <v>21</v>
      </c>
      <c r="E38" s="5" t="s">
        <v>30</v>
      </c>
      <c r="F38" s="1" t="s">
        <v>114</v>
      </c>
      <c r="G38" s="4"/>
      <c r="H38" s="1"/>
    </row>
    <row r="39" spans="2:8" ht="23.25" x14ac:dyDescent="0.25">
      <c r="B39" s="1" t="s">
        <v>28</v>
      </c>
      <c r="C39" s="30" t="s">
        <v>32</v>
      </c>
      <c r="D39" s="3">
        <v>22</v>
      </c>
      <c r="E39" s="5" t="s">
        <v>33</v>
      </c>
      <c r="F39" s="1" t="s">
        <v>115</v>
      </c>
      <c r="G39" s="4"/>
      <c r="H39" s="1"/>
    </row>
    <row r="40" spans="2:8" ht="23.25" x14ac:dyDescent="0.25">
      <c r="B40" s="1" t="s">
        <v>28</v>
      </c>
      <c r="C40" s="30" t="s">
        <v>32</v>
      </c>
      <c r="D40" s="3">
        <v>23</v>
      </c>
      <c r="E40" s="5" t="s">
        <v>34</v>
      </c>
      <c r="F40" s="1" t="s">
        <v>116</v>
      </c>
      <c r="G40" s="4"/>
      <c r="H40" s="1"/>
    </row>
    <row r="41" spans="2:8" ht="23.25" x14ac:dyDescent="0.25">
      <c r="B41" s="1" t="s">
        <v>28</v>
      </c>
      <c r="C41" s="30" t="s">
        <v>32</v>
      </c>
      <c r="D41" s="3">
        <v>24</v>
      </c>
      <c r="E41" s="5" t="s">
        <v>35</v>
      </c>
      <c r="F41" s="1" t="s">
        <v>117</v>
      </c>
      <c r="G41" s="4"/>
      <c r="H41" s="1"/>
    </row>
    <row r="42" spans="2:8" ht="34.5" x14ac:dyDescent="0.25">
      <c r="B42" s="1" t="s">
        <v>28</v>
      </c>
      <c r="C42" s="30" t="s">
        <v>32</v>
      </c>
      <c r="D42" s="3">
        <v>25</v>
      </c>
      <c r="E42" s="5" t="s">
        <v>36</v>
      </c>
      <c r="F42" s="1" t="s">
        <v>118</v>
      </c>
      <c r="G42" s="4"/>
      <c r="H42" s="1"/>
    </row>
    <row r="43" spans="2:8" ht="22.5" x14ac:dyDescent="0.25">
      <c r="B43" s="1" t="s">
        <v>28</v>
      </c>
      <c r="C43" s="30" t="s">
        <v>32</v>
      </c>
      <c r="D43" s="3">
        <v>26</v>
      </c>
      <c r="E43" s="5" t="s">
        <v>37</v>
      </c>
      <c r="F43" s="1" t="s">
        <v>119</v>
      </c>
      <c r="G43" s="4"/>
      <c r="H43" s="1"/>
    </row>
    <row r="44" spans="2:8" ht="34.5" x14ac:dyDescent="0.25">
      <c r="B44" s="1" t="s">
        <v>28</v>
      </c>
      <c r="C44" s="30" t="s">
        <v>38</v>
      </c>
      <c r="D44" s="3">
        <v>27</v>
      </c>
      <c r="E44" s="5" t="s">
        <v>39</v>
      </c>
      <c r="F44" s="1" t="s">
        <v>120</v>
      </c>
      <c r="G44" s="4"/>
      <c r="H44" s="1"/>
    </row>
    <row r="45" spans="2:8" ht="45.75" x14ac:dyDescent="0.25">
      <c r="B45" s="1" t="s">
        <v>28</v>
      </c>
      <c r="C45" s="30" t="s">
        <v>121</v>
      </c>
      <c r="D45" s="3">
        <v>28</v>
      </c>
      <c r="E45" s="5" t="s">
        <v>40</v>
      </c>
      <c r="F45" s="1" t="s">
        <v>122</v>
      </c>
      <c r="G45" s="6"/>
      <c r="H45" s="1"/>
    </row>
    <row r="46" spans="2:8" ht="68.25" x14ac:dyDescent="0.25">
      <c r="B46" s="1" t="s">
        <v>28</v>
      </c>
      <c r="C46" s="30" t="s">
        <v>121</v>
      </c>
      <c r="D46" s="3">
        <v>29</v>
      </c>
      <c r="E46" s="5" t="s">
        <v>41</v>
      </c>
      <c r="F46" s="1" t="s">
        <v>123</v>
      </c>
      <c r="G46" s="5"/>
      <c r="H46" s="1"/>
    </row>
    <row r="47" spans="2:8" ht="23.25" x14ac:dyDescent="0.25">
      <c r="B47" s="1" t="s">
        <v>28</v>
      </c>
      <c r="C47" s="30" t="s">
        <v>121</v>
      </c>
      <c r="D47" s="3">
        <v>30</v>
      </c>
      <c r="E47" s="5" t="s">
        <v>42</v>
      </c>
      <c r="F47" s="1" t="s">
        <v>124</v>
      </c>
      <c r="G47" s="4"/>
      <c r="H47" s="1"/>
    </row>
    <row r="48" spans="2:8" x14ac:dyDescent="0.25">
      <c r="B48" s="1" t="s">
        <v>28</v>
      </c>
      <c r="C48" s="30" t="s">
        <v>121</v>
      </c>
      <c r="D48" s="3">
        <v>31</v>
      </c>
      <c r="E48" s="5" t="s">
        <v>43</v>
      </c>
      <c r="F48" s="1" t="s">
        <v>125</v>
      </c>
      <c r="G48" s="4"/>
      <c r="H48" s="1"/>
    </row>
    <row r="49" spans="2:8" ht="23.25" x14ac:dyDescent="0.25">
      <c r="B49" s="1" t="s">
        <v>28</v>
      </c>
      <c r="C49" s="30" t="s">
        <v>45</v>
      </c>
      <c r="D49" s="3">
        <v>32</v>
      </c>
      <c r="E49" s="5" t="s">
        <v>44</v>
      </c>
      <c r="F49" s="1" t="s">
        <v>126</v>
      </c>
      <c r="G49" s="4"/>
      <c r="H49" s="1"/>
    </row>
    <row r="50" spans="2:8" ht="23.25" x14ac:dyDescent="0.25">
      <c r="B50" s="1" t="s">
        <v>28</v>
      </c>
      <c r="C50" s="30" t="s">
        <v>58</v>
      </c>
      <c r="D50" s="3">
        <v>33</v>
      </c>
      <c r="E50" s="5" t="s">
        <v>46</v>
      </c>
      <c r="F50" s="1" t="s">
        <v>127</v>
      </c>
      <c r="G50" s="4"/>
      <c r="H50" s="1"/>
    </row>
    <row r="51" spans="2:8" ht="34.5" x14ac:dyDescent="0.25">
      <c r="B51" s="1" t="s">
        <v>28</v>
      </c>
      <c r="C51" s="30" t="s">
        <v>58</v>
      </c>
      <c r="D51" s="3">
        <v>34</v>
      </c>
      <c r="E51" s="5" t="s">
        <v>47</v>
      </c>
      <c r="F51" s="1" t="s">
        <v>128</v>
      </c>
      <c r="G51" s="4"/>
      <c r="H51" s="1"/>
    </row>
    <row r="52" spans="2:8" x14ac:dyDescent="0.25">
      <c r="B52" s="1" t="s">
        <v>28</v>
      </c>
      <c r="C52" s="30" t="s">
        <v>58</v>
      </c>
      <c r="D52" s="3">
        <v>35</v>
      </c>
      <c r="E52" s="5" t="s">
        <v>48</v>
      </c>
      <c r="F52" s="1" t="s">
        <v>129</v>
      </c>
      <c r="G52" s="4"/>
      <c r="H52" s="1"/>
    </row>
    <row r="53" spans="2:8" x14ac:dyDescent="0.25">
      <c r="B53" s="1" t="s">
        <v>28</v>
      </c>
      <c r="C53" s="30" t="s">
        <v>58</v>
      </c>
      <c r="D53" s="3">
        <v>36</v>
      </c>
      <c r="E53" s="5" t="s">
        <v>49</v>
      </c>
      <c r="F53" s="1" t="s">
        <v>130</v>
      </c>
      <c r="G53" s="4"/>
      <c r="H53" s="1"/>
    </row>
    <row r="54" spans="2:8" ht="34.5" x14ac:dyDescent="0.25">
      <c r="B54" s="1" t="s">
        <v>28</v>
      </c>
      <c r="C54" s="30" t="s">
        <v>58</v>
      </c>
      <c r="D54" s="3">
        <v>37</v>
      </c>
      <c r="E54" s="5" t="s">
        <v>50</v>
      </c>
      <c r="F54" s="1" t="s">
        <v>131</v>
      </c>
      <c r="G54" s="4"/>
      <c r="H54" s="1"/>
    </row>
    <row r="55" spans="2:8" ht="23.25" x14ac:dyDescent="0.25">
      <c r="B55" s="1" t="s">
        <v>28</v>
      </c>
      <c r="C55" s="30" t="s">
        <v>58</v>
      </c>
      <c r="D55" s="3">
        <v>38</v>
      </c>
      <c r="E55" s="5" t="s">
        <v>51</v>
      </c>
      <c r="F55" s="1" t="s">
        <v>132</v>
      </c>
      <c r="G55" s="4"/>
      <c r="H55" s="1"/>
    </row>
    <row r="56" spans="2:8" ht="23.25" x14ac:dyDescent="0.25">
      <c r="B56" s="1" t="s">
        <v>28</v>
      </c>
      <c r="C56" s="30" t="s">
        <v>58</v>
      </c>
      <c r="D56" s="3">
        <v>39</v>
      </c>
      <c r="E56" s="5" t="s">
        <v>52</v>
      </c>
      <c r="F56" s="1" t="s">
        <v>133</v>
      </c>
      <c r="G56" s="4"/>
      <c r="H56" s="1"/>
    </row>
    <row r="57" spans="2:8" x14ac:dyDescent="0.25">
      <c r="B57" s="1" t="s">
        <v>28</v>
      </c>
      <c r="C57" s="30" t="s">
        <v>58</v>
      </c>
      <c r="D57" s="3">
        <v>40</v>
      </c>
      <c r="E57" s="5" t="s">
        <v>53</v>
      </c>
      <c r="F57" s="1" t="s">
        <v>134</v>
      </c>
      <c r="G57" s="4"/>
      <c r="H57" s="1"/>
    </row>
    <row r="58" spans="2:8" ht="23.25" x14ac:dyDescent="0.25">
      <c r="B58" s="1" t="s">
        <v>28</v>
      </c>
      <c r="C58" s="30" t="s">
        <v>58</v>
      </c>
      <c r="D58" s="3">
        <v>41</v>
      </c>
      <c r="E58" s="5" t="s">
        <v>54</v>
      </c>
      <c r="F58" s="1" t="s">
        <v>135</v>
      </c>
      <c r="G58" s="4"/>
      <c r="H58" s="1"/>
    </row>
    <row r="59" spans="2:8" x14ac:dyDescent="0.25">
      <c r="B59" s="1" t="s">
        <v>28</v>
      </c>
      <c r="C59" s="30" t="s">
        <v>58</v>
      </c>
      <c r="D59" s="3">
        <v>42</v>
      </c>
      <c r="E59" s="5" t="s">
        <v>55</v>
      </c>
      <c r="F59" s="1" t="s">
        <v>136</v>
      </c>
      <c r="G59" s="4"/>
      <c r="H59" s="1"/>
    </row>
    <row r="60" spans="2:8" ht="34.5" x14ac:dyDescent="0.25">
      <c r="B60" s="1" t="s">
        <v>28</v>
      </c>
      <c r="C60" s="30" t="s">
        <v>58</v>
      </c>
      <c r="D60" s="3">
        <v>43</v>
      </c>
      <c r="E60" s="5" t="s">
        <v>56</v>
      </c>
      <c r="F60" s="1" t="s">
        <v>137</v>
      </c>
      <c r="G60" s="4"/>
      <c r="H60" s="1"/>
    </row>
    <row r="61" spans="2:8" ht="23.25" x14ac:dyDescent="0.25">
      <c r="B61" s="1" t="s">
        <v>28</v>
      </c>
      <c r="C61" s="30" t="s">
        <v>58</v>
      </c>
      <c r="D61" s="3">
        <v>44</v>
      </c>
      <c r="E61" s="5" t="s">
        <v>57</v>
      </c>
      <c r="F61" s="1" t="s">
        <v>138</v>
      </c>
      <c r="G61" s="4"/>
      <c r="H61" s="1"/>
    </row>
    <row r="62" spans="2:8" ht="23.25" x14ac:dyDescent="0.25">
      <c r="B62" s="1" t="s">
        <v>69</v>
      </c>
      <c r="C62" s="30" t="s">
        <v>59</v>
      </c>
      <c r="D62" s="3">
        <v>45</v>
      </c>
      <c r="E62" s="5" t="s">
        <v>60</v>
      </c>
      <c r="F62" s="1" t="s">
        <v>139</v>
      </c>
      <c r="G62" s="4"/>
      <c r="H62" s="1"/>
    </row>
    <row r="63" spans="2:8" ht="23.25" x14ac:dyDescent="0.25">
      <c r="B63" s="1" t="s">
        <v>69</v>
      </c>
      <c r="C63" s="30" t="s">
        <v>59</v>
      </c>
      <c r="D63" s="3">
        <v>46</v>
      </c>
      <c r="E63" s="5" t="s">
        <v>61</v>
      </c>
      <c r="F63" s="1" t="s">
        <v>140</v>
      </c>
      <c r="G63" s="4"/>
      <c r="H63" s="1"/>
    </row>
    <row r="64" spans="2:8" x14ac:dyDescent="0.25">
      <c r="B64" s="1" t="s">
        <v>69</v>
      </c>
      <c r="C64" s="30" t="s">
        <v>59</v>
      </c>
      <c r="D64" s="3">
        <v>47</v>
      </c>
      <c r="E64" s="5" t="s">
        <v>62</v>
      </c>
      <c r="F64" s="1" t="s">
        <v>141</v>
      </c>
      <c r="G64" s="4"/>
      <c r="H64" s="1"/>
    </row>
    <row r="65" spans="2:8" x14ac:dyDescent="0.25">
      <c r="B65" s="1" t="s">
        <v>69</v>
      </c>
      <c r="C65" s="30" t="s">
        <v>59</v>
      </c>
      <c r="D65" s="3">
        <v>48</v>
      </c>
      <c r="E65" s="5" t="s">
        <v>63</v>
      </c>
      <c r="F65" s="1" t="s">
        <v>142</v>
      </c>
      <c r="G65" s="4"/>
      <c r="H65" s="1"/>
    </row>
    <row r="66" spans="2:8" x14ac:dyDescent="0.25">
      <c r="B66" s="1" t="s">
        <v>69</v>
      </c>
      <c r="C66" s="30" t="s">
        <v>59</v>
      </c>
      <c r="D66" s="3">
        <v>49</v>
      </c>
      <c r="E66" s="5" t="s">
        <v>64</v>
      </c>
      <c r="F66" s="1" t="s">
        <v>143</v>
      </c>
      <c r="G66" s="4"/>
      <c r="H66" s="1"/>
    </row>
    <row r="67" spans="2:8" ht="34.5" x14ac:dyDescent="0.25">
      <c r="B67" s="1" t="s">
        <v>69</v>
      </c>
      <c r="C67" s="30" t="s">
        <v>59</v>
      </c>
      <c r="D67" s="3">
        <v>50</v>
      </c>
      <c r="E67" s="5" t="s">
        <v>65</v>
      </c>
      <c r="F67" s="1" t="s">
        <v>144</v>
      </c>
      <c r="G67" s="4"/>
      <c r="H67" s="1"/>
    </row>
    <row r="68" spans="2:8" ht="23.25" x14ac:dyDescent="0.25">
      <c r="B68" s="1" t="s">
        <v>69</v>
      </c>
      <c r="C68" s="30" t="s">
        <v>59</v>
      </c>
      <c r="D68" s="3">
        <v>51</v>
      </c>
      <c r="E68" s="5" t="s">
        <v>66</v>
      </c>
      <c r="F68" s="1" t="s">
        <v>145</v>
      </c>
      <c r="G68" s="4"/>
      <c r="H68" s="1"/>
    </row>
    <row r="69" spans="2:8" x14ac:dyDescent="0.25">
      <c r="B69" s="1" t="s">
        <v>69</v>
      </c>
      <c r="C69" s="30" t="s">
        <v>59</v>
      </c>
      <c r="D69" s="3">
        <v>52</v>
      </c>
      <c r="E69" s="5" t="s">
        <v>67</v>
      </c>
      <c r="F69" s="1" t="s">
        <v>146</v>
      </c>
      <c r="G69" s="4"/>
      <c r="H69" s="1"/>
    </row>
    <row r="70" spans="2:8" x14ac:dyDescent="0.25">
      <c r="B70" s="1" t="s">
        <v>69</v>
      </c>
      <c r="C70" s="30" t="s">
        <v>59</v>
      </c>
      <c r="D70" s="3">
        <v>53</v>
      </c>
      <c r="E70" s="5" t="s">
        <v>68</v>
      </c>
      <c r="F70" s="1" t="s">
        <v>147</v>
      </c>
      <c r="G70" s="4"/>
      <c r="H70" s="1"/>
    </row>
    <row r="71" spans="2:8" ht="34.5" x14ac:dyDescent="0.25">
      <c r="B71" s="1" t="s">
        <v>69</v>
      </c>
      <c r="C71" s="30" t="s">
        <v>70</v>
      </c>
      <c r="D71" s="3">
        <v>54</v>
      </c>
      <c r="E71" s="5" t="s">
        <v>71</v>
      </c>
      <c r="F71" s="1" t="s">
        <v>148</v>
      </c>
      <c r="G71" s="4"/>
      <c r="H71" s="1"/>
    </row>
    <row r="72" spans="2:8" ht="34.5" x14ac:dyDescent="0.25">
      <c r="B72" s="1" t="s">
        <v>69</v>
      </c>
      <c r="C72" s="30" t="s">
        <v>70</v>
      </c>
      <c r="D72" s="3">
        <v>55</v>
      </c>
      <c r="E72" s="5" t="s">
        <v>72</v>
      </c>
      <c r="F72" s="1" t="s">
        <v>149</v>
      </c>
      <c r="G72" s="4"/>
      <c r="H72" s="1"/>
    </row>
    <row r="73" spans="2:8" ht="34.5" x14ac:dyDescent="0.25">
      <c r="B73" s="1" t="s">
        <v>69</v>
      </c>
      <c r="C73" s="30" t="s">
        <v>70</v>
      </c>
      <c r="D73" s="3">
        <v>56</v>
      </c>
      <c r="E73" s="5" t="s">
        <v>73</v>
      </c>
      <c r="F73" s="1" t="s">
        <v>150</v>
      </c>
      <c r="G73" s="4"/>
      <c r="H73" s="1"/>
    </row>
    <row r="74" spans="2:8" ht="22.5" x14ac:dyDescent="0.25">
      <c r="B74" s="1" t="s">
        <v>69</v>
      </c>
      <c r="C74" s="30" t="s">
        <v>70</v>
      </c>
      <c r="D74" s="3">
        <v>57</v>
      </c>
      <c r="E74" s="5" t="s">
        <v>74</v>
      </c>
      <c r="F74" s="1" t="s">
        <v>151</v>
      </c>
      <c r="G74" s="4"/>
      <c r="H74" s="1"/>
    </row>
    <row r="75" spans="2:8" ht="23.25" x14ac:dyDescent="0.25">
      <c r="B75" s="1" t="s">
        <v>69</v>
      </c>
      <c r="C75" s="30" t="s">
        <v>81</v>
      </c>
      <c r="D75" s="3">
        <v>58</v>
      </c>
      <c r="E75" s="5" t="s">
        <v>75</v>
      </c>
      <c r="F75" s="1" t="s">
        <v>152</v>
      </c>
      <c r="G75" s="4"/>
      <c r="H75" s="1"/>
    </row>
    <row r="76" spans="2:8" x14ac:dyDescent="0.25">
      <c r="B76" s="1" t="s">
        <v>69</v>
      </c>
      <c r="C76" s="30" t="s">
        <v>81</v>
      </c>
      <c r="D76" s="3">
        <v>59</v>
      </c>
      <c r="E76" s="5" t="s">
        <v>76</v>
      </c>
      <c r="F76" s="1" t="s">
        <v>153</v>
      </c>
      <c r="G76" s="4"/>
      <c r="H76" s="1"/>
    </row>
    <row r="77" spans="2:8" ht="23.25" x14ac:dyDescent="0.25">
      <c r="B77" s="1" t="s">
        <v>69</v>
      </c>
      <c r="C77" s="30" t="s">
        <v>81</v>
      </c>
      <c r="D77" s="3">
        <v>60</v>
      </c>
      <c r="E77" s="5" t="s">
        <v>77</v>
      </c>
      <c r="F77" s="1" t="s">
        <v>154</v>
      </c>
      <c r="G77" s="4"/>
      <c r="H77" s="1"/>
    </row>
    <row r="78" spans="2:8" ht="23.25" x14ac:dyDescent="0.25">
      <c r="B78" s="1" t="s">
        <v>69</v>
      </c>
      <c r="C78" s="30" t="s">
        <v>81</v>
      </c>
      <c r="D78" s="3">
        <v>61</v>
      </c>
      <c r="E78" s="5" t="s">
        <v>78</v>
      </c>
      <c r="F78" s="1" t="s">
        <v>155</v>
      </c>
      <c r="G78" s="4"/>
      <c r="H78" s="1"/>
    </row>
    <row r="79" spans="2:8" ht="23.25" x14ac:dyDescent="0.25">
      <c r="B79" s="1" t="s">
        <v>69</v>
      </c>
      <c r="C79" s="30" t="s">
        <v>81</v>
      </c>
      <c r="D79" s="3">
        <v>62</v>
      </c>
      <c r="E79" s="5" t="s">
        <v>79</v>
      </c>
      <c r="F79" s="1" t="s">
        <v>156</v>
      </c>
      <c r="G79" s="4"/>
      <c r="H79" s="1"/>
    </row>
    <row r="80" spans="2:8" x14ac:dyDescent="0.25">
      <c r="B80" s="1" t="s">
        <v>69</v>
      </c>
      <c r="C80" s="30" t="s">
        <v>81</v>
      </c>
      <c r="D80" s="3">
        <v>63</v>
      </c>
      <c r="E80" s="5" t="s">
        <v>80</v>
      </c>
      <c r="F80" s="1" t="s">
        <v>157</v>
      </c>
      <c r="G80" s="4"/>
      <c r="H80" s="1"/>
    </row>
    <row r="81" spans="2:8" x14ac:dyDescent="0.25">
      <c r="B81" s="1" t="s">
        <v>69</v>
      </c>
      <c r="C81" s="30" t="s">
        <v>85</v>
      </c>
      <c r="D81" s="3">
        <v>64</v>
      </c>
      <c r="E81" s="5" t="s">
        <v>82</v>
      </c>
      <c r="F81" s="1" t="s">
        <v>158</v>
      </c>
      <c r="G81" s="4"/>
      <c r="H81" s="1"/>
    </row>
    <row r="82" spans="2:8" x14ac:dyDescent="0.25">
      <c r="B82" s="1" t="s">
        <v>69</v>
      </c>
      <c r="C82" s="30" t="s">
        <v>85</v>
      </c>
      <c r="D82" s="3">
        <v>65</v>
      </c>
      <c r="E82" s="5" t="s">
        <v>160</v>
      </c>
      <c r="F82" s="1" t="s">
        <v>159</v>
      </c>
      <c r="G82" s="4"/>
      <c r="H82" s="1"/>
    </row>
    <row r="83" spans="2:8" x14ac:dyDescent="0.25">
      <c r="B83" s="1" t="s">
        <v>69</v>
      </c>
      <c r="C83" s="30" t="s">
        <v>85</v>
      </c>
      <c r="D83" s="3">
        <v>66</v>
      </c>
      <c r="E83" s="5" t="s">
        <v>83</v>
      </c>
      <c r="F83" s="1" t="s">
        <v>161</v>
      </c>
      <c r="G83" s="4"/>
      <c r="H83" s="1"/>
    </row>
    <row r="84" spans="2:8" x14ac:dyDescent="0.25">
      <c r="B84" s="1" t="s">
        <v>69</v>
      </c>
      <c r="C84" s="30" t="s">
        <v>84</v>
      </c>
      <c r="D84" s="3">
        <v>67</v>
      </c>
      <c r="E84" s="5" t="s">
        <v>86</v>
      </c>
      <c r="F84" s="1" t="s">
        <v>162</v>
      </c>
      <c r="G84" s="4"/>
      <c r="H84" s="1"/>
    </row>
    <row r="85" spans="2:8" ht="23.25" x14ac:dyDescent="0.25">
      <c r="B85" s="1" t="s">
        <v>69</v>
      </c>
      <c r="C85" s="30" t="s">
        <v>84</v>
      </c>
      <c r="D85" s="3">
        <v>68</v>
      </c>
      <c r="E85" s="5" t="s">
        <v>87</v>
      </c>
      <c r="F85" s="1" t="s">
        <v>163</v>
      </c>
      <c r="G85" s="4"/>
      <c r="H85" s="1"/>
    </row>
    <row r="86" spans="2:8" ht="23.25" x14ac:dyDescent="0.25">
      <c r="B86" s="1" t="s">
        <v>69</v>
      </c>
      <c r="C86" s="30" t="s">
        <v>84</v>
      </c>
      <c r="D86" s="3">
        <v>69</v>
      </c>
      <c r="E86" s="5" t="s">
        <v>88</v>
      </c>
      <c r="F86" s="1" t="s">
        <v>164</v>
      </c>
      <c r="G86" s="4"/>
      <c r="H86" s="1"/>
    </row>
    <row r="87" spans="2:8" x14ac:dyDescent="0.25">
      <c r="B87" s="1" t="s">
        <v>69</v>
      </c>
      <c r="C87" s="30" t="s">
        <v>84</v>
      </c>
      <c r="D87" s="3">
        <v>70</v>
      </c>
      <c r="E87" s="5" t="s">
        <v>89</v>
      </c>
      <c r="F87" s="1" t="s">
        <v>165</v>
      </c>
      <c r="G87" s="4"/>
      <c r="H87" s="1"/>
    </row>
    <row r="88" spans="2:8" x14ac:dyDescent="0.25">
      <c r="B88" s="1" t="s">
        <v>69</v>
      </c>
      <c r="C88" s="30" t="s">
        <v>84</v>
      </c>
      <c r="D88" s="3">
        <v>71</v>
      </c>
      <c r="E88" s="5" t="s">
        <v>90</v>
      </c>
      <c r="F88" s="1" t="s">
        <v>166</v>
      </c>
      <c r="G88" s="4"/>
      <c r="H88" s="1"/>
    </row>
    <row r="89" spans="2:8" x14ac:dyDescent="0.25">
      <c r="B89" s="1" t="s">
        <v>69</v>
      </c>
      <c r="C89" s="30" t="s">
        <v>84</v>
      </c>
      <c r="D89" s="3">
        <v>72</v>
      </c>
      <c r="E89" s="5" t="s">
        <v>91</v>
      </c>
      <c r="F89" s="1" t="s">
        <v>167</v>
      </c>
      <c r="G89" s="4"/>
      <c r="H89" s="1"/>
    </row>
    <row r="90" spans="2:8" x14ac:dyDescent="0.25">
      <c r="B90" s="1" t="s">
        <v>69</v>
      </c>
      <c r="C90" s="30" t="s">
        <v>84</v>
      </c>
      <c r="D90" s="3">
        <v>73</v>
      </c>
      <c r="E90" s="5" t="s">
        <v>169</v>
      </c>
      <c r="F90" s="1" t="s">
        <v>170</v>
      </c>
      <c r="G90" s="4"/>
      <c r="H90" s="1"/>
    </row>
    <row r="91" spans="2:8" x14ac:dyDescent="0.25">
      <c r="B91" s="1" t="s">
        <v>69</v>
      </c>
      <c r="C91" s="30" t="s">
        <v>84</v>
      </c>
      <c r="D91" s="3">
        <v>74</v>
      </c>
      <c r="E91" s="5" t="s">
        <v>92</v>
      </c>
      <c r="F91" s="1" t="s">
        <v>168</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110" zoomScaleNormal="110" workbookViewId="0">
      <pane ySplit="4" topLeftCell="A53" activePane="bottomLeft" state="frozen"/>
      <selection pane="bottomLeft" activeCell="K59" sqref="K59"/>
    </sheetView>
  </sheetViews>
  <sheetFormatPr baseColWidth="10" defaultRowHeight="15" x14ac:dyDescent="0.25"/>
  <cols>
    <col min="1" max="1" width="24.85546875" customWidth="1"/>
    <col min="2" max="9" width="19.28515625" customWidth="1"/>
  </cols>
  <sheetData>
    <row r="2" spans="1:9" ht="15" customHeight="1" x14ac:dyDescent="0.25">
      <c r="B2" s="65" t="s">
        <v>254</v>
      </c>
      <c r="C2" s="66"/>
      <c r="D2" s="66"/>
      <c r="E2" s="67"/>
      <c r="F2" s="62" t="s">
        <v>255</v>
      </c>
      <c r="G2" s="63"/>
      <c r="H2" s="63"/>
      <c r="I2" s="64"/>
    </row>
    <row r="3" spans="1:9" ht="50.25" customHeight="1" x14ac:dyDescent="0.25">
      <c r="A3" s="31"/>
      <c r="B3" s="35" t="s">
        <v>242</v>
      </c>
      <c r="C3" s="35" t="s">
        <v>243</v>
      </c>
      <c r="D3" s="35" t="s">
        <v>244</v>
      </c>
      <c r="E3" s="35" t="s">
        <v>245</v>
      </c>
      <c r="F3" s="36" t="s">
        <v>250</v>
      </c>
      <c r="G3" s="36" t="s">
        <v>251</v>
      </c>
      <c r="H3" s="36" t="s">
        <v>252</v>
      </c>
      <c r="I3" s="37" t="s">
        <v>253</v>
      </c>
    </row>
    <row r="4" spans="1:9" x14ac:dyDescent="0.25">
      <c r="A4" s="34" t="s">
        <v>237</v>
      </c>
      <c r="B4" s="34" t="s">
        <v>238</v>
      </c>
      <c r="C4" s="34" t="s">
        <v>239</v>
      </c>
      <c r="D4" s="34" t="s">
        <v>240</v>
      </c>
      <c r="E4" s="34" t="s">
        <v>241</v>
      </c>
      <c r="F4" s="34" t="s">
        <v>246</v>
      </c>
      <c r="G4" s="34" t="s">
        <v>247</v>
      </c>
      <c r="H4" s="34" t="s">
        <v>248</v>
      </c>
      <c r="I4" s="34" t="s">
        <v>249</v>
      </c>
    </row>
    <row r="5" spans="1:9" x14ac:dyDescent="0.25">
      <c r="A5" s="32" t="s">
        <v>1</v>
      </c>
      <c r="B5" s="33"/>
      <c r="C5" s="33"/>
      <c r="D5" s="33"/>
      <c r="E5" s="33"/>
      <c r="F5" s="33"/>
      <c r="G5" s="33"/>
      <c r="H5" s="33"/>
      <c r="I5" s="33"/>
    </row>
    <row r="6" spans="1:9" x14ac:dyDescent="0.25">
      <c r="A6" s="5" t="s">
        <v>2</v>
      </c>
      <c r="B6" s="33"/>
      <c r="C6" s="33"/>
      <c r="D6" s="33"/>
      <c r="E6" s="33"/>
      <c r="F6" s="33"/>
      <c r="G6" s="33"/>
      <c r="H6" s="33"/>
      <c r="I6" s="33"/>
    </row>
    <row r="7" spans="1:9" x14ac:dyDescent="0.25">
      <c r="A7" s="32" t="s">
        <v>3</v>
      </c>
      <c r="B7" s="33"/>
      <c r="C7" s="33"/>
      <c r="D7" s="33"/>
      <c r="E7" s="33"/>
      <c r="F7" s="33"/>
      <c r="G7" s="33"/>
      <c r="H7" s="33"/>
      <c r="I7" s="33"/>
    </row>
    <row r="8" spans="1:9" ht="22.5" x14ac:dyDescent="0.25">
      <c r="A8" s="32" t="s">
        <v>4</v>
      </c>
      <c r="B8" s="33"/>
      <c r="C8" s="33"/>
      <c r="D8" s="33"/>
      <c r="E8" s="33"/>
      <c r="F8" s="33"/>
      <c r="G8" s="33"/>
      <c r="H8" s="33"/>
      <c r="I8" s="33"/>
    </row>
    <row r="9" spans="1:9" ht="22.5" x14ac:dyDescent="0.25">
      <c r="A9" s="32" t="s">
        <v>5</v>
      </c>
      <c r="B9" s="33"/>
      <c r="C9" s="33"/>
      <c r="D9" s="33"/>
      <c r="E9" s="33"/>
      <c r="F9" s="33"/>
      <c r="G9" s="33"/>
      <c r="H9" s="33"/>
      <c r="I9" s="33"/>
    </row>
    <row r="10" spans="1:9" ht="22.5" x14ac:dyDescent="0.25">
      <c r="A10" s="32" t="s">
        <v>6</v>
      </c>
      <c r="B10" s="33"/>
      <c r="C10" s="33"/>
      <c r="D10" s="33"/>
      <c r="E10" s="33"/>
      <c r="F10" s="33"/>
      <c r="G10" s="33"/>
      <c r="H10" s="33"/>
      <c r="I10" s="33"/>
    </row>
    <row r="11" spans="1:9" ht="23.25" x14ac:dyDescent="0.25">
      <c r="A11" s="5" t="s">
        <v>10</v>
      </c>
      <c r="B11" s="33"/>
      <c r="C11" s="33"/>
      <c r="D11" s="33"/>
      <c r="E11" s="33"/>
      <c r="F11" s="33"/>
      <c r="G11" s="33"/>
      <c r="H11" s="33"/>
      <c r="I11" s="33"/>
    </row>
    <row r="12" spans="1:9" x14ac:dyDescent="0.25">
      <c r="A12" s="5" t="s">
        <v>11</v>
      </c>
      <c r="B12" s="33"/>
      <c r="C12" s="33"/>
      <c r="D12" s="33"/>
      <c r="E12" s="33"/>
      <c r="F12" s="33"/>
      <c r="G12" s="33"/>
      <c r="H12" s="33"/>
      <c r="I12" s="33"/>
    </row>
    <row r="13" spans="1:9" x14ac:dyDescent="0.25">
      <c r="A13" s="5" t="s">
        <v>12</v>
      </c>
      <c r="B13" s="33"/>
      <c r="C13" s="33"/>
      <c r="D13" s="33"/>
      <c r="E13" s="33"/>
      <c r="F13" s="33"/>
      <c r="G13" s="33"/>
      <c r="H13" s="33"/>
      <c r="I13" s="33"/>
    </row>
    <row r="14" spans="1:9" ht="15" customHeight="1" x14ac:dyDescent="0.25">
      <c r="A14" s="5" t="s">
        <v>13</v>
      </c>
      <c r="B14" s="33"/>
      <c r="C14" s="33"/>
      <c r="D14" s="33"/>
      <c r="E14" s="33"/>
      <c r="F14" s="33"/>
      <c r="G14" s="33"/>
      <c r="H14" s="33"/>
      <c r="I14" s="33"/>
    </row>
    <row r="15" spans="1:9" x14ac:dyDescent="0.25">
      <c r="A15" s="5" t="s">
        <v>18</v>
      </c>
      <c r="B15" s="33"/>
      <c r="C15" s="33"/>
      <c r="D15" s="33"/>
      <c r="E15" s="33"/>
      <c r="F15" s="33"/>
      <c r="G15" s="33"/>
      <c r="H15" s="33"/>
      <c r="I15" s="33"/>
    </row>
    <row r="16" spans="1:9" x14ac:dyDescent="0.25">
      <c r="A16" s="5" t="s">
        <v>19</v>
      </c>
      <c r="B16" s="33"/>
      <c r="C16" s="33"/>
      <c r="D16" s="33"/>
      <c r="E16" s="33"/>
      <c r="F16" s="33"/>
      <c r="G16" s="33"/>
      <c r="H16" s="33"/>
      <c r="I16" s="33"/>
    </row>
    <row r="17" spans="1:9" x14ac:dyDescent="0.25">
      <c r="A17" s="5" t="s">
        <v>21</v>
      </c>
      <c r="B17" s="33"/>
      <c r="C17" s="33"/>
      <c r="D17" s="33"/>
      <c r="E17" s="33"/>
      <c r="F17" s="33"/>
      <c r="G17" s="33"/>
      <c r="H17" s="33"/>
      <c r="I17" s="33"/>
    </row>
    <row r="18" spans="1:9" ht="15" customHeight="1" x14ac:dyDescent="0.25">
      <c r="A18" s="5" t="s">
        <v>22</v>
      </c>
      <c r="B18" s="33"/>
      <c r="C18" s="33"/>
      <c r="D18" s="33"/>
      <c r="E18" s="33"/>
      <c r="F18" s="33"/>
      <c r="G18" s="33"/>
      <c r="H18" s="33"/>
      <c r="I18" s="33"/>
    </row>
    <row r="19" spans="1:9" x14ac:dyDescent="0.25">
      <c r="A19" s="5" t="s">
        <v>23</v>
      </c>
      <c r="B19" s="33"/>
      <c r="C19" s="33"/>
      <c r="D19" s="33"/>
      <c r="E19" s="33"/>
      <c r="F19" s="33"/>
      <c r="G19" s="33"/>
      <c r="H19" s="33"/>
      <c r="I19" s="33"/>
    </row>
    <row r="20" spans="1:9" ht="23.25" x14ac:dyDescent="0.25">
      <c r="A20" s="5" t="s">
        <v>24</v>
      </c>
      <c r="B20" s="33"/>
      <c r="C20" s="33"/>
      <c r="D20" s="33"/>
      <c r="E20" s="33"/>
      <c r="F20" s="33"/>
      <c r="G20" s="33"/>
      <c r="H20" s="33"/>
      <c r="I20" s="33"/>
    </row>
    <row r="21" spans="1:9" x14ac:dyDescent="0.25">
      <c r="A21" s="5" t="s">
        <v>25</v>
      </c>
      <c r="B21" s="33"/>
      <c r="C21" s="33"/>
      <c r="D21" s="33"/>
      <c r="E21" s="33"/>
      <c r="F21" s="33"/>
      <c r="G21" s="33"/>
      <c r="H21" s="33"/>
      <c r="I21" s="33"/>
    </row>
    <row r="22" spans="1:9" ht="15" customHeight="1" x14ac:dyDescent="0.25">
      <c r="A22" s="5" t="s">
        <v>26</v>
      </c>
      <c r="B22" s="33"/>
      <c r="C22" s="33"/>
      <c r="D22" s="33"/>
      <c r="E22" s="33"/>
      <c r="F22" s="33"/>
      <c r="G22" s="33"/>
      <c r="H22" s="33"/>
      <c r="I22" s="33"/>
    </row>
    <row r="23" spans="1:9" ht="23.25" x14ac:dyDescent="0.25">
      <c r="A23" s="5" t="s">
        <v>112</v>
      </c>
      <c r="B23" s="33"/>
      <c r="C23" s="33"/>
      <c r="D23" s="33"/>
      <c r="E23" s="33"/>
      <c r="F23" s="33"/>
      <c r="G23" s="33"/>
      <c r="H23" s="33"/>
      <c r="I23" s="33"/>
    </row>
    <row r="24" spans="1:9" x14ac:dyDescent="0.25">
      <c r="A24" s="5" t="s">
        <v>29</v>
      </c>
      <c r="B24" s="33"/>
      <c r="C24" s="33"/>
      <c r="D24" s="33"/>
      <c r="E24" s="33"/>
      <c r="F24" s="33"/>
      <c r="G24" s="33"/>
      <c r="H24" s="33"/>
      <c r="I24" s="33"/>
    </row>
    <row r="25" spans="1:9" x14ac:dyDescent="0.25">
      <c r="A25" s="5" t="s">
        <v>30</v>
      </c>
      <c r="B25" s="33"/>
      <c r="C25" s="33"/>
      <c r="D25" s="33"/>
      <c r="E25" s="33"/>
      <c r="F25" s="33"/>
      <c r="G25" s="33"/>
      <c r="H25" s="33"/>
      <c r="I25" s="33"/>
    </row>
    <row r="26" spans="1:9" ht="23.25" x14ac:dyDescent="0.25">
      <c r="A26" s="5" t="s">
        <v>33</v>
      </c>
      <c r="B26" s="33"/>
      <c r="C26" s="33"/>
      <c r="D26" s="33"/>
      <c r="E26" s="33"/>
      <c r="F26" s="33"/>
      <c r="G26" s="33"/>
      <c r="H26" s="33"/>
      <c r="I26" s="33"/>
    </row>
    <row r="27" spans="1:9" ht="23.25" x14ac:dyDescent="0.25">
      <c r="A27" s="5" t="s">
        <v>34</v>
      </c>
      <c r="B27" s="33"/>
      <c r="C27" s="33"/>
      <c r="D27" s="33"/>
      <c r="E27" s="33"/>
      <c r="F27" s="33"/>
      <c r="G27" s="33"/>
      <c r="H27" s="33"/>
      <c r="I27" s="33"/>
    </row>
    <row r="28" spans="1:9" ht="23.25" x14ac:dyDescent="0.25">
      <c r="A28" s="5" t="s">
        <v>35</v>
      </c>
      <c r="B28" s="33"/>
      <c r="C28" s="33"/>
      <c r="D28" s="33"/>
      <c r="E28" s="33"/>
      <c r="F28" s="33"/>
      <c r="G28" s="33"/>
      <c r="H28" s="33"/>
      <c r="I28" s="33"/>
    </row>
    <row r="29" spans="1:9" ht="34.5" x14ac:dyDescent="0.25">
      <c r="A29" s="5" t="s">
        <v>36</v>
      </c>
      <c r="B29" s="33"/>
      <c r="C29" s="33"/>
      <c r="D29" s="33"/>
      <c r="E29" s="33"/>
      <c r="F29" s="33"/>
      <c r="G29" s="33"/>
      <c r="H29" s="33"/>
      <c r="I29" s="33"/>
    </row>
    <row r="30" spans="1:9" x14ac:dyDescent="0.25">
      <c r="A30" s="5" t="s">
        <v>37</v>
      </c>
      <c r="B30" s="33"/>
      <c r="C30" s="33"/>
      <c r="D30" s="33"/>
      <c r="E30" s="33"/>
      <c r="F30" s="33"/>
      <c r="G30" s="33"/>
      <c r="H30" s="33"/>
      <c r="I30" s="33"/>
    </row>
    <row r="31" spans="1:9" ht="34.5" x14ac:dyDescent="0.25">
      <c r="A31" s="5" t="s">
        <v>39</v>
      </c>
      <c r="B31" s="33"/>
      <c r="C31" s="33"/>
      <c r="D31" s="33"/>
      <c r="E31" s="33"/>
      <c r="F31" s="33"/>
      <c r="G31" s="33"/>
      <c r="H31" s="33"/>
      <c r="I31" s="33"/>
    </row>
    <row r="32" spans="1:9" ht="34.5" x14ac:dyDescent="0.25">
      <c r="A32" s="5" t="s">
        <v>40</v>
      </c>
      <c r="B32" s="33"/>
      <c r="C32" s="33"/>
      <c r="D32" s="33"/>
      <c r="E32" s="33"/>
      <c r="F32" s="33"/>
      <c r="G32" s="33"/>
      <c r="H32" s="33"/>
      <c r="I32" s="33"/>
    </row>
    <row r="33" spans="1:9" ht="57" x14ac:dyDescent="0.25">
      <c r="A33" s="5" t="s">
        <v>41</v>
      </c>
      <c r="B33" s="33"/>
      <c r="C33" s="33"/>
      <c r="D33" s="33"/>
      <c r="E33" s="33"/>
      <c r="F33" s="33"/>
      <c r="G33" s="33"/>
      <c r="H33" s="33"/>
      <c r="I33" s="33"/>
    </row>
    <row r="34" spans="1:9" ht="23.25" x14ac:dyDescent="0.25">
      <c r="A34" s="5" t="s">
        <v>42</v>
      </c>
      <c r="B34" s="33"/>
      <c r="C34" s="33"/>
      <c r="D34" s="33"/>
      <c r="E34" s="33"/>
      <c r="F34" s="33"/>
      <c r="G34" s="33"/>
      <c r="H34" s="33"/>
      <c r="I34" s="33"/>
    </row>
    <row r="35" spans="1:9" x14ac:dyDescent="0.25">
      <c r="A35" s="5" t="s">
        <v>43</v>
      </c>
      <c r="B35" s="33"/>
      <c r="C35" s="33"/>
      <c r="D35" s="33"/>
      <c r="E35" s="33"/>
      <c r="F35" s="33"/>
      <c r="G35" s="33"/>
      <c r="H35" s="33"/>
      <c r="I35" s="33"/>
    </row>
    <row r="36" spans="1:9" ht="23.25" x14ac:dyDescent="0.25">
      <c r="A36" s="5" t="s">
        <v>44</v>
      </c>
      <c r="B36" s="33"/>
      <c r="C36" s="33"/>
      <c r="D36" s="33"/>
      <c r="E36" s="33"/>
      <c r="F36" s="33"/>
      <c r="G36" s="33"/>
      <c r="H36" s="33"/>
      <c r="I36" s="33"/>
    </row>
    <row r="37" spans="1:9" ht="23.25" x14ac:dyDescent="0.25">
      <c r="A37" s="5" t="s">
        <v>46</v>
      </c>
      <c r="B37" s="33"/>
      <c r="C37" s="33"/>
      <c r="D37" s="33"/>
      <c r="E37" s="33"/>
      <c r="F37" s="33"/>
      <c r="G37" s="33"/>
      <c r="H37" s="33"/>
      <c r="I37" s="33"/>
    </row>
    <row r="38" spans="1:9" ht="23.25" x14ac:dyDescent="0.25">
      <c r="A38" s="5" t="s">
        <v>47</v>
      </c>
      <c r="B38" s="33"/>
      <c r="C38" s="33"/>
      <c r="D38" s="33"/>
      <c r="E38" s="33"/>
      <c r="F38" s="33"/>
      <c r="G38" s="33"/>
      <c r="H38" s="33"/>
      <c r="I38" s="33"/>
    </row>
    <row r="39" spans="1:9" x14ac:dyDescent="0.25">
      <c r="A39" s="5" t="s">
        <v>48</v>
      </c>
      <c r="B39" s="33"/>
      <c r="C39" s="33"/>
      <c r="D39" s="33"/>
      <c r="E39" s="33"/>
      <c r="F39" s="33"/>
      <c r="G39" s="33"/>
      <c r="H39" s="33"/>
      <c r="I39" s="33"/>
    </row>
    <row r="40" spans="1:9" x14ac:dyDescent="0.25">
      <c r="A40" s="5" t="s">
        <v>49</v>
      </c>
      <c r="B40" s="33"/>
      <c r="C40" s="33"/>
      <c r="D40" s="33"/>
      <c r="E40" s="33"/>
      <c r="F40" s="33"/>
      <c r="G40" s="33"/>
      <c r="H40" s="33"/>
      <c r="I40" s="33"/>
    </row>
    <row r="41" spans="1:9" ht="23.25" x14ac:dyDescent="0.25">
      <c r="A41" s="5" t="s">
        <v>50</v>
      </c>
      <c r="B41" s="33"/>
      <c r="C41" s="33"/>
      <c r="D41" s="33"/>
      <c r="E41" s="33"/>
      <c r="F41" s="33"/>
      <c r="G41" s="33"/>
      <c r="H41" s="33"/>
      <c r="I41" s="33"/>
    </row>
    <row r="42" spans="1:9" ht="23.25" x14ac:dyDescent="0.25">
      <c r="A42" s="5" t="s">
        <v>51</v>
      </c>
      <c r="B42" s="33"/>
      <c r="C42" s="33"/>
      <c r="D42" s="33"/>
      <c r="E42" s="33"/>
      <c r="F42" s="33"/>
      <c r="G42" s="33"/>
      <c r="H42" s="33"/>
      <c r="I42" s="33"/>
    </row>
    <row r="43" spans="1:9" x14ac:dyDescent="0.25">
      <c r="A43" s="5" t="s">
        <v>52</v>
      </c>
      <c r="B43" s="33"/>
      <c r="C43" s="33"/>
      <c r="D43" s="33"/>
      <c r="E43" s="33"/>
      <c r="F43" s="33"/>
      <c r="G43" s="33"/>
      <c r="H43" s="33"/>
      <c r="I43" s="33"/>
    </row>
    <row r="44" spans="1:9" x14ac:dyDescent="0.25">
      <c r="A44" s="5" t="s">
        <v>53</v>
      </c>
      <c r="B44" s="33"/>
      <c r="C44" s="33"/>
      <c r="D44" s="33"/>
      <c r="E44" s="33"/>
      <c r="F44" s="33"/>
      <c r="G44" s="33"/>
      <c r="H44" s="33"/>
      <c r="I44" s="33"/>
    </row>
    <row r="45" spans="1:9" ht="23.25" x14ac:dyDescent="0.25">
      <c r="A45" s="5" t="s">
        <v>54</v>
      </c>
      <c r="B45" s="33"/>
      <c r="C45" s="33"/>
      <c r="D45" s="33"/>
      <c r="E45" s="33"/>
      <c r="F45" s="33"/>
      <c r="G45" s="33"/>
      <c r="H45" s="33"/>
      <c r="I45" s="33"/>
    </row>
    <row r="46" spans="1:9" x14ac:dyDescent="0.25">
      <c r="A46" s="5" t="s">
        <v>55</v>
      </c>
      <c r="B46" s="33"/>
      <c r="C46" s="33"/>
      <c r="D46" s="33"/>
      <c r="E46" s="33"/>
      <c r="F46" s="33"/>
      <c r="G46" s="33"/>
      <c r="H46" s="33"/>
      <c r="I46" s="33"/>
    </row>
    <row r="47" spans="1:9" ht="34.5" x14ac:dyDescent="0.25">
      <c r="A47" s="5" t="s">
        <v>56</v>
      </c>
      <c r="B47" s="33"/>
      <c r="C47" s="33"/>
      <c r="D47" s="33"/>
      <c r="E47" s="33"/>
      <c r="F47" s="33"/>
      <c r="G47" s="33"/>
      <c r="H47" s="33"/>
      <c r="I47" s="33"/>
    </row>
    <row r="48" spans="1:9" x14ac:dyDescent="0.25">
      <c r="A48" s="5" t="s">
        <v>57</v>
      </c>
      <c r="B48" s="33"/>
      <c r="C48" s="33"/>
      <c r="D48" s="33"/>
      <c r="E48" s="33"/>
      <c r="F48" s="33"/>
      <c r="G48" s="33"/>
      <c r="H48" s="33"/>
      <c r="I48" s="33"/>
    </row>
    <row r="49" spans="1:9" x14ac:dyDescent="0.25">
      <c r="A49" s="5" t="s">
        <v>60</v>
      </c>
      <c r="B49" s="33"/>
      <c r="C49" s="33"/>
      <c r="D49" s="33"/>
      <c r="E49" s="33"/>
      <c r="F49" s="33"/>
      <c r="G49" s="33"/>
      <c r="H49" s="33"/>
      <c r="I49" s="33"/>
    </row>
    <row r="50" spans="1:9" ht="23.25" x14ac:dyDescent="0.25">
      <c r="A50" s="5" t="s">
        <v>61</v>
      </c>
      <c r="B50" s="33"/>
      <c r="C50" s="33"/>
      <c r="D50" s="33"/>
      <c r="E50" s="33"/>
      <c r="F50" s="33"/>
      <c r="G50" s="33"/>
      <c r="H50" s="33"/>
      <c r="I50" s="33"/>
    </row>
    <row r="51" spans="1:9" x14ac:dyDescent="0.25">
      <c r="A51" s="5" t="s">
        <v>62</v>
      </c>
      <c r="B51" s="33"/>
      <c r="C51" s="33"/>
      <c r="D51" s="33"/>
      <c r="E51" s="33"/>
      <c r="F51" s="33"/>
      <c r="G51" s="33"/>
      <c r="H51" s="33"/>
      <c r="I51" s="33"/>
    </row>
    <row r="52" spans="1:9" x14ac:dyDescent="0.25">
      <c r="A52" s="5" t="s">
        <v>63</v>
      </c>
      <c r="B52" s="33"/>
      <c r="C52" s="33"/>
      <c r="D52" s="33"/>
      <c r="E52" s="33"/>
      <c r="F52" s="33"/>
      <c r="G52" s="33"/>
      <c r="H52" s="33"/>
      <c r="I52" s="33"/>
    </row>
    <row r="53" spans="1:9" x14ac:dyDescent="0.25">
      <c r="A53" s="5" t="s">
        <v>64</v>
      </c>
      <c r="B53" s="33"/>
      <c r="C53" s="33"/>
      <c r="D53" s="33"/>
      <c r="E53" s="33"/>
      <c r="F53" s="33"/>
      <c r="G53" s="33"/>
      <c r="H53" s="33"/>
      <c r="I53" s="33"/>
    </row>
    <row r="54" spans="1:9" ht="23.25" x14ac:dyDescent="0.25">
      <c r="A54" s="5" t="s">
        <v>65</v>
      </c>
      <c r="B54" s="33"/>
      <c r="C54" s="33"/>
      <c r="D54" s="33"/>
      <c r="E54" s="33"/>
      <c r="F54" s="33"/>
      <c r="G54" s="33"/>
      <c r="H54" s="33"/>
      <c r="I54" s="33"/>
    </row>
    <row r="55" spans="1:9" x14ac:dyDescent="0.25">
      <c r="A55" s="5" t="s">
        <v>66</v>
      </c>
      <c r="B55" s="33"/>
      <c r="C55" s="33"/>
      <c r="D55" s="33"/>
      <c r="E55" s="33"/>
      <c r="F55" s="33"/>
      <c r="G55" s="33"/>
      <c r="H55" s="33"/>
      <c r="I55" s="33"/>
    </row>
    <row r="56" spans="1:9" ht="225" x14ac:dyDescent="0.25">
      <c r="A56" s="50" t="s">
        <v>67</v>
      </c>
      <c r="B56" s="49" t="s">
        <v>335</v>
      </c>
      <c r="C56" s="49" t="s">
        <v>338</v>
      </c>
      <c r="D56" s="49" t="s">
        <v>336</v>
      </c>
      <c r="E56" s="49" t="s">
        <v>337</v>
      </c>
      <c r="F56" s="49" t="s">
        <v>416</v>
      </c>
      <c r="G56" s="49" t="s">
        <v>339</v>
      </c>
      <c r="H56" s="48" t="s">
        <v>417</v>
      </c>
      <c r="I56" s="48" t="s">
        <v>340</v>
      </c>
    </row>
    <row r="57" spans="1:9" x14ac:dyDescent="0.25">
      <c r="A57" s="5" t="s">
        <v>68</v>
      </c>
      <c r="B57" s="33"/>
      <c r="C57" s="33"/>
      <c r="D57" s="33"/>
      <c r="E57" s="33"/>
      <c r="F57" s="33"/>
      <c r="G57" s="33"/>
      <c r="H57" s="33"/>
      <c r="I57" s="33"/>
    </row>
    <row r="58" spans="1:9" ht="23.25" x14ac:dyDescent="0.25">
      <c r="A58" s="5" t="s">
        <v>71</v>
      </c>
      <c r="B58" s="33"/>
      <c r="C58" s="33"/>
      <c r="D58" s="33"/>
      <c r="E58" s="33"/>
      <c r="F58" s="33"/>
      <c r="G58" s="33"/>
      <c r="H58" s="33"/>
      <c r="I58" s="33"/>
    </row>
    <row r="59" spans="1:9" ht="23.25" x14ac:dyDescent="0.25">
      <c r="A59" s="5" t="s">
        <v>72</v>
      </c>
      <c r="B59" s="33"/>
      <c r="C59" s="33"/>
      <c r="D59" s="33"/>
      <c r="E59" s="33"/>
      <c r="F59" s="33"/>
      <c r="G59" s="33"/>
      <c r="H59" s="33"/>
      <c r="I59" s="33"/>
    </row>
    <row r="60" spans="1:9" ht="23.25" x14ac:dyDescent="0.25">
      <c r="A60" s="5" t="s">
        <v>73</v>
      </c>
      <c r="B60" s="33"/>
      <c r="C60" s="33"/>
      <c r="D60" s="33"/>
      <c r="E60" s="33"/>
      <c r="F60" s="33"/>
      <c r="G60" s="33"/>
      <c r="H60" s="33"/>
      <c r="I60" s="33"/>
    </row>
    <row r="61" spans="1:9" x14ac:dyDescent="0.25">
      <c r="A61" s="5" t="s">
        <v>74</v>
      </c>
      <c r="B61" s="33"/>
      <c r="C61" s="33"/>
      <c r="D61" s="33"/>
      <c r="E61" s="33"/>
      <c r="F61" s="33"/>
      <c r="G61" s="33"/>
      <c r="H61" s="33"/>
      <c r="I61" s="33"/>
    </row>
    <row r="62" spans="1:9" x14ac:dyDescent="0.25">
      <c r="A62" s="5" t="s">
        <v>75</v>
      </c>
      <c r="B62" s="33"/>
      <c r="C62" s="33"/>
      <c r="D62" s="33"/>
      <c r="E62" s="33"/>
      <c r="F62" s="33"/>
      <c r="G62" s="33"/>
      <c r="H62" s="33"/>
      <c r="I62" s="33"/>
    </row>
    <row r="63" spans="1:9" x14ac:dyDescent="0.25">
      <c r="A63" s="5" t="s">
        <v>76</v>
      </c>
      <c r="B63" s="33"/>
      <c r="C63" s="33"/>
      <c r="D63" s="33"/>
      <c r="E63" s="33"/>
      <c r="F63" s="33"/>
      <c r="G63" s="33"/>
      <c r="H63" s="33"/>
      <c r="I63" s="33"/>
    </row>
    <row r="64" spans="1:9" x14ac:dyDescent="0.25">
      <c r="A64" s="5" t="s">
        <v>77</v>
      </c>
      <c r="B64" s="33"/>
      <c r="C64" s="33"/>
      <c r="D64" s="33"/>
      <c r="E64" s="33"/>
      <c r="F64" s="33"/>
      <c r="G64" s="33"/>
      <c r="H64" s="33"/>
      <c r="I64" s="33"/>
    </row>
    <row r="65" spans="1:9" ht="23.25" x14ac:dyDescent="0.25">
      <c r="A65" s="5" t="s">
        <v>78</v>
      </c>
      <c r="B65" s="33"/>
      <c r="C65" s="33"/>
      <c r="D65" s="33"/>
      <c r="E65" s="33"/>
      <c r="F65" s="33"/>
      <c r="G65" s="33"/>
      <c r="H65" s="33"/>
      <c r="I65" s="33"/>
    </row>
    <row r="66" spans="1:9" ht="23.25" x14ac:dyDescent="0.25">
      <c r="A66" s="5" t="s">
        <v>79</v>
      </c>
      <c r="B66" s="33"/>
      <c r="C66" s="33"/>
      <c r="D66" s="33"/>
      <c r="E66" s="33"/>
      <c r="F66" s="33"/>
      <c r="G66" s="33"/>
      <c r="H66" s="33"/>
      <c r="I66" s="33"/>
    </row>
    <row r="67" spans="1:9" x14ac:dyDescent="0.25">
      <c r="A67" s="5" t="s">
        <v>80</v>
      </c>
      <c r="B67" s="33"/>
      <c r="C67" s="33"/>
      <c r="D67" s="33"/>
      <c r="E67" s="33"/>
      <c r="F67" s="33"/>
      <c r="G67" s="33"/>
      <c r="H67" s="33"/>
      <c r="I67" s="33"/>
    </row>
    <row r="68" spans="1:9" x14ac:dyDescent="0.25">
      <c r="A68" s="5" t="s">
        <v>82</v>
      </c>
      <c r="B68" s="33"/>
      <c r="C68" s="33"/>
      <c r="D68" s="33"/>
      <c r="E68" s="33"/>
      <c r="F68" s="33"/>
      <c r="G68" s="33"/>
      <c r="H68" s="33"/>
      <c r="I68" s="33"/>
    </row>
    <row r="69" spans="1:9" x14ac:dyDescent="0.25">
      <c r="A69" s="5" t="s">
        <v>160</v>
      </c>
      <c r="B69" s="33"/>
      <c r="C69" s="33"/>
      <c r="D69" s="33"/>
      <c r="E69" s="33"/>
      <c r="F69" s="33"/>
      <c r="G69" s="33"/>
      <c r="H69" s="33"/>
      <c r="I69" s="33"/>
    </row>
    <row r="70" spans="1:9" x14ac:dyDescent="0.25">
      <c r="A70" s="5" t="s">
        <v>83</v>
      </c>
      <c r="B70" s="33"/>
      <c r="C70" s="33"/>
      <c r="D70" s="33"/>
      <c r="E70" s="33"/>
      <c r="F70" s="33"/>
      <c r="G70" s="33"/>
      <c r="H70" s="33"/>
      <c r="I70" s="33"/>
    </row>
    <row r="71" spans="1:9" x14ac:dyDescent="0.25">
      <c r="A71" s="5" t="s">
        <v>86</v>
      </c>
      <c r="B71" s="33"/>
      <c r="C71" s="33"/>
      <c r="D71" s="33"/>
      <c r="E71" s="33"/>
      <c r="F71" s="33"/>
      <c r="G71" s="33"/>
      <c r="H71" s="33"/>
      <c r="I71" s="33"/>
    </row>
    <row r="72" spans="1:9" x14ac:dyDescent="0.25">
      <c r="A72" s="5" t="s">
        <v>87</v>
      </c>
      <c r="B72" s="33"/>
      <c r="C72" s="33"/>
      <c r="D72" s="33"/>
      <c r="E72" s="33"/>
      <c r="F72" s="33"/>
      <c r="G72" s="33"/>
      <c r="H72" s="33"/>
      <c r="I72" s="33"/>
    </row>
    <row r="73" spans="1:9" ht="23.25" x14ac:dyDescent="0.25">
      <c r="A73" s="5" t="s">
        <v>88</v>
      </c>
      <c r="B73" s="33"/>
      <c r="C73" s="33"/>
      <c r="D73" s="33"/>
      <c r="E73" s="33"/>
      <c r="F73" s="33"/>
      <c r="G73" s="33"/>
      <c r="H73" s="33"/>
      <c r="I73" s="33"/>
    </row>
    <row r="74" spans="1:9" x14ac:dyDescent="0.25">
      <c r="A74" s="5" t="s">
        <v>89</v>
      </c>
      <c r="B74" s="33"/>
      <c r="C74" s="33"/>
      <c r="D74" s="33"/>
      <c r="E74" s="33"/>
      <c r="F74" s="33"/>
      <c r="G74" s="33"/>
      <c r="H74" s="33"/>
      <c r="I74" s="33"/>
    </row>
    <row r="75" spans="1:9" x14ac:dyDescent="0.25">
      <c r="A75" s="5" t="s">
        <v>90</v>
      </c>
      <c r="B75" s="33"/>
      <c r="C75" s="33"/>
      <c r="D75" s="33"/>
      <c r="E75" s="33"/>
      <c r="F75" s="33"/>
      <c r="G75" s="33"/>
      <c r="H75" s="33"/>
      <c r="I75" s="33"/>
    </row>
    <row r="76" spans="1:9" x14ac:dyDescent="0.25">
      <c r="A76" s="5" t="s">
        <v>91</v>
      </c>
      <c r="B76" s="33"/>
      <c r="C76" s="33"/>
      <c r="D76" s="33"/>
      <c r="E76" s="33"/>
      <c r="F76" s="33"/>
      <c r="G76" s="33"/>
      <c r="H76" s="33"/>
      <c r="I76" s="33"/>
    </row>
    <row r="77" spans="1:9" x14ac:dyDescent="0.25">
      <c r="A77" s="5" t="s">
        <v>169</v>
      </c>
      <c r="B77" s="33"/>
      <c r="C77" s="33"/>
      <c r="D77" s="33"/>
      <c r="E77" s="33"/>
      <c r="F77" s="33"/>
      <c r="G77" s="33"/>
      <c r="H77" s="33"/>
      <c r="I77" s="33"/>
    </row>
    <row r="78" spans="1:9" x14ac:dyDescent="0.25">
      <c r="A78" s="5" t="s">
        <v>92</v>
      </c>
      <c r="B78" s="33"/>
      <c r="C78" s="33"/>
      <c r="D78" s="33"/>
      <c r="E78" s="33"/>
      <c r="F78" s="33"/>
      <c r="G78" s="33"/>
      <c r="H78" s="33"/>
      <c r="I78" s="33"/>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tabSelected="1" zoomScale="80" zoomScaleNormal="80" workbookViewId="0">
      <selection activeCell="AN47" sqref="AN47:AN51"/>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2.28515625" customWidth="1"/>
    <col min="26" max="26" width="21.85546875" customWidth="1"/>
    <col min="27" max="27" width="37.285156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7.570312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117"/>
      <c r="B1" s="118"/>
      <c r="C1" s="119" t="s">
        <v>171</v>
      </c>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20" t="s">
        <v>172</v>
      </c>
      <c r="BC1" s="120"/>
    </row>
    <row r="2" spans="1:61" s="7" customFormat="1" ht="16.5" customHeight="1" x14ac:dyDescent="0.25">
      <c r="A2" s="117"/>
      <c r="B2" s="118"/>
      <c r="C2" s="119" t="s">
        <v>173</v>
      </c>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20" t="s">
        <v>174</v>
      </c>
      <c r="BC2" s="120"/>
    </row>
    <row r="3" spans="1:61" s="7" customFormat="1" ht="16.5" customHeight="1" x14ac:dyDescent="0.25">
      <c r="A3" s="117"/>
      <c r="B3" s="118"/>
      <c r="C3" s="119" t="s">
        <v>175</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20" t="s">
        <v>176</v>
      </c>
      <c r="BC3" s="120"/>
    </row>
    <row r="4" spans="1:61" s="7" customFormat="1" ht="16.5" customHeight="1" x14ac:dyDescent="0.25">
      <c r="A4" s="117"/>
      <c r="B4" s="118"/>
      <c r="C4" s="119" t="s">
        <v>328</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t="s">
        <v>177</v>
      </c>
      <c r="BC4" s="120"/>
    </row>
    <row r="5" spans="1:61" s="8" customFormat="1" ht="39.75" customHeight="1" x14ac:dyDescent="0.25">
      <c r="A5" s="109" t="s">
        <v>178</v>
      </c>
      <c r="B5" s="109"/>
      <c r="C5" s="123" t="s">
        <v>179</v>
      </c>
      <c r="D5" s="124"/>
      <c r="E5" s="45" t="s">
        <v>180</v>
      </c>
      <c r="F5" s="46" t="s">
        <v>418</v>
      </c>
      <c r="G5" s="45" t="s">
        <v>7</v>
      </c>
      <c r="H5" s="47" t="s">
        <v>324</v>
      </c>
      <c r="I5" s="87" t="s">
        <v>181</v>
      </c>
      <c r="J5" s="88"/>
      <c r="K5" s="88"/>
      <c r="L5" s="88"/>
      <c r="M5" s="88"/>
      <c r="N5" s="88"/>
      <c r="O5" s="89"/>
      <c r="P5" s="84">
        <v>45044</v>
      </c>
      <c r="Q5" s="85"/>
      <c r="R5" s="85"/>
      <c r="S5" s="85"/>
      <c r="T5" s="86"/>
      <c r="AS5" s="110"/>
      <c r="BB5" s="111"/>
      <c r="BC5" s="111"/>
    </row>
    <row r="6" spans="1:61" s="8" customFormat="1" ht="33.75" customHeight="1" x14ac:dyDescent="0.25">
      <c r="A6" s="112" t="s">
        <v>182</v>
      </c>
      <c r="B6" s="113"/>
      <c r="C6" s="114" t="s">
        <v>419</v>
      </c>
      <c r="D6" s="115"/>
      <c r="E6" s="115"/>
      <c r="F6" s="115"/>
      <c r="G6" s="115"/>
      <c r="H6" s="116"/>
      <c r="I6" s="87" t="s">
        <v>183</v>
      </c>
      <c r="J6" s="88"/>
      <c r="K6" s="88"/>
      <c r="L6" s="88"/>
      <c r="M6" s="88"/>
      <c r="N6" s="88"/>
      <c r="O6" s="89"/>
      <c r="P6" s="90" t="s">
        <v>184</v>
      </c>
      <c r="Q6" s="91"/>
      <c r="R6" s="91"/>
      <c r="S6" s="91"/>
      <c r="T6" s="91"/>
      <c r="W6" s="9" t="s">
        <v>185</v>
      </c>
      <c r="X6" s="121"/>
      <c r="Y6" s="121"/>
      <c r="Z6" s="121"/>
      <c r="AA6" s="121"/>
      <c r="AB6" s="121"/>
      <c r="AC6" s="121"/>
      <c r="AD6" s="121"/>
      <c r="AE6" s="121"/>
      <c r="AF6" s="121"/>
      <c r="AG6" s="121"/>
      <c r="AH6" s="121"/>
      <c r="AI6" s="121"/>
      <c r="AJ6" s="10"/>
      <c r="AK6" s="10"/>
      <c r="AL6" s="10"/>
      <c r="AM6" s="10"/>
      <c r="AN6" s="11"/>
      <c r="AO6" s="12"/>
      <c r="AP6" s="12"/>
      <c r="AQ6" s="12"/>
      <c r="AS6" s="110"/>
      <c r="BB6" s="122"/>
      <c r="BC6" s="122"/>
    </row>
    <row r="7" spans="1:61" s="8" customFormat="1" ht="33.75" customHeight="1" x14ac:dyDescent="0.25">
      <c r="A7" s="125" t="s">
        <v>257</v>
      </c>
      <c r="B7" s="126"/>
      <c r="C7" s="126"/>
      <c r="D7" s="126"/>
      <c r="E7" s="126"/>
      <c r="F7" s="126"/>
      <c r="G7" s="126"/>
      <c r="H7" s="126"/>
      <c r="I7" s="126"/>
      <c r="J7" s="126"/>
      <c r="K7" s="126"/>
      <c r="L7" s="126"/>
      <c r="M7" s="126"/>
      <c r="N7" s="126"/>
      <c r="O7" s="126"/>
      <c r="P7" s="126"/>
      <c r="Q7" s="126"/>
      <c r="R7" s="126"/>
      <c r="S7" s="126"/>
      <c r="T7" s="126"/>
      <c r="U7" s="126"/>
      <c r="V7" s="127"/>
      <c r="W7" s="128" t="s">
        <v>258</v>
      </c>
      <c r="X7" s="129"/>
      <c r="Y7" s="129"/>
      <c r="Z7" s="129"/>
      <c r="AA7" s="129"/>
      <c r="AB7" s="129"/>
      <c r="AC7" s="129"/>
      <c r="AD7" s="129"/>
      <c r="AE7" s="129"/>
      <c r="AF7" s="129"/>
      <c r="AG7" s="129"/>
      <c r="AH7" s="129"/>
      <c r="AI7" s="129"/>
      <c r="AJ7" s="129"/>
      <c r="AK7" s="129"/>
      <c r="AL7" s="129"/>
      <c r="AM7" s="129"/>
      <c r="AN7" s="129"/>
      <c r="AO7" s="129"/>
      <c r="AP7" s="129"/>
      <c r="AQ7" s="129"/>
      <c r="AR7" s="129"/>
      <c r="AS7" s="130"/>
      <c r="AT7" s="109" t="s">
        <v>259</v>
      </c>
      <c r="AU7" s="109"/>
      <c r="AV7" s="109"/>
      <c r="AW7" s="109"/>
      <c r="AX7" s="109"/>
      <c r="AY7" s="109"/>
      <c r="AZ7" s="109"/>
      <c r="BA7" s="109"/>
      <c r="BB7" s="109"/>
      <c r="BC7" s="109"/>
    </row>
    <row r="8" spans="1:61" s="8" customFormat="1" ht="33" customHeight="1" x14ac:dyDescent="0.25">
      <c r="A8" s="109" t="s">
        <v>260</v>
      </c>
      <c r="B8" s="109"/>
      <c r="C8" s="109"/>
      <c r="D8" s="109"/>
      <c r="E8" s="109"/>
      <c r="F8" s="109"/>
      <c r="G8" s="109"/>
      <c r="H8" s="109"/>
      <c r="I8" s="109"/>
      <c r="J8" s="109" t="s">
        <v>261</v>
      </c>
      <c r="K8" s="109"/>
      <c r="L8" s="109"/>
      <c r="M8" s="109"/>
      <c r="N8" s="109"/>
      <c r="O8" s="109"/>
      <c r="P8" s="109"/>
      <c r="Q8" s="109"/>
      <c r="R8" s="109"/>
      <c r="S8" s="109"/>
      <c r="T8" s="109"/>
      <c r="U8" s="109"/>
      <c r="V8" s="109"/>
      <c r="W8" s="131" t="s">
        <v>262</v>
      </c>
      <c r="X8" s="131"/>
      <c r="Y8" s="131"/>
      <c r="Z8" s="131"/>
      <c r="AA8" s="131"/>
      <c r="AB8" s="105" t="s">
        <v>263</v>
      </c>
      <c r="AC8" s="105"/>
      <c r="AD8" s="105"/>
      <c r="AE8" s="105"/>
      <c r="AF8" s="105"/>
      <c r="AG8" s="105"/>
      <c r="AH8" s="105"/>
      <c r="AI8" s="105"/>
      <c r="AJ8" s="105"/>
      <c r="AK8" s="105"/>
      <c r="AL8" s="105"/>
      <c r="AM8" s="105"/>
      <c r="AN8" s="105"/>
      <c r="AO8" s="105"/>
      <c r="AP8" s="105"/>
      <c r="AQ8" s="105"/>
      <c r="AR8" s="105"/>
      <c r="AS8" s="105"/>
      <c r="AT8" s="109"/>
      <c r="AU8" s="109"/>
      <c r="AV8" s="109"/>
      <c r="AW8" s="109"/>
      <c r="AX8" s="109"/>
      <c r="AY8" s="109"/>
      <c r="AZ8" s="109"/>
      <c r="BA8" s="109"/>
      <c r="BB8" s="109"/>
      <c r="BC8" s="109"/>
    </row>
    <row r="9" spans="1:61" s="13" customFormat="1" ht="33" customHeight="1" x14ac:dyDescent="0.25">
      <c r="A9" s="109"/>
      <c r="B9" s="109"/>
      <c r="C9" s="109"/>
      <c r="D9" s="109"/>
      <c r="E9" s="109"/>
      <c r="F9" s="109"/>
      <c r="G9" s="109"/>
      <c r="H9" s="109"/>
      <c r="I9" s="109"/>
      <c r="J9" s="100" t="s">
        <v>285</v>
      </c>
      <c r="K9" s="100" t="s">
        <v>286</v>
      </c>
      <c r="L9" s="100" t="s">
        <v>287</v>
      </c>
      <c r="M9" s="100" t="s">
        <v>307</v>
      </c>
      <c r="N9" s="100" t="s">
        <v>288</v>
      </c>
      <c r="O9" s="100" t="s">
        <v>331</v>
      </c>
      <c r="P9" s="100" t="s">
        <v>306</v>
      </c>
      <c r="Q9" s="100" t="s">
        <v>320</v>
      </c>
      <c r="R9" s="100" t="s">
        <v>332</v>
      </c>
      <c r="S9" s="100" t="s">
        <v>321</v>
      </c>
      <c r="T9" s="100" t="s">
        <v>322</v>
      </c>
      <c r="U9" s="100" t="s">
        <v>333</v>
      </c>
      <c r="V9" s="100" t="s">
        <v>323</v>
      </c>
      <c r="W9" s="131"/>
      <c r="X9" s="131"/>
      <c r="Y9" s="131"/>
      <c r="Z9" s="131"/>
      <c r="AA9" s="131"/>
      <c r="AB9" s="99" t="s">
        <v>294</v>
      </c>
      <c r="AC9" s="99"/>
      <c r="AD9" s="99"/>
      <c r="AE9" s="99"/>
      <c r="AF9" s="99"/>
      <c r="AG9" s="99"/>
      <c r="AH9" s="99"/>
      <c r="AI9" s="99"/>
      <c r="AJ9" s="106" t="s">
        <v>325</v>
      </c>
      <c r="AK9" s="44"/>
      <c r="AL9" s="106" t="s">
        <v>326</v>
      </c>
      <c r="AM9" s="106" t="s">
        <v>327</v>
      </c>
      <c r="AN9" s="104" t="s">
        <v>298</v>
      </c>
      <c r="AO9" s="104" t="s">
        <v>299</v>
      </c>
      <c r="AP9" s="106" t="s">
        <v>300</v>
      </c>
      <c r="AQ9" s="104" t="s">
        <v>301</v>
      </c>
      <c r="AR9" s="104" t="s">
        <v>302</v>
      </c>
      <c r="AS9" s="104" t="s">
        <v>303</v>
      </c>
      <c r="AT9" s="109"/>
      <c r="AU9" s="109"/>
      <c r="AV9" s="109"/>
      <c r="AW9" s="109"/>
      <c r="AX9" s="109"/>
      <c r="AY9" s="109"/>
      <c r="AZ9" s="109"/>
      <c r="BA9" s="109"/>
      <c r="BB9" s="109"/>
      <c r="BC9" s="109"/>
      <c r="BI9" s="13" t="s">
        <v>311</v>
      </c>
    </row>
    <row r="10" spans="1:61" s="13" customFormat="1" ht="49.5" customHeight="1" x14ac:dyDescent="0.25">
      <c r="A10" s="99" t="s">
        <v>275</v>
      </c>
      <c r="B10" s="99" t="s">
        <v>276</v>
      </c>
      <c r="C10" s="99" t="s">
        <v>277</v>
      </c>
      <c r="D10" s="99" t="s">
        <v>278</v>
      </c>
      <c r="E10" s="99" t="s">
        <v>279</v>
      </c>
      <c r="F10" s="99" t="s">
        <v>280</v>
      </c>
      <c r="G10" s="99"/>
      <c r="H10" s="99"/>
      <c r="I10" s="99"/>
      <c r="J10" s="100"/>
      <c r="K10" s="100"/>
      <c r="L10" s="100"/>
      <c r="M10" s="100"/>
      <c r="N10" s="100"/>
      <c r="O10" s="100"/>
      <c r="P10" s="100"/>
      <c r="Q10" s="100"/>
      <c r="R10" s="100"/>
      <c r="S10" s="100"/>
      <c r="T10" s="100"/>
      <c r="U10" s="100"/>
      <c r="V10" s="100"/>
      <c r="W10" s="131"/>
      <c r="X10" s="131"/>
      <c r="Y10" s="131"/>
      <c r="Z10" s="131"/>
      <c r="AA10" s="131"/>
      <c r="AB10" s="106" t="s">
        <v>304</v>
      </c>
      <c r="AC10" s="106"/>
      <c r="AD10" s="106"/>
      <c r="AE10" s="106"/>
      <c r="AF10" s="106"/>
      <c r="AG10" s="106" t="s">
        <v>305</v>
      </c>
      <c r="AH10" s="106"/>
      <c r="AI10" s="106"/>
      <c r="AJ10" s="106"/>
      <c r="AK10" s="44"/>
      <c r="AL10" s="106"/>
      <c r="AM10" s="106"/>
      <c r="AN10" s="104"/>
      <c r="AO10" s="104"/>
      <c r="AP10" s="106"/>
      <c r="AQ10" s="104"/>
      <c r="AR10" s="104"/>
      <c r="AS10" s="104"/>
      <c r="AT10" s="101" t="s">
        <v>264</v>
      </c>
      <c r="AU10" s="101" t="s">
        <v>265</v>
      </c>
      <c r="AV10" s="101" t="s">
        <v>266</v>
      </c>
      <c r="AW10" s="101" t="s">
        <v>267</v>
      </c>
      <c r="AX10" s="103" t="s">
        <v>268</v>
      </c>
      <c r="AY10" s="103"/>
      <c r="AZ10" s="103"/>
      <c r="BA10" s="99" t="s">
        <v>269</v>
      </c>
      <c r="BB10" s="99" t="s">
        <v>270</v>
      </c>
      <c r="BC10" s="99" t="s">
        <v>271</v>
      </c>
      <c r="BI10" s="13" t="s">
        <v>308</v>
      </c>
    </row>
    <row r="11" spans="1:61" s="13" customFormat="1" ht="57.75" customHeight="1" x14ac:dyDescent="0.25">
      <c r="A11" s="99"/>
      <c r="B11" s="99"/>
      <c r="C11" s="99"/>
      <c r="D11" s="99"/>
      <c r="E11" s="99"/>
      <c r="F11" s="14" t="s">
        <v>281</v>
      </c>
      <c r="G11" s="14" t="s">
        <v>282</v>
      </c>
      <c r="H11" s="14" t="s">
        <v>283</v>
      </c>
      <c r="I11" s="14" t="s">
        <v>284</v>
      </c>
      <c r="J11" s="100"/>
      <c r="K11" s="100"/>
      <c r="L11" s="100"/>
      <c r="M11" s="100"/>
      <c r="N11" s="100"/>
      <c r="O11" s="100"/>
      <c r="P11" s="100"/>
      <c r="Q11" s="100"/>
      <c r="R11" s="100"/>
      <c r="S11" s="100"/>
      <c r="T11" s="100"/>
      <c r="U11" s="100"/>
      <c r="V11" s="100"/>
      <c r="W11" s="15" t="s">
        <v>289</v>
      </c>
      <c r="X11" s="15" t="s">
        <v>290</v>
      </c>
      <c r="Y11" s="15" t="s">
        <v>291</v>
      </c>
      <c r="Z11" s="15" t="s">
        <v>292</v>
      </c>
      <c r="AA11" s="16" t="s">
        <v>293</v>
      </c>
      <c r="AB11" s="17" t="s">
        <v>186</v>
      </c>
      <c r="AC11" s="15" t="s">
        <v>187</v>
      </c>
      <c r="AD11" s="15" t="s">
        <v>188</v>
      </c>
      <c r="AE11" s="17" t="s">
        <v>189</v>
      </c>
      <c r="AF11" s="15" t="s">
        <v>190</v>
      </c>
      <c r="AG11" s="15" t="s">
        <v>191</v>
      </c>
      <c r="AH11" s="15" t="s">
        <v>192</v>
      </c>
      <c r="AI11" s="15" t="s">
        <v>193</v>
      </c>
      <c r="AJ11" s="44" t="s">
        <v>295</v>
      </c>
      <c r="AK11" s="44"/>
      <c r="AL11" s="44" t="s">
        <v>296</v>
      </c>
      <c r="AM11" s="44" t="s">
        <v>297</v>
      </c>
      <c r="AN11" s="104"/>
      <c r="AO11" s="104"/>
      <c r="AP11" s="106"/>
      <c r="AQ11" s="104"/>
      <c r="AR11" s="104"/>
      <c r="AS11" s="104"/>
      <c r="AT11" s="102"/>
      <c r="AU11" s="102"/>
      <c r="AV11" s="102"/>
      <c r="AW11" s="102"/>
      <c r="AX11" s="16" t="s">
        <v>272</v>
      </c>
      <c r="AY11" s="16" t="s">
        <v>273</v>
      </c>
      <c r="AZ11" s="16" t="s">
        <v>274</v>
      </c>
      <c r="BA11" s="99"/>
      <c r="BB11" s="99"/>
      <c r="BC11" s="99"/>
      <c r="BF11" s="38"/>
      <c r="BI11" s="13" t="s">
        <v>316</v>
      </c>
    </row>
    <row r="12" spans="1:61" s="24" customFormat="1" ht="84.75" customHeight="1" x14ac:dyDescent="0.25">
      <c r="A12" s="71" t="s">
        <v>194</v>
      </c>
      <c r="B12" s="71" t="s">
        <v>330</v>
      </c>
      <c r="C12" s="71" t="s">
        <v>195</v>
      </c>
      <c r="D12" s="71" t="s">
        <v>196</v>
      </c>
      <c r="E12" s="97" t="str">
        <f>+CONCATENATE(B12," ",C12," ",D12)</f>
        <v>Posibilidad de perdidad economica por ausencia de información documentada del modelo de operación por procesos debido a la omisión de los servidores públicos al momento de aplicar los lineamientos establecidos para el levantamiento de sus procesos</v>
      </c>
      <c r="F12" s="71" t="s">
        <v>214</v>
      </c>
      <c r="G12" s="72"/>
      <c r="H12" s="72" t="s">
        <v>197</v>
      </c>
      <c r="I12" s="73" t="str">
        <f>+G12&amp;H12</f>
        <v>Procesos</v>
      </c>
      <c r="J12" s="98">
        <v>1</v>
      </c>
      <c r="K12" s="74" t="str">
        <f>IF(J12&lt;=0,"",IF(J12&lt;=2,"Muy Baja",IF(J12&lt;=24,"Baja",IF(J12&lt;=500,"Media",IF(J12&lt;=5000,"Alta","Muy Alta")))))</f>
        <v>Muy Baja</v>
      </c>
      <c r="L12" s="79">
        <f>IF(K12="","",IF(K12="Muy Baja",0.2,IF(K12="Baja",0.4,IF(K12="Media",0.6,IF(K12="Alta",0.8,IF(K12="Muy Alta",1,))))))</f>
        <v>0.2</v>
      </c>
      <c r="M12" s="96" t="s">
        <v>256</v>
      </c>
      <c r="N12" s="79">
        <f>IF(M12="","",IF(M12="menor a 10 SMLMV",0.2,IF(M12="ENTRE 10 Y 50 SMLMV",0.4,IF(M12="entre 50 y 100 SMLMV",0.6,IF(M12="entre 100 y 500 SMLMV",0.8,IF(M12="Mayor a 500 SMLMV",1,))))))</f>
        <v>0.2</v>
      </c>
      <c r="O12" s="74" t="str">
        <f>IF(N12&lt;=0,"",IF(N12&lt;=20%,"Leve",IF(N12&lt;=40%,"Menor",IF(N12&lt;=60%,"Moderado",IF(N12&lt;=80%,"Mayor","Catastrofico")))))</f>
        <v>Leve</v>
      </c>
      <c r="P12" s="75" t="s">
        <v>315</v>
      </c>
      <c r="Q12" s="39" t="s">
        <v>311</v>
      </c>
      <c r="R12" s="78" t="str">
        <f>IF(S12&lt;=0,"",IF(S12&lt;=20%,"Leve",IF(S12&lt;=40%,"Menor",IF(S12&lt;=60%,"Moderado",IF(S12&lt;=80%,"Mayor","Catastrofico")))))</f>
        <v>Catastrofico</v>
      </c>
      <c r="S12" s="79">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1</v>
      </c>
      <c r="T12" s="78" t="str">
        <f>IF(U12&lt;=0,"",IF(U12&lt;=20%,"Leve",IF(U12&lt;=40%,"Menor",IF(U12&lt;=60%,"Moderado",IF(U12&lt;=80%,"Mayor","Catastrofico")))))</f>
        <v>Catastrofico</v>
      </c>
      <c r="U12" s="81">
        <f>+S12</f>
        <v>1</v>
      </c>
      <c r="V12" s="82"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Extremo</v>
      </c>
      <c r="W12" s="18">
        <v>1</v>
      </c>
      <c r="X12" s="19" t="s">
        <v>198</v>
      </c>
      <c r="Y12" s="19" t="s">
        <v>199</v>
      </c>
      <c r="Z12" s="19" t="s">
        <v>200</v>
      </c>
      <c r="AA12" s="20" t="str">
        <f t="shared" ref="AA12:AA15" si="0">+CONCATENATE(X12," ",Y12," ",Z12)</f>
        <v>Asesor externo - Area de Calidad Realizar el seguimiento por parte del Area de Calidad al cumplimiento de los criterios diferenciales de las politicas de gestión y desempeño por parte de los lideres de las políticas establecidos en los decretos 1409 de 2018 y 1225 de 2021. Seguimiento trimestral</v>
      </c>
      <c r="AB12" s="21" t="s">
        <v>201</v>
      </c>
      <c r="AC12" s="43">
        <f>IF(AB12="","",IF(AB12="Preventivo",0.25,IF(AB12="Detectivo",0.15,IF(AB12="Correctivo",0.1,))))</f>
        <v>0.25</v>
      </c>
      <c r="AD12" s="22" t="str">
        <f>+IF(OR(AB12='[1]11 FORMULAS'!$O$4,AB12='[1]11 FORMULAS'!$O$5),'[1]11 FORMULAS'!$P$5,IF(AB12='[1]11 FORMULAS'!$O$6,'[1]11 FORMULAS'!$P$6,""))</f>
        <v>Probabilidad</v>
      </c>
      <c r="AE12" s="21" t="s">
        <v>202</v>
      </c>
      <c r="AF12" s="43">
        <f>IF(AE12="","",IF(AE12="Manual",0.15,IF(AE12="Automatico",0.25,)))</f>
        <v>0.15</v>
      </c>
      <c r="AG12" s="23" t="s">
        <v>334</v>
      </c>
      <c r="AH12" s="23" t="s">
        <v>204</v>
      </c>
      <c r="AI12" s="23" t="s">
        <v>205</v>
      </c>
      <c r="AJ12" s="51">
        <f>+AC12+AF12</f>
        <v>0.4</v>
      </c>
      <c r="AK12" s="51">
        <f>+L12*AJ12</f>
        <v>8.0000000000000016E-2</v>
      </c>
      <c r="AL12" s="51">
        <f>+L12-AK12</f>
        <v>0.12</v>
      </c>
      <c r="AM12" s="51">
        <f>IF(AD12='[4]11 FORMULAS'!$P$6,U12-(U12*AJ12),U12)</f>
        <v>1</v>
      </c>
      <c r="AN12" s="83">
        <f>+AL13</f>
        <v>7.1999999999999995E-2</v>
      </c>
      <c r="AO12" s="78" t="str">
        <f>IF(AN12&lt;=0,"",IF(AN12&lt;=20%,"Muy Baja",IF(AN12&lt;=40%,"Baja",IF(AN12&lt;=60%,"Media",IF(AN12&lt;=80%,"Alta","Muy Alta")))))</f>
        <v>Muy Baja</v>
      </c>
      <c r="AP12" s="83">
        <f>+AM16</f>
        <v>1</v>
      </c>
      <c r="AQ12" s="78" t="str">
        <f>IF(AP12&lt;=0,"",IF(AP12&lt;=20%,"Leve",IF(AP12&lt;=40%,"Menor",IF(AP12&lt;=60%,"Moderado",IF(AP12&lt;=80%,"Mayor","Catastrofico")))))</f>
        <v>Catastrofico</v>
      </c>
      <c r="AR12" s="82"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Extremo</v>
      </c>
      <c r="AS12" s="75" t="s">
        <v>206</v>
      </c>
      <c r="AT12" s="95" t="s">
        <v>415</v>
      </c>
      <c r="AU12" s="95" t="s">
        <v>371</v>
      </c>
      <c r="AV12" s="92">
        <v>45047</v>
      </c>
      <c r="AW12" s="92">
        <v>45291</v>
      </c>
      <c r="AX12" s="68"/>
      <c r="AY12" s="68"/>
      <c r="AZ12" s="68"/>
      <c r="BA12" s="68"/>
      <c r="BB12" s="68"/>
      <c r="BC12" s="68"/>
      <c r="BE12" s="40" t="str">
        <f>IF(BD12="","",IF(BD12="Muy Baja",0.2,IF(BD12="Baja",0.4,IF(BD12="Media",0.6,IF(BD12="Alta",0.8,IF(BD12="Muy Alta",1,))))))</f>
        <v/>
      </c>
      <c r="BF12" s="107" t="s">
        <v>329</v>
      </c>
      <c r="BG12" s="108"/>
      <c r="BI12" s="13" t="s">
        <v>317</v>
      </c>
    </row>
    <row r="13" spans="1:61" s="24" customFormat="1" ht="35.25" customHeight="1" x14ac:dyDescent="0.25">
      <c r="A13" s="71"/>
      <c r="B13" s="71"/>
      <c r="C13" s="71"/>
      <c r="D13" s="71"/>
      <c r="E13" s="97"/>
      <c r="F13" s="71"/>
      <c r="G13" s="72"/>
      <c r="H13" s="72"/>
      <c r="I13" s="73"/>
      <c r="J13" s="98"/>
      <c r="K13" s="74"/>
      <c r="L13" s="80"/>
      <c r="M13" s="96"/>
      <c r="N13" s="80"/>
      <c r="O13" s="74"/>
      <c r="P13" s="76"/>
      <c r="Q13" s="39" t="s">
        <v>308</v>
      </c>
      <c r="R13" s="78"/>
      <c r="S13" s="80"/>
      <c r="T13" s="78"/>
      <c r="U13" s="81"/>
      <c r="V13" s="82"/>
      <c r="W13" s="18">
        <v>2</v>
      </c>
      <c r="X13" s="19" t="s">
        <v>198</v>
      </c>
      <c r="Y13" s="19" t="s">
        <v>207</v>
      </c>
      <c r="Z13" s="19" t="s">
        <v>200</v>
      </c>
      <c r="AA13" s="20" t="str">
        <f t="shared" si="0"/>
        <v>Asesor externo - Area de Calidad Realizar el seguimiento por parte del Area de Calidad al cumplimiento de los planes de mejoramiento producto de los resultados de la evaluación del FURAG diseñados y ejecutados por los líderes de las  politicas de gestión y desempeño establecidos en los decretos 1409 de 2018 y 1225 de 2021. Seguimiento trimestral</v>
      </c>
      <c r="AB13" s="21" t="s">
        <v>201</v>
      </c>
      <c r="AC13" s="43">
        <f>IF(AB13="","",IF(AB13="Preventivo",0.25,IF(AB13="Detectivo",0.15,IF(AB13="Correctivo",0.1,))))</f>
        <v>0.25</v>
      </c>
      <c r="AD13" s="22" t="str">
        <f>+IF(OR(AB13='[1]11 FORMULAS'!$O$4,AB13='[1]11 FORMULAS'!$O$5),'[1]11 FORMULAS'!$P$5,IF(AB13='[1]11 FORMULAS'!$O$6,'[1]11 FORMULAS'!$P$6,""))</f>
        <v>Probabilidad</v>
      </c>
      <c r="AE13" s="21" t="s">
        <v>202</v>
      </c>
      <c r="AF13" s="43">
        <f>IF(AE13="","",IF(AE13="Manual",0.15,IF(AE13="Automatico",0.25,)))</f>
        <v>0.15</v>
      </c>
      <c r="AG13" s="23" t="s">
        <v>203</v>
      </c>
      <c r="AH13" s="23" t="s">
        <v>204</v>
      </c>
      <c r="AI13" s="23" t="s">
        <v>205</v>
      </c>
      <c r="AJ13" s="51">
        <f>+AC13+AF13</f>
        <v>0.4</v>
      </c>
      <c r="AK13" s="52">
        <f>+AJ13*AL12</f>
        <v>4.8000000000000001E-2</v>
      </c>
      <c r="AL13" s="52">
        <f>+AL12-AK13</f>
        <v>7.1999999999999995E-2</v>
      </c>
      <c r="AM13" s="51">
        <f>IF(AD13='[4]11 FORMULAS'!$P$6,AM12-(AM12*AJ13),AM12)</f>
        <v>1</v>
      </c>
      <c r="AN13" s="83"/>
      <c r="AO13" s="78"/>
      <c r="AP13" s="83"/>
      <c r="AQ13" s="78"/>
      <c r="AR13" s="82"/>
      <c r="AS13" s="76"/>
      <c r="AT13" s="93"/>
      <c r="AU13" s="93"/>
      <c r="AV13" s="93"/>
      <c r="AW13" s="93"/>
      <c r="AX13" s="69"/>
      <c r="AY13" s="69"/>
      <c r="AZ13" s="69"/>
      <c r="BA13" s="69"/>
      <c r="BB13" s="69"/>
      <c r="BC13" s="69"/>
      <c r="BE13" s="41"/>
      <c r="BF13"/>
      <c r="BI13" s="13" t="s">
        <v>315</v>
      </c>
    </row>
    <row r="14" spans="1:61" s="24" customFormat="1" ht="35.25" customHeight="1" x14ac:dyDescent="0.25">
      <c r="A14" s="71"/>
      <c r="B14" s="71"/>
      <c r="C14" s="71"/>
      <c r="D14" s="71"/>
      <c r="E14" s="97"/>
      <c r="F14" s="71"/>
      <c r="G14" s="72"/>
      <c r="H14" s="72"/>
      <c r="I14" s="73"/>
      <c r="J14" s="98"/>
      <c r="K14" s="74"/>
      <c r="L14" s="80"/>
      <c r="M14" s="96"/>
      <c r="N14" s="80"/>
      <c r="O14" s="74"/>
      <c r="P14" s="76"/>
      <c r="Q14" s="39" t="s">
        <v>318</v>
      </c>
      <c r="R14" s="78"/>
      <c r="S14" s="80"/>
      <c r="T14" s="78"/>
      <c r="U14" s="81"/>
      <c r="V14" s="82"/>
      <c r="W14" s="18">
        <v>3</v>
      </c>
      <c r="X14" s="19"/>
      <c r="Y14" s="19"/>
      <c r="Z14" s="19"/>
      <c r="AA14" s="20" t="str">
        <f t="shared" si="0"/>
        <v xml:space="preserve">  </v>
      </c>
      <c r="AB14" s="21"/>
      <c r="AC14" s="43" t="str">
        <f t="shared" ref="AC14:AC16" si="1">IF(AB14="","",IF(AB14="Preventivo",0.25,IF(AB14="Detectivo",0.15,IF(AB14="Correctivo",0.1,))))</f>
        <v/>
      </c>
      <c r="AD14" s="22" t="str">
        <f>+IF(OR(AB14='[1]11 FORMULAS'!$O$4,AB14='[1]11 FORMULAS'!$O$5),'[1]11 FORMULAS'!$P$5,IF(AB14='[1]11 FORMULAS'!$O$6,'[1]11 FORMULAS'!$P$6,""))</f>
        <v/>
      </c>
      <c r="AE14" s="21"/>
      <c r="AF14" s="43" t="str">
        <f t="shared" ref="AF14:AF16" si="2">IF(AE14="","",IF(AE14="Manual",0.15,IF(AE14="Automatico",0.25,)))</f>
        <v/>
      </c>
      <c r="AG14" s="23"/>
      <c r="AH14" s="23"/>
      <c r="AI14" s="23"/>
      <c r="AJ14" s="52" t="e">
        <f t="shared" ref="AJ14:AJ16" si="3">+AC14+AF14</f>
        <v>#VALUE!</v>
      </c>
      <c r="AK14" s="52" t="e">
        <f t="shared" ref="AK14:AK16" si="4">+AJ14*AL13</f>
        <v>#VALUE!</v>
      </c>
      <c r="AL14" s="52" t="e">
        <f t="shared" ref="AL14:AL16" si="5">+AL13-AK14</f>
        <v>#VALUE!</v>
      </c>
      <c r="AM14" s="51">
        <f>IF(AD14='[4]11 FORMULAS'!$P$6,AM13-(AM13*AJ14),AM13)</f>
        <v>1</v>
      </c>
      <c r="AN14" s="83"/>
      <c r="AO14" s="78"/>
      <c r="AP14" s="83"/>
      <c r="AQ14" s="78"/>
      <c r="AR14" s="82"/>
      <c r="AS14" s="76"/>
      <c r="AT14" s="93"/>
      <c r="AU14" s="93"/>
      <c r="AV14" s="93"/>
      <c r="AW14" s="93"/>
      <c r="AX14" s="69"/>
      <c r="AY14" s="69"/>
      <c r="AZ14" s="69"/>
      <c r="BA14" s="69"/>
      <c r="BB14" s="69"/>
      <c r="BC14" s="69"/>
      <c r="BE14" s="41"/>
      <c r="BF14"/>
    </row>
    <row r="15" spans="1:61" s="24" customFormat="1" ht="35.25" customHeight="1" x14ac:dyDescent="0.25">
      <c r="A15" s="71"/>
      <c r="B15" s="71"/>
      <c r="C15" s="71"/>
      <c r="D15" s="71"/>
      <c r="E15" s="97"/>
      <c r="F15" s="71"/>
      <c r="G15" s="72"/>
      <c r="H15" s="72"/>
      <c r="I15" s="73"/>
      <c r="J15" s="98"/>
      <c r="K15" s="74"/>
      <c r="L15" s="80"/>
      <c r="M15" s="96"/>
      <c r="N15" s="80"/>
      <c r="O15" s="74"/>
      <c r="P15" s="76"/>
      <c r="Q15" s="39" t="s">
        <v>319</v>
      </c>
      <c r="R15" s="78"/>
      <c r="S15" s="80"/>
      <c r="T15" s="78"/>
      <c r="U15" s="81"/>
      <c r="V15" s="82"/>
      <c r="W15" s="18">
        <v>4</v>
      </c>
      <c r="X15" s="19"/>
      <c r="Y15" s="19"/>
      <c r="Z15" s="19"/>
      <c r="AA15" s="20" t="str">
        <f t="shared" si="0"/>
        <v xml:space="preserve">  </v>
      </c>
      <c r="AB15" s="21"/>
      <c r="AC15" s="43" t="str">
        <f t="shared" si="1"/>
        <v/>
      </c>
      <c r="AD15" s="22" t="str">
        <f>+IF(OR(AB15='[1]11 FORMULAS'!$O$4,AB15='[1]11 FORMULAS'!$O$5),'[1]11 FORMULAS'!$P$5,IF(AB15='[1]11 FORMULAS'!$O$6,'[1]11 FORMULAS'!$P$6,""))</f>
        <v/>
      </c>
      <c r="AE15" s="21"/>
      <c r="AF15" s="43" t="str">
        <f t="shared" si="2"/>
        <v/>
      </c>
      <c r="AG15" s="23"/>
      <c r="AH15" s="23"/>
      <c r="AI15" s="23"/>
      <c r="AJ15" s="52" t="e">
        <f t="shared" si="3"/>
        <v>#VALUE!</v>
      </c>
      <c r="AK15" s="52" t="e">
        <f t="shared" si="4"/>
        <v>#VALUE!</v>
      </c>
      <c r="AL15" s="52" t="e">
        <f t="shared" si="5"/>
        <v>#VALUE!</v>
      </c>
      <c r="AM15" s="51">
        <f>IF(AD15='[4]11 FORMULAS'!$P$6,AM14-(AM14*AJ15),AM14)</f>
        <v>1</v>
      </c>
      <c r="AN15" s="83"/>
      <c r="AO15" s="78"/>
      <c r="AP15" s="83"/>
      <c r="AQ15" s="78"/>
      <c r="AR15" s="82"/>
      <c r="AS15" s="76"/>
      <c r="AT15" s="93"/>
      <c r="AU15" s="93"/>
      <c r="AV15" s="93"/>
      <c r="AW15" s="93"/>
      <c r="AX15" s="69"/>
      <c r="AY15" s="69"/>
      <c r="AZ15" s="69"/>
      <c r="BA15" s="69"/>
      <c r="BB15" s="69"/>
      <c r="BC15" s="69"/>
      <c r="BE15" s="41"/>
      <c r="BF15"/>
    </row>
    <row r="16" spans="1:61" s="24" customFormat="1" ht="35.25" customHeight="1" x14ac:dyDescent="0.25">
      <c r="A16" s="71"/>
      <c r="B16" s="71"/>
      <c r="C16" s="71"/>
      <c r="D16" s="71"/>
      <c r="E16" s="97"/>
      <c r="F16" s="71"/>
      <c r="G16" s="72"/>
      <c r="H16" s="72"/>
      <c r="I16" s="73"/>
      <c r="J16" s="98"/>
      <c r="K16" s="74"/>
      <c r="L16" s="80"/>
      <c r="M16" s="96"/>
      <c r="N16" s="80"/>
      <c r="O16" s="74"/>
      <c r="P16" s="77"/>
      <c r="Q16" s="39" t="s">
        <v>315</v>
      </c>
      <c r="R16" s="78"/>
      <c r="S16" s="80"/>
      <c r="T16" s="78"/>
      <c r="U16" s="81"/>
      <c r="V16" s="82"/>
      <c r="W16" s="25"/>
      <c r="X16" s="25"/>
      <c r="Y16" s="25"/>
      <c r="Z16" s="25"/>
      <c r="AA16" s="25"/>
      <c r="AB16" s="26"/>
      <c r="AC16" s="43" t="str">
        <f t="shared" si="1"/>
        <v/>
      </c>
      <c r="AD16" s="26"/>
      <c r="AE16" s="26"/>
      <c r="AF16" s="43" t="str">
        <f t="shared" si="2"/>
        <v/>
      </c>
      <c r="AG16" s="26"/>
      <c r="AH16" s="26"/>
      <c r="AI16" s="26"/>
      <c r="AJ16" s="52" t="e">
        <f t="shared" si="3"/>
        <v>#VALUE!</v>
      </c>
      <c r="AK16" s="52" t="e">
        <f t="shared" si="4"/>
        <v>#VALUE!</v>
      </c>
      <c r="AL16" s="52" t="e">
        <f t="shared" si="5"/>
        <v>#VALUE!</v>
      </c>
      <c r="AM16" s="51">
        <f>IF(AD16='[4]11 FORMULAS'!$P$6,AM15-(AM15*AJ16),AM15)</f>
        <v>1</v>
      </c>
      <c r="AN16" s="83"/>
      <c r="AO16" s="78"/>
      <c r="AP16" s="83"/>
      <c r="AQ16" s="78"/>
      <c r="AR16" s="82"/>
      <c r="AS16" s="77"/>
      <c r="AT16" s="94"/>
      <c r="AU16" s="94"/>
      <c r="AV16" s="94"/>
      <c r="AW16" s="94"/>
      <c r="AX16" s="70"/>
      <c r="AY16" s="70"/>
      <c r="AZ16" s="70"/>
      <c r="BA16" s="70"/>
      <c r="BB16" s="70"/>
      <c r="BC16" s="70"/>
      <c r="BE16" s="42"/>
    </row>
    <row r="17" spans="1:61" s="24" customFormat="1" ht="49.5" customHeight="1" x14ac:dyDescent="0.25">
      <c r="A17" s="71" t="s">
        <v>194</v>
      </c>
      <c r="B17" s="71" t="s">
        <v>344</v>
      </c>
      <c r="C17" s="71" t="s">
        <v>345</v>
      </c>
      <c r="D17" s="71" t="s">
        <v>352</v>
      </c>
      <c r="E17" s="97" t="s">
        <v>359</v>
      </c>
      <c r="F17" s="71" t="s">
        <v>214</v>
      </c>
      <c r="G17" s="72"/>
      <c r="H17" s="72" t="s">
        <v>197</v>
      </c>
      <c r="I17" s="73" t="s">
        <v>197</v>
      </c>
      <c r="J17" s="98">
        <v>1</v>
      </c>
      <c r="K17" s="74" t="str">
        <f>IF(J17&lt;=0,"",IF(J17&lt;=2,"Muy Baja",IF(J17&lt;=24,"Baja",IF(J17&lt;=500,"Media",IF(J17&lt;=5000,"Alta","Muy Alta")))))</f>
        <v>Muy Baja</v>
      </c>
      <c r="L17" s="79">
        <v>0.2</v>
      </c>
      <c r="M17" s="96" t="s">
        <v>420</v>
      </c>
      <c r="N17" s="79">
        <v>1</v>
      </c>
      <c r="O17" s="74" t="str">
        <f>IF(N17&lt;=0,"",IF(N17&lt;=20%,"Leve",IF(N17&lt;=40%,"Menor",IF(N17&lt;=60%,"Moderado",IF(N17&lt;=80%,"Mayor","Catastrofico")))))</f>
        <v>Catastrofico</v>
      </c>
      <c r="P17" s="75" t="s">
        <v>319</v>
      </c>
      <c r="Q17" s="39" t="s">
        <v>311</v>
      </c>
      <c r="R17" s="78" t="str">
        <f>IF(S17&lt;=0,"",IF(S17&lt;=20%,"Leve",IF(S17&lt;=40%,"Menor",IF(S17&lt;=60%,"Moderado",IF(S17&lt;=80%,"Mayor","Catastrofico")))))</f>
        <v>Mayor</v>
      </c>
      <c r="S17" s="79">
        <v>0.8</v>
      </c>
      <c r="T17" s="78" t="s">
        <v>368</v>
      </c>
      <c r="U17" s="81">
        <v>1</v>
      </c>
      <c r="V17" s="82"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Extremo</v>
      </c>
      <c r="W17" s="18">
        <v>1</v>
      </c>
      <c r="X17" s="19" t="s">
        <v>371</v>
      </c>
      <c r="Y17" s="19" t="s">
        <v>372</v>
      </c>
      <c r="Z17" s="19" t="s">
        <v>374</v>
      </c>
      <c r="AA17" s="20" t="s">
        <v>375</v>
      </c>
      <c r="AB17" s="21" t="s">
        <v>201</v>
      </c>
      <c r="AC17" s="43">
        <v>0.25</v>
      </c>
      <c r="AD17" s="22" t="s">
        <v>377</v>
      </c>
      <c r="AE17" s="21" t="s">
        <v>202</v>
      </c>
      <c r="AF17" s="43">
        <v>0.15</v>
      </c>
      <c r="AG17" s="23" t="s">
        <v>203</v>
      </c>
      <c r="AH17" s="23" t="s">
        <v>204</v>
      </c>
      <c r="AI17" s="23" t="s">
        <v>205</v>
      </c>
      <c r="AJ17" s="52">
        <f>+AC17+AF17</f>
        <v>0.4</v>
      </c>
      <c r="AK17" s="52">
        <f>+L17*AJ17</f>
        <v>8.0000000000000016E-2</v>
      </c>
      <c r="AL17" s="52">
        <f>+L17-AK17</f>
        <v>0.12</v>
      </c>
      <c r="AM17" s="52">
        <f>IF(AD17='[4]11 FORMULAS'!$P$6,U17-(U17*AJ17),U17)</f>
        <v>1</v>
      </c>
      <c r="AN17" s="83">
        <f>+AL18</f>
        <v>7.1999999999999995E-2</v>
      </c>
      <c r="AO17" s="78" t="str">
        <f>IF(AN17&lt;=0,"",IF(AN17&lt;=20%,"Muy Baja",IF(AN17&lt;=40%,"Baja",IF(AN17&lt;=60%,"Media",IF(AN17&lt;=80%,"Alta","Muy Alta")))))</f>
        <v>Muy Baja</v>
      </c>
      <c r="AP17" s="83">
        <v>1</v>
      </c>
      <c r="AQ17" s="78" t="str">
        <f>IF(AP17&lt;=0,"",IF(AP17&lt;=20%,"Leve",IF(AP17&lt;=40%,"Menor",IF(AP17&lt;=60%,"Moderado",IF(AP17&lt;=80%,"Mayor","Catastrofico")))))</f>
        <v>Catastrofico</v>
      </c>
      <c r="AR17" s="82"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Extremo</v>
      </c>
      <c r="AS17" s="75" t="s">
        <v>206</v>
      </c>
      <c r="AT17" s="95" t="s">
        <v>415</v>
      </c>
      <c r="AU17" s="95" t="s">
        <v>371</v>
      </c>
      <c r="AV17" s="92">
        <v>45047</v>
      </c>
      <c r="AW17" s="92">
        <v>45291</v>
      </c>
      <c r="AX17" s="68"/>
      <c r="AY17" s="68"/>
      <c r="AZ17" s="68"/>
      <c r="BA17" s="68"/>
      <c r="BB17" s="68"/>
      <c r="BC17" s="68"/>
      <c r="BI17" s="13" t="s">
        <v>312</v>
      </c>
    </row>
    <row r="18" spans="1:61" s="24" customFormat="1" ht="33.75" customHeight="1" x14ac:dyDescent="0.25">
      <c r="A18" s="71"/>
      <c r="B18" s="71"/>
      <c r="C18" s="71"/>
      <c r="D18" s="71"/>
      <c r="E18" s="97"/>
      <c r="F18" s="71"/>
      <c r="G18" s="72"/>
      <c r="H18" s="72"/>
      <c r="I18" s="73"/>
      <c r="J18" s="98"/>
      <c r="K18" s="74"/>
      <c r="L18" s="80"/>
      <c r="M18" s="96"/>
      <c r="N18" s="80"/>
      <c r="O18" s="74"/>
      <c r="P18" s="76"/>
      <c r="Q18" s="39" t="s">
        <v>308</v>
      </c>
      <c r="R18" s="78"/>
      <c r="S18" s="80"/>
      <c r="T18" s="78"/>
      <c r="U18" s="81"/>
      <c r="V18" s="82"/>
      <c r="W18" s="18">
        <v>2</v>
      </c>
      <c r="X18" s="19" t="s">
        <v>371</v>
      </c>
      <c r="Y18" s="19" t="s">
        <v>373</v>
      </c>
      <c r="Z18" s="19" t="s">
        <v>374</v>
      </c>
      <c r="AA18" s="20" t="s">
        <v>376</v>
      </c>
      <c r="AB18" s="21" t="s">
        <v>201</v>
      </c>
      <c r="AC18" s="43">
        <v>0.25</v>
      </c>
      <c r="AD18" s="22" t="s">
        <v>377</v>
      </c>
      <c r="AE18" s="21" t="s">
        <v>202</v>
      </c>
      <c r="AF18" s="43">
        <v>0.15</v>
      </c>
      <c r="AG18" s="23" t="s">
        <v>203</v>
      </c>
      <c r="AH18" s="23" t="s">
        <v>204</v>
      </c>
      <c r="AI18" s="23" t="s">
        <v>205</v>
      </c>
      <c r="AJ18" s="52">
        <f>+AC18+AF18</f>
        <v>0.4</v>
      </c>
      <c r="AK18" s="52">
        <f>+AJ18*AL17</f>
        <v>4.8000000000000001E-2</v>
      </c>
      <c r="AL18" s="52">
        <f>+AL17-AK18</f>
        <v>7.1999999999999995E-2</v>
      </c>
      <c r="AM18" s="52">
        <f>IF(AD18='[4]11 FORMULAS'!$P$6,AM17-(AM17*AJ18),AM17)</f>
        <v>1</v>
      </c>
      <c r="AN18" s="83"/>
      <c r="AO18" s="78"/>
      <c r="AP18" s="83"/>
      <c r="AQ18" s="78"/>
      <c r="AR18" s="82"/>
      <c r="AS18" s="76"/>
      <c r="AT18" s="93"/>
      <c r="AU18" s="93"/>
      <c r="AV18" s="93"/>
      <c r="AW18" s="93"/>
      <c r="AX18" s="69"/>
      <c r="AY18" s="69"/>
      <c r="AZ18" s="69"/>
      <c r="BA18" s="69"/>
      <c r="BB18" s="69"/>
      <c r="BC18" s="69"/>
      <c r="BI18" s="13" t="s">
        <v>313</v>
      </c>
    </row>
    <row r="19" spans="1:61" s="24" customFormat="1" ht="33.75" customHeight="1" x14ac:dyDescent="0.25">
      <c r="A19" s="71"/>
      <c r="B19" s="71"/>
      <c r="C19" s="71"/>
      <c r="D19" s="71"/>
      <c r="E19" s="97"/>
      <c r="F19" s="71"/>
      <c r="G19" s="72"/>
      <c r="H19" s="72"/>
      <c r="I19" s="73"/>
      <c r="J19" s="98"/>
      <c r="K19" s="74"/>
      <c r="L19" s="80"/>
      <c r="M19" s="96"/>
      <c r="N19" s="80"/>
      <c r="O19" s="74"/>
      <c r="P19" s="76"/>
      <c r="Q19" s="39" t="s">
        <v>318</v>
      </c>
      <c r="R19" s="78"/>
      <c r="S19" s="80"/>
      <c r="T19" s="78"/>
      <c r="U19" s="81"/>
      <c r="V19" s="82"/>
      <c r="W19" s="18"/>
      <c r="X19" s="19"/>
      <c r="Y19" s="19"/>
      <c r="Z19" s="19"/>
      <c r="AA19" s="20" t="str">
        <f t="shared" ref="AA19:AA20" si="6">+CONCATENATE(X19," ",Y19," ",Z19)</f>
        <v xml:space="preserve">  </v>
      </c>
      <c r="AB19" s="21"/>
      <c r="AC19" s="43" t="str">
        <f t="shared" ref="AC19:AC21" si="7">IF(AB19="","",IF(AB19="Preventivo",0.25,IF(AB19="Detectivo",0.15,IF(AB19="Correctivo",0.1,))))</f>
        <v/>
      </c>
      <c r="AD19" s="22" t="str">
        <f>+IF(OR(AB19='[1]11 FORMULAS'!$O$4,AB19='[1]11 FORMULAS'!$O$5),'[1]11 FORMULAS'!$P$5,IF(AB19='[1]11 FORMULAS'!$O$6,'[1]11 FORMULAS'!$P$6,""))</f>
        <v/>
      </c>
      <c r="AE19" s="21"/>
      <c r="AF19" s="43" t="str">
        <f t="shared" ref="AF19:AF21" si="8">IF(AE19="","",IF(AE19="Manual",0.15,IF(AE19="Automático",0.25,)))</f>
        <v/>
      </c>
      <c r="AG19" s="23"/>
      <c r="AH19" s="23"/>
      <c r="AI19" s="23"/>
      <c r="AJ19" s="52" t="e">
        <f t="shared" ref="AJ19:AJ21" si="9">+AC19+AF19</f>
        <v>#VALUE!</v>
      </c>
      <c r="AK19" s="52" t="e">
        <f t="shared" ref="AK19:AK21" si="10">+AJ19*AL18</f>
        <v>#VALUE!</v>
      </c>
      <c r="AL19" s="52" t="e">
        <f t="shared" ref="AL19:AL21" si="11">+AL18-AK19</f>
        <v>#VALUE!</v>
      </c>
      <c r="AM19" s="52">
        <f>IF(AD19='[4]11 FORMULAS'!$P$6,AM18-(AM18*AJ19),AM18)</f>
        <v>1</v>
      </c>
      <c r="AN19" s="83"/>
      <c r="AO19" s="78"/>
      <c r="AP19" s="83"/>
      <c r="AQ19" s="78"/>
      <c r="AR19" s="82"/>
      <c r="AS19" s="76"/>
      <c r="AT19" s="93"/>
      <c r="AU19" s="93"/>
      <c r="AV19" s="93"/>
      <c r="AW19" s="93"/>
      <c r="AX19" s="69"/>
      <c r="AY19" s="69"/>
      <c r="AZ19" s="69"/>
      <c r="BA19" s="69"/>
      <c r="BB19" s="69"/>
      <c r="BC19" s="69"/>
      <c r="BI19" s="13" t="s">
        <v>314</v>
      </c>
    </row>
    <row r="20" spans="1:61" s="24" customFormat="1" ht="33.75" customHeight="1" x14ac:dyDescent="0.25">
      <c r="A20" s="71"/>
      <c r="B20" s="71"/>
      <c r="C20" s="71"/>
      <c r="D20" s="71"/>
      <c r="E20" s="97"/>
      <c r="F20" s="71"/>
      <c r="G20" s="72"/>
      <c r="H20" s="72"/>
      <c r="I20" s="73"/>
      <c r="J20" s="98"/>
      <c r="K20" s="74"/>
      <c r="L20" s="80"/>
      <c r="M20" s="96"/>
      <c r="N20" s="80"/>
      <c r="O20" s="74"/>
      <c r="P20" s="76"/>
      <c r="Q20" s="39" t="s">
        <v>319</v>
      </c>
      <c r="R20" s="78"/>
      <c r="S20" s="80"/>
      <c r="T20" s="78"/>
      <c r="U20" s="81"/>
      <c r="V20" s="82"/>
      <c r="W20" s="18"/>
      <c r="X20" s="19"/>
      <c r="Y20" s="19"/>
      <c r="Z20" s="19"/>
      <c r="AA20" s="20" t="str">
        <f t="shared" si="6"/>
        <v xml:space="preserve">  </v>
      </c>
      <c r="AB20" s="21"/>
      <c r="AC20" s="43" t="str">
        <f t="shared" si="7"/>
        <v/>
      </c>
      <c r="AD20" s="22" t="str">
        <f>+IF(OR(AB20='[1]11 FORMULAS'!$O$4,AB20='[1]11 FORMULAS'!$O$5),'[1]11 FORMULAS'!$P$5,IF(AB20='[1]11 FORMULAS'!$O$6,'[1]11 FORMULAS'!$P$6,""))</f>
        <v/>
      </c>
      <c r="AE20" s="21"/>
      <c r="AF20" s="43" t="str">
        <f t="shared" si="8"/>
        <v/>
      </c>
      <c r="AG20" s="23"/>
      <c r="AH20" s="23"/>
      <c r="AI20" s="23"/>
      <c r="AJ20" s="52" t="e">
        <f t="shared" si="9"/>
        <v>#VALUE!</v>
      </c>
      <c r="AK20" s="52" t="e">
        <f t="shared" si="10"/>
        <v>#VALUE!</v>
      </c>
      <c r="AL20" s="52" t="e">
        <f t="shared" si="11"/>
        <v>#VALUE!</v>
      </c>
      <c r="AM20" s="52">
        <f>IF(AD20='[4]11 FORMULAS'!$P$6,AM19-(AM19*AJ20),AM19)</f>
        <v>1</v>
      </c>
      <c r="AN20" s="83"/>
      <c r="AO20" s="78"/>
      <c r="AP20" s="83"/>
      <c r="AQ20" s="78"/>
      <c r="AR20" s="82"/>
      <c r="AS20" s="76"/>
      <c r="AT20" s="93"/>
      <c r="AU20" s="93"/>
      <c r="AV20" s="93"/>
      <c r="AW20" s="93"/>
      <c r="AX20" s="69"/>
      <c r="AY20" s="69"/>
      <c r="AZ20" s="69"/>
      <c r="BA20" s="69"/>
      <c r="BB20" s="69"/>
      <c r="BC20" s="69"/>
      <c r="BI20" s="13" t="s">
        <v>310</v>
      </c>
    </row>
    <row r="21" spans="1:61" s="24" customFormat="1" ht="33.75" customHeight="1" x14ac:dyDescent="0.25">
      <c r="A21" s="71"/>
      <c r="B21" s="71"/>
      <c r="C21" s="71"/>
      <c r="D21" s="71"/>
      <c r="E21" s="97"/>
      <c r="F21" s="71"/>
      <c r="G21" s="72"/>
      <c r="H21" s="72"/>
      <c r="I21" s="73"/>
      <c r="J21" s="98"/>
      <c r="K21" s="74"/>
      <c r="L21" s="80"/>
      <c r="M21" s="96"/>
      <c r="N21" s="80"/>
      <c r="O21" s="74"/>
      <c r="P21" s="77"/>
      <c r="Q21" s="39" t="s">
        <v>315</v>
      </c>
      <c r="R21" s="78"/>
      <c r="S21" s="80"/>
      <c r="T21" s="78"/>
      <c r="U21" s="81"/>
      <c r="V21" s="82"/>
      <c r="W21" s="25"/>
      <c r="X21" s="25"/>
      <c r="Y21" s="25"/>
      <c r="Z21" s="25"/>
      <c r="AA21" s="25"/>
      <c r="AB21" s="26"/>
      <c r="AC21" s="43" t="str">
        <f t="shared" si="7"/>
        <v/>
      </c>
      <c r="AD21" s="26"/>
      <c r="AE21" s="26"/>
      <c r="AF21" s="43" t="str">
        <f t="shared" si="8"/>
        <v/>
      </c>
      <c r="AG21" s="26"/>
      <c r="AH21" s="26"/>
      <c r="AI21" s="26"/>
      <c r="AJ21" s="52" t="e">
        <f t="shared" si="9"/>
        <v>#VALUE!</v>
      </c>
      <c r="AK21" s="52" t="e">
        <f t="shared" si="10"/>
        <v>#VALUE!</v>
      </c>
      <c r="AL21" s="52" t="e">
        <f t="shared" si="11"/>
        <v>#VALUE!</v>
      </c>
      <c r="AM21" s="52">
        <f>IF(AD21='[4]11 FORMULAS'!$P$6,AM20-(AM20*AJ21),AM20)</f>
        <v>1</v>
      </c>
      <c r="AN21" s="83"/>
      <c r="AO21" s="78"/>
      <c r="AP21" s="83"/>
      <c r="AQ21" s="78"/>
      <c r="AR21" s="82"/>
      <c r="AS21" s="77"/>
      <c r="AT21" s="94"/>
      <c r="AU21" s="94"/>
      <c r="AV21" s="94"/>
      <c r="AW21" s="94"/>
      <c r="AX21" s="70"/>
      <c r="AY21" s="70"/>
      <c r="AZ21" s="70"/>
      <c r="BA21" s="70"/>
      <c r="BB21" s="70"/>
      <c r="BC21" s="70"/>
      <c r="BI21" s="13" t="s">
        <v>309</v>
      </c>
    </row>
    <row r="22" spans="1:61" s="27" customFormat="1" ht="33.75" customHeight="1" x14ac:dyDescent="0.25">
      <c r="A22" s="71" t="s">
        <v>208</v>
      </c>
      <c r="B22" s="71" t="s">
        <v>344</v>
      </c>
      <c r="C22" s="71" t="s">
        <v>346</v>
      </c>
      <c r="D22" s="71" t="s">
        <v>353</v>
      </c>
      <c r="E22" s="97" t="s">
        <v>360</v>
      </c>
      <c r="F22" s="71" t="s">
        <v>213</v>
      </c>
      <c r="G22" s="72"/>
      <c r="H22" s="72" t="s">
        <v>197</v>
      </c>
      <c r="I22" s="73" t="s">
        <v>197</v>
      </c>
      <c r="J22" s="98">
        <v>365</v>
      </c>
      <c r="K22" s="74" t="str">
        <f>IF(J22&lt;=0,"",IF(J22&lt;=2,"Muy Baja",IF(J22&lt;=24,"Baja",IF(J22&lt;=500,"Media",IF(J22&lt;=5000,"Alta","Muy Alta")))))</f>
        <v>Media</v>
      </c>
      <c r="L22" s="79">
        <v>0.6</v>
      </c>
      <c r="M22" s="96" t="s">
        <v>256</v>
      </c>
      <c r="N22" s="79">
        <v>0.2</v>
      </c>
      <c r="O22" s="78" t="s">
        <v>367</v>
      </c>
      <c r="P22" s="75" t="s">
        <v>318</v>
      </c>
      <c r="Q22" s="39" t="s">
        <v>311</v>
      </c>
      <c r="R22" s="78" t="str">
        <f>IF(S22&lt;=0,"",IF(S22&lt;=20%,"Leve",IF(S22&lt;=40%,"Menor",IF(S22&lt;=60%,"Moderado",IF(S22&lt;=80%,"Mayor","Catastrofico")))))</f>
        <v>Moderado</v>
      </c>
      <c r="S22" s="79">
        <v>0.6</v>
      </c>
      <c r="T22" s="78" t="s">
        <v>370</v>
      </c>
      <c r="U22" s="81">
        <v>0.6</v>
      </c>
      <c r="V22" s="82"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Moderado</v>
      </c>
      <c r="W22" s="18">
        <v>1</v>
      </c>
      <c r="X22" s="19" t="s">
        <v>371</v>
      </c>
      <c r="Y22" s="19" t="s">
        <v>378</v>
      </c>
      <c r="Z22" s="19" t="s">
        <v>382</v>
      </c>
      <c r="AA22" s="20" t="s">
        <v>385</v>
      </c>
      <c r="AB22" s="21" t="s">
        <v>389</v>
      </c>
      <c r="AC22" s="43">
        <v>0.1</v>
      </c>
      <c r="AD22" s="22" t="s">
        <v>390</v>
      </c>
      <c r="AE22" s="21" t="s">
        <v>202</v>
      </c>
      <c r="AF22" s="43">
        <v>0.15</v>
      </c>
      <c r="AG22" s="23" t="s">
        <v>203</v>
      </c>
      <c r="AH22" s="23" t="s">
        <v>204</v>
      </c>
      <c r="AI22" s="23" t="s">
        <v>205</v>
      </c>
      <c r="AJ22" s="52">
        <f>+AC22+AF22</f>
        <v>0.25</v>
      </c>
      <c r="AK22" s="52">
        <f>+L22*AJ22</f>
        <v>0.15</v>
      </c>
      <c r="AL22" s="52">
        <f>+L22-AK22</f>
        <v>0.44999999999999996</v>
      </c>
      <c r="AM22" s="52">
        <f>IF(AD22='[4]11 FORMULAS'!$P$6,U22-(U22*AJ22),U22)</f>
        <v>0.44999999999999996</v>
      </c>
      <c r="AN22" s="83">
        <f>+AL26</f>
        <v>9.7199999999999981E-2</v>
      </c>
      <c r="AO22" s="78" t="str">
        <f>IF(AN22&lt;=0,"",IF(AN22&lt;=20%,"Muy Baja",IF(AN22&lt;=40%,"Baja",IF(AN22&lt;=60%,"Media",IF(AN22&lt;=80%,"Alta","Muy Alta")))))</f>
        <v>Muy Baja</v>
      </c>
      <c r="AP22" s="83">
        <v>0.45</v>
      </c>
      <c r="AQ22" s="78" t="str">
        <f>IF(AP22&lt;=0,"",IF(AP22&lt;=20%,"Leve",IF(AP22&lt;=40%,"Menor",IF(AP22&lt;=60%,"Moderado",IF(AP22&lt;=80%,"Mayor","Catastrofico")))))</f>
        <v>Moderado</v>
      </c>
      <c r="AR22" s="82"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Moderado</v>
      </c>
      <c r="AS22" s="75" t="s">
        <v>206</v>
      </c>
      <c r="AT22" s="95" t="s">
        <v>415</v>
      </c>
      <c r="AU22" s="95" t="s">
        <v>371</v>
      </c>
      <c r="AV22" s="92">
        <v>45047</v>
      </c>
      <c r="AW22" s="92">
        <v>45291</v>
      </c>
      <c r="AX22" s="68"/>
      <c r="AY22" s="68"/>
      <c r="AZ22" s="68"/>
      <c r="BA22" s="68"/>
      <c r="BB22" s="68"/>
      <c r="BC22" s="68"/>
    </row>
    <row r="23" spans="1:61" s="27" customFormat="1" ht="33.75" customHeight="1" x14ac:dyDescent="0.25">
      <c r="A23" s="71"/>
      <c r="B23" s="71"/>
      <c r="C23" s="71"/>
      <c r="D23" s="71"/>
      <c r="E23" s="97"/>
      <c r="F23" s="71"/>
      <c r="G23" s="72"/>
      <c r="H23" s="72"/>
      <c r="I23" s="73"/>
      <c r="J23" s="98"/>
      <c r="K23" s="74"/>
      <c r="L23" s="80"/>
      <c r="M23" s="96"/>
      <c r="N23" s="80"/>
      <c r="O23" s="78"/>
      <c r="P23" s="76"/>
      <c r="Q23" s="39" t="s">
        <v>308</v>
      </c>
      <c r="R23" s="78"/>
      <c r="S23" s="80"/>
      <c r="T23" s="78"/>
      <c r="U23" s="81"/>
      <c r="V23" s="82"/>
      <c r="W23" s="18">
        <v>2</v>
      </c>
      <c r="X23" s="19" t="s">
        <v>371</v>
      </c>
      <c r="Y23" s="19" t="s">
        <v>379</v>
      </c>
      <c r="Z23" s="19" t="s">
        <v>383</v>
      </c>
      <c r="AA23" s="20" t="s">
        <v>386</v>
      </c>
      <c r="AB23" s="21" t="s">
        <v>201</v>
      </c>
      <c r="AC23" s="43">
        <v>0.25</v>
      </c>
      <c r="AD23" s="22" t="s">
        <v>377</v>
      </c>
      <c r="AE23" s="21" t="s">
        <v>202</v>
      </c>
      <c r="AF23" s="43">
        <v>0.15</v>
      </c>
      <c r="AG23" s="23" t="s">
        <v>203</v>
      </c>
      <c r="AH23" s="23" t="s">
        <v>204</v>
      </c>
      <c r="AI23" s="23" t="s">
        <v>205</v>
      </c>
      <c r="AJ23" s="52">
        <f>+AC23+AF23</f>
        <v>0.4</v>
      </c>
      <c r="AK23" s="52">
        <f>+AJ23*AL22</f>
        <v>0.18</v>
      </c>
      <c r="AL23" s="52">
        <f>+AL22-AK23</f>
        <v>0.26999999999999996</v>
      </c>
      <c r="AM23" s="52">
        <f>IF(AD23='[4]11 FORMULAS'!$P$6,AM22-(AM22*AJ23),AM22)</f>
        <v>0.44999999999999996</v>
      </c>
      <c r="AN23" s="83"/>
      <c r="AO23" s="78"/>
      <c r="AP23" s="83"/>
      <c r="AQ23" s="78"/>
      <c r="AR23" s="82"/>
      <c r="AS23" s="76"/>
      <c r="AT23" s="93"/>
      <c r="AU23" s="93"/>
      <c r="AV23" s="93"/>
      <c r="AW23" s="93"/>
      <c r="AX23" s="69"/>
      <c r="AY23" s="69"/>
      <c r="AZ23" s="69"/>
      <c r="BA23" s="69"/>
      <c r="BB23" s="69"/>
      <c r="BC23" s="69"/>
    </row>
    <row r="24" spans="1:61" s="27" customFormat="1" ht="33.75" customHeight="1" x14ac:dyDescent="0.25">
      <c r="A24" s="71"/>
      <c r="B24" s="71"/>
      <c r="C24" s="71"/>
      <c r="D24" s="71"/>
      <c r="E24" s="97"/>
      <c r="F24" s="71"/>
      <c r="G24" s="72"/>
      <c r="H24" s="72"/>
      <c r="I24" s="73"/>
      <c r="J24" s="98"/>
      <c r="K24" s="74"/>
      <c r="L24" s="80"/>
      <c r="M24" s="96"/>
      <c r="N24" s="80"/>
      <c r="O24" s="78"/>
      <c r="P24" s="76"/>
      <c r="Q24" s="39" t="s">
        <v>318</v>
      </c>
      <c r="R24" s="78"/>
      <c r="S24" s="80"/>
      <c r="T24" s="78"/>
      <c r="U24" s="81"/>
      <c r="V24" s="82"/>
      <c r="W24" s="18">
        <v>3</v>
      </c>
      <c r="X24" s="19" t="s">
        <v>371</v>
      </c>
      <c r="Y24" s="19" t="s">
        <v>380</v>
      </c>
      <c r="Z24" s="19" t="s">
        <v>382</v>
      </c>
      <c r="AA24" s="20" t="s">
        <v>387</v>
      </c>
      <c r="AB24" s="21" t="s">
        <v>201</v>
      </c>
      <c r="AC24" s="43">
        <v>0.25</v>
      </c>
      <c r="AD24" s="22" t="s">
        <v>377</v>
      </c>
      <c r="AE24" s="21" t="s">
        <v>202</v>
      </c>
      <c r="AF24" s="43">
        <v>0.15</v>
      </c>
      <c r="AG24" s="23" t="s">
        <v>203</v>
      </c>
      <c r="AH24" s="23" t="s">
        <v>204</v>
      </c>
      <c r="AI24" s="23" t="s">
        <v>205</v>
      </c>
      <c r="AJ24" s="52">
        <f t="shared" ref="AJ24:AJ25" si="12">+AC24+AF24</f>
        <v>0.4</v>
      </c>
      <c r="AK24" s="52">
        <f t="shared" ref="AK24:AK26" si="13">+AJ24*AL23</f>
        <v>0.10799999999999998</v>
      </c>
      <c r="AL24" s="52">
        <f t="shared" ref="AL24:AL26" si="14">+AL23-AK24</f>
        <v>0.16199999999999998</v>
      </c>
      <c r="AM24" s="52">
        <f>IF(AD24='[4]11 FORMULAS'!$P$6,AM23-(AM23*AJ24),AM23)</f>
        <v>0.44999999999999996</v>
      </c>
      <c r="AN24" s="83"/>
      <c r="AO24" s="78"/>
      <c r="AP24" s="83"/>
      <c r="AQ24" s="78"/>
      <c r="AR24" s="82"/>
      <c r="AS24" s="76"/>
      <c r="AT24" s="93"/>
      <c r="AU24" s="93"/>
      <c r="AV24" s="93"/>
      <c r="AW24" s="93"/>
      <c r="AX24" s="69"/>
      <c r="AY24" s="69"/>
      <c r="AZ24" s="69"/>
      <c r="BA24" s="69"/>
      <c r="BB24" s="69"/>
      <c r="BC24" s="69"/>
      <c r="BI24" s="27" t="s">
        <v>185</v>
      </c>
    </row>
    <row r="25" spans="1:61" s="27" customFormat="1" ht="33.75" customHeight="1" x14ac:dyDescent="0.25">
      <c r="A25" s="71"/>
      <c r="B25" s="71"/>
      <c r="C25" s="71"/>
      <c r="D25" s="71"/>
      <c r="E25" s="97"/>
      <c r="F25" s="71"/>
      <c r="G25" s="72"/>
      <c r="H25" s="72"/>
      <c r="I25" s="73"/>
      <c r="J25" s="98"/>
      <c r="K25" s="74"/>
      <c r="L25" s="80"/>
      <c r="M25" s="96"/>
      <c r="N25" s="80"/>
      <c r="O25" s="78"/>
      <c r="P25" s="76"/>
      <c r="Q25" s="39" t="s">
        <v>319</v>
      </c>
      <c r="R25" s="78"/>
      <c r="S25" s="80"/>
      <c r="T25" s="78"/>
      <c r="U25" s="81"/>
      <c r="V25" s="82"/>
      <c r="W25" s="18">
        <v>4</v>
      </c>
      <c r="X25" s="19" t="s">
        <v>371</v>
      </c>
      <c r="Y25" s="19" t="s">
        <v>381</v>
      </c>
      <c r="Z25" s="19" t="s">
        <v>384</v>
      </c>
      <c r="AA25" s="20" t="s">
        <v>388</v>
      </c>
      <c r="AB25" s="21" t="s">
        <v>201</v>
      </c>
      <c r="AC25" s="43">
        <v>0.25</v>
      </c>
      <c r="AD25" s="22" t="s">
        <v>377</v>
      </c>
      <c r="AE25" s="21" t="s">
        <v>202</v>
      </c>
      <c r="AF25" s="43">
        <v>0.15</v>
      </c>
      <c r="AG25" s="23" t="s">
        <v>203</v>
      </c>
      <c r="AH25" s="23" t="s">
        <v>204</v>
      </c>
      <c r="AI25" s="23" t="s">
        <v>205</v>
      </c>
      <c r="AJ25" s="52">
        <f t="shared" si="12"/>
        <v>0.4</v>
      </c>
      <c r="AK25" s="52">
        <f t="shared" si="13"/>
        <v>6.4799999999999996E-2</v>
      </c>
      <c r="AL25" s="52">
        <f t="shared" si="14"/>
        <v>9.7199999999999981E-2</v>
      </c>
      <c r="AM25" s="52">
        <f>IF(AD25='[4]11 FORMULAS'!$P$6,AM24-(AM24*AJ25),AM24)</f>
        <v>0.44999999999999996</v>
      </c>
      <c r="AN25" s="83"/>
      <c r="AO25" s="78"/>
      <c r="AP25" s="83"/>
      <c r="AQ25" s="78"/>
      <c r="AR25" s="82"/>
      <c r="AS25" s="76"/>
      <c r="AT25" s="93"/>
      <c r="AU25" s="93"/>
      <c r="AV25" s="93"/>
      <c r="AW25" s="93"/>
      <c r="AX25" s="69"/>
      <c r="AY25" s="69"/>
      <c r="AZ25" s="69"/>
      <c r="BA25" s="69"/>
      <c r="BB25" s="69"/>
      <c r="BC25" s="69"/>
    </row>
    <row r="26" spans="1:61" s="27" customFormat="1" ht="33.75" customHeight="1" x14ac:dyDescent="0.25">
      <c r="A26" s="71"/>
      <c r="B26" s="71"/>
      <c r="C26" s="71"/>
      <c r="D26" s="71"/>
      <c r="E26" s="97"/>
      <c r="F26" s="71"/>
      <c r="G26" s="72"/>
      <c r="H26" s="72"/>
      <c r="I26" s="73"/>
      <c r="J26" s="98"/>
      <c r="K26" s="74"/>
      <c r="L26" s="80"/>
      <c r="M26" s="96"/>
      <c r="N26" s="80"/>
      <c r="O26" s="78"/>
      <c r="P26" s="77"/>
      <c r="Q26" s="39" t="s">
        <v>315</v>
      </c>
      <c r="R26" s="78"/>
      <c r="S26" s="80"/>
      <c r="T26" s="78"/>
      <c r="U26" s="81"/>
      <c r="V26" s="82"/>
      <c r="W26" s="25"/>
      <c r="X26" s="25"/>
      <c r="Y26" s="25"/>
      <c r="Z26" s="25"/>
      <c r="AA26" s="25"/>
      <c r="AB26" s="26"/>
      <c r="AC26" s="43" t="str">
        <f t="shared" ref="AC26" si="15">IF(AB26="","",IF(AB26="Preventivo",0.25,IF(AB26="Detectivo",0.15,IF(AB26="Correctivo",0.1,))))</f>
        <v/>
      </c>
      <c r="AD26" s="26"/>
      <c r="AE26" s="26"/>
      <c r="AF26" s="43" t="str">
        <f t="shared" ref="AF26" si="16">IF(AE26="","",IF(AE26="Manual",0.15,IF(AE26="Automático",0.25,)))</f>
        <v/>
      </c>
      <c r="AG26" s="26"/>
      <c r="AH26" s="26"/>
      <c r="AI26" s="26"/>
      <c r="AJ26" s="52"/>
      <c r="AK26" s="52">
        <f t="shared" si="13"/>
        <v>0</v>
      </c>
      <c r="AL26" s="52">
        <f t="shared" si="14"/>
        <v>9.7199999999999981E-2</v>
      </c>
      <c r="AM26" s="52">
        <f>IF(AD26='[4]11 FORMULAS'!$P$6,AM25-(AM25*AJ26),AM25)</f>
        <v>0.44999999999999996</v>
      </c>
      <c r="AN26" s="83"/>
      <c r="AO26" s="78"/>
      <c r="AP26" s="83"/>
      <c r="AQ26" s="78"/>
      <c r="AR26" s="82"/>
      <c r="AS26" s="77"/>
      <c r="AT26" s="94"/>
      <c r="AU26" s="94"/>
      <c r="AV26" s="94"/>
      <c r="AW26" s="94"/>
      <c r="AX26" s="70"/>
      <c r="AY26" s="70"/>
      <c r="AZ26" s="70"/>
      <c r="BA26" s="70"/>
      <c r="BB26" s="70"/>
      <c r="BC26" s="70"/>
    </row>
    <row r="27" spans="1:61" s="27" customFormat="1" ht="33.75" customHeight="1" x14ac:dyDescent="0.25">
      <c r="A27" s="71" t="s">
        <v>210</v>
      </c>
      <c r="B27" s="71" t="s">
        <v>330</v>
      </c>
      <c r="C27" s="71" t="s">
        <v>347</v>
      </c>
      <c r="D27" s="71" t="s">
        <v>354</v>
      </c>
      <c r="E27" s="97" t="s">
        <v>361</v>
      </c>
      <c r="F27" s="71" t="s">
        <v>213</v>
      </c>
      <c r="G27" s="72"/>
      <c r="H27" s="72" t="s">
        <v>197</v>
      </c>
      <c r="I27" s="73" t="s">
        <v>197</v>
      </c>
      <c r="J27" s="71">
        <v>8</v>
      </c>
      <c r="K27" s="74" t="str">
        <f>IF(J27&lt;=0,"",IF(J27&lt;=2,"Muy Baja",IF(J27&lt;=24,"Baja",IF(J27&lt;=500,"Media",IF(J27&lt;=5000,"Alta","Muy Alta")))))</f>
        <v>Baja</v>
      </c>
      <c r="L27" s="79">
        <v>0.4</v>
      </c>
      <c r="M27" s="96" t="s">
        <v>209</v>
      </c>
      <c r="N27" s="79"/>
      <c r="O27" s="78"/>
      <c r="P27" s="75" t="s">
        <v>319</v>
      </c>
      <c r="Q27" s="39" t="s">
        <v>311</v>
      </c>
      <c r="R27" s="78" t="str">
        <f>IF(S27&lt;=0,"",IF(S27&lt;=20%,"Leve",IF(S27&lt;=40%,"Menor",IF(S27&lt;=60%,"Moderado",IF(S27&lt;=80%,"Mayor","Catastrofico")))))</f>
        <v>Mayor</v>
      </c>
      <c r="S27" s="79">
        <v>0.8</v>
      </c>
      <c r="T27" s="78" t="s">
        <v>369</v>
      </c>
      <c r="U27" s="81">
        <v>0.8</v>
      </c>
      <c r="V27" s="82" t="str">
        <f>IF(OR(AND(K27="Muy Baja",T27="Leve"),AND(K27="Muy Baja",T27="Menor"),AND(K27="Baja",T27="Leve")),"Bajo",IF(OR(AND(K27="Muy baja",T27="Moderado"),AND(K27="Baja",T27="Menor"),AND(K27="Baja",T27="Moderado"),AND(K27="Media",T27="Leve"),AND(K27="Media",T27="Menor"),AND(K27="Media",T27="Moderado"),AND(K27="Alta",T27="Leve"),AND(K27="Alta",T27="Menor")),"Moderado",IF(OR(AND(K27="Muy Baja",T27="Mayor"),AND(K27="Baja",T27="Mayor"),AND(K27="Media",T27="Mayor"),AND(K27="Alta",T27="Moderado"),AND(K27="Alta",T27="Mayor"),AND(K27="Muy Alta",T27="Leve"),AND(K27="Muy Alta",T27="Menor"),AND(K27="Muy Alta",T27="Moderado"),AND(K27="Muy Alta",T27="Mayor")),"Alto",IF(OR(AND(K27="Muy Baja",T27="Catastrofico"),AND(K27="Baja",T27="Catastrofico"),AND(K27="Media",T27="Catastrofico"),AND(K27="Alta",T27="Catastrofico"),AND(K27="Muy Alta",T27="Catastrofico")),"Extremo",))))</f>
        <v>Alto</v>
      </c>
      <c r="W27" s="18">
        <v>1</v>
      </c>
      <c r="X27" s="19" t="s">
        <v>371</v>
      </c>
      <c r="Y27" s="19" t="s">
        <v>391</v>
      </c>
      <c r="Z27" s="19" t="s">
        <v>395</v>
      </c>
      <c r="AA27" s="20" t="s">
        <v>396</v>
      </c>
      <c r="AB27" s="21" t="s">
        <v>201</v>
      </c>
      <c r="AC27" s="43">
        <v>0.25</v>
      </c>
      <c r="AD27" s="22" t="s">
        <v>377</v>
      </c>
      <c r="AE27" s="21" t="s">
        <v>202</v>
      </c>
      <c r="AF27" s="43">
        <v>0.15</v>
      </c>
      <c r="AG27" s="23" t="s">
        <v>203</v>
      </c>
      <c r="AH27" s="23" t="s">
        <v>204</v>
      </c>
      <c r="AI27" s="23" t="s">
        <v>205</v>
      </c>
      <c r="AJ27" s="52">
        <f>+AC27+AF27</f>
        <v>0.4</v>
      </c>
      <c r="AK27" s="52">
        <f>+L27*AJ27</f>
        <v>0.16000000000000003</v>
      </c>
      <c r="AL27" s="52">
        <f>+L27-AK27</f>
        <v>0.24</v>
      </c>
      <c r="AM27" s="52">
        <f>IF(AD27='[4]11 FORMULAS'!$P$6,U27-(U27*AJ27),U27)</f>
        <v>0.8</v>
      </c>
      <c r="AN27" s="83">
        <f>+AL31</f>
        <v>5.183999999999999E-2</v>
      </c>
      <c r="AO27" s="78" t="str">
        <f>IF(AN27&lt;=0,"",IF(AN27&lt;=20%,"Muy Baja",IF(AN27&lt;=40%,"Baja",IF(AN27&lt;=60%,"Media",IF(AN27&lt;=80%,"Alta","Muy Alta")))))</f>
        <v>Muy Baja</v>
      </c>
      <c r="AP27" s="83">
        <v>0.8</v>
      </c>
      <c r="AQ27" s="78" t="str">
        <f>IF(AP27&lt;=0,"",IF(AP27&lt;=20%,"Leve",IF(AP27&lt;=40%,"Menor",IF(AP27&lt;=60%,"Moderado",IF(AP27&lt;=80%,"Mayor","Catastrofico")))))</f>
        <v>Mayor</v>
      </c>
      <c r="AR27" s="82" t="str">
        <f>IF(OR(AND(AO27="Muy Baja",AQ27="Leve"),AND(AO27="Muy Baja",AQ27="Menor"),AND(AO27="Baja",AQ27="Leve")),"Bajo",IF(OR(AND(AO27="Muy baja",AQ27="Moderado"),AND(AO27="Baja",AQ27="Menor"),AND(AO27="Baja",AQ27="Moderado"),AND(AO27="Media",AQ27="Leve"),AND(AO27="Media",AQ27="Menor"),AND(AO27="Media",AQ27="Moderado"),AND(AO27="Alta",AQ27="Leve"),AND(AO27="Alta",AQ27="Menor")),"Moderado",IF(OR(AND(AO27="Muy Baja",AQ27="Mayor"),AND(AO27="Baja",AQ27="Mayor"),AND(AO27="Media",AQ27="Mayor"),AND(AO27="Alta",AQ27="Moderado"),AND(AO27="Alta",AQ27="Mayor"),AND(AO27="Muy Alta",AQ27="Leve"),AND(AO27="Muy Alta",AQ27="Menor"),AND(AO27="Muy Alta",AQ27="Moderado"),AND(AO27="Muy Alta",AQ27="Mayor")),"Alto",IF(OR(AND(AO27="Muy Baja",AQ27="Catastrofico"),AND(AO27="Baja",AQ27="Catastrofico"),AND(AO27="Media",AQ27="Catastrofico"),AND(AO27="Alta",AQ27="Catastrofico"),AND(AO27="Muy Alta",AQ27="Catastrofico")),"Extremo",""))))</f>
        <v>Alto</v>
      </c>
      <c r="AS27" s="75" t="s">
        <v>206</v>
      </c>
      <c r="AT27" s="95" t="s">
        <v>415</v>
      </c>
      <c r="AU27" s="95" t="s">
        <v>371</v>
      </c>
      <c r="AV27" s="92">
        <v>45047</v>
      </c>
      <c r="AW27" s="92">
        <v>45291</v>
      </c>
      <c r="AX27" s="68"/>
      <c r="AY27" s="68"/>
      <c r="AZ27" s="68"/>
      <c r="BA27" s="68"/>
      <c r="BB27" s="68"/>
      <c r="BC27" s="68"/>
    </row>
    <row r="28" spans="1:61" s="27" customFormat="1" ht="33.75" customHeight="1" x14ac:dyDescent="0.25">
      <c r="A28" s="71"/>
      <c r="B28" s="71"/>
      <c r="C28" s="71"/>
      <c r="D28" s="71"/>
      <c r="E28" s="97"/>
      <c r="F28" s="71"/>
      <c r="G28" s="72"/>
      <c r="H28" s="72"/>
      <c r="I28" s="73"/>
      <c r="J28" s="71"/>
      <c r="K28" s="74"/>
      <c r="L28" s="80"/>
      <c r="M28" s="96"/>
      <c r="N28" s="80"/>
      <c r="O28" s="78"/>
      <c r="P28" s="76"/>
      <c r="Q28" s="39" t="s">
        <v>308</v>
      </c>
      <c r="R28" s="78"/>
      <c r="S28" s="80"/>
      <c r="T28" s="78"/>
      <c r="U28" s="81"/>
      <c r="V28" s="82"/>
      <c r="W28" s="18">
        <v>2</v>
      </c>
      <c r="X28" s="19" t="s">
        <v>371</v>
      </c>
      <c r="Y28" s="19" t="s">
        <v>392</v>
      </c>
      <c r="Z28" s="19" t="s">
        <v>200</v>
      </c>
      <c r="AA28" s="20" t="s">
        <v>397</v>
      </c>
      <c r="AB28" s="21" t="s">
        <v>201</v>
      </c>
      <c r="AC28" s="43">
        <v>0.25</v>
      </c>
      <c r="AD28" s="22" t="s">
        <v>377</v>
      </c>
      <c r="AE28" s="21" t="s">
        <v>202</v>
      </c>
      <c r="AF28" s="43">
        <v>0.15</v>
      </c>
      <c r="AG28" s="23" t="s">
        <v>203</v>
      </c>
      <c r="AH28" s="23" t="s">
        <v>204</v>
      </c>
      <c r="AI28" s="23" t="s">
        <v>205</v>
      </c>
      <c r="AJ28" s="52">
        <f>+AC28+AF28</f>
        <v>0.4</v>
      </c>
      <c r="AK28" s="52">
        <f>+AJ28*AL27</f>
        <v>9.6000000000000002E-2</v>
      </c>
      <c r="AL28" s="52">
        <f>+AL27-AK28</f>
        <v>0.14399999999999999</v>
      </c>
      <c r="AM28" s="52">
        <f>IF(AD28='[4]11 FORMULAS'!$P$6,AM27-(AM27*AJ28),AM27)</f>
        <v>0.8</v>
      </c>
      <c r="AN28" s="83"/>
      <c r="AO28" s="78"/>
      <c r="AP28" s="83"/>
      <c r="AQ28" s="78"/>
      <c r="AR28" s="82"/>
      <c r="AS28" s="76"/>
      <c r="AT28" s="93"/>
      <c r="AU28" s="93"/>
      <c r="AV28" s="93"/>
      <c r="AW28" s="93"/>
      <c r="AX28" s="69"/>
      <c r="AY28" s="69"/>
      <c r="AZ28" s="69"/>
      <c r="BA28" s="69"/>
      <c r="BB28" s="69"/>
      <c r="BC28" s="69"/>
    </row>
    <row r="29" spans="1:61" s="27" customFormat="1" ht="33.75" customHeight="1" x14ac:dyDescent="0.25">
      <c r="A29" s="71"/>
      <c r="B29" s="71"/>
      <c r="C29" s="71"/>
      <c r="D29" s="71"/>
      <c r="E29" s="97"/>
      <c r="F29" s="71"/>
      <c r="G29" s="72"/>
      <c r="H29" s="72"/>
      <c r="I29" s="73"/>
      <c r="J29" s="71"/>
      <c r="K29" s="74"/>
      <c r="L29" s="80"/>
      <c r="M29" s="96"/>
      <c r="N29" s="80"/>
      <c r="O29" s="78"/>
      <c r="P29" s="76"/>
      <c r="Q29" s="39" t="s">
        <v>318</v>
      </c>
      <c r="R29" s="78"/>
      <c r="S29" s="80"/>
      <c r="T29" s="78"/>
      <c r="U29" s="81"/>
      <c r="V29" s="82"/>
      <c r="W29" s="18">
        <v>3</v>
      </c>
      <c r="X29" s="19" t="s">
        <v>371</v>
      </c>
      <c r="Y29" s="19" t="s">
        <v>393</v>
      </c>
      <c r="Z29" s="19" t="s">
        <v>200</v>
      </c>
      <c r="AA29" s="20" t="str">
        <f>+CONCATENATE(X29," ",Y29," ",Z29)</f>
        <v>Asesor de despacho para asuntos de mercados públicos Hacer alianzas estrategicas con otras dependencias Seguimiento trimestral</v>
      </c>
      <c r="AB29" s="21" t="s">
        <v>201</v>
      </c>
      <c r="AC29" s="43">
        <v>0.25</v>
      </c>
      <c r="AD29" s="22" t="s">
        <v>377</v>
      </c>
      <c r="AE29" s="21" t="s">
        <v>202</v>
      </c>
      <c r="AF29" s="43">
        <v>0.15</v>
      </c>
      <c r="AG29" s="23" t="s">
        <v>203</v>
      </c>
      <c r="AH29" s="23" t="s">
        <v>204</v>
      </c>
      <c r="AI29" s="23" t="s">
        <v>205</v>
      </c>
      <c r="AJ29" s="52">
        <f t="shared" ref="AJ29:AJ30" si="17">+AC29+AF29</f>
        <v>0.4</v>
      </c>
      <c r="AK29" s="52">
        <f t="shared" ref="AK29:AK31" si="18">+AJ29*AL28</f>
        <v>5.7599999999999998E-2</v>
      </c>
      <c r="AL29" s="52">
        <f t="shared" ref="AL29:AL31" si="19">+AL28-AK29</f>
        <v>8.6399999999999991E-2</v>
      </c>
      <c r="AM29" s="52">
        <f>IF(AD29='[4]11 FORMULAS'!$P$6,AM28-(AM28*AJ29),AM28)</f>
        <v>0.8</v>
      </c>
      <c r="AN29" s="83"/>
      <c r="AO29" s="78"/>
      <c r="AP29" s="83"/>
      <c r="AQ29" s="78"/>
      <c r="AR29" s="82"/>
      <c r="AS29" s="76"/>
      <c r="AT29" s="93"/>
      <c r="AU29" s="93"/>
      <c r="AV29" s="93"/>
      <c r="AW29" s="93"/>
      <c r="AX29" s="69"/>
      <c r="AY29" s="69"/>
      <c r="AZ29" s="69"/>
      <c r="BA29" s="69"/>
      <c r="BB29" s="69"/>
      <c r="BC29" s="69"/>
    </row>
    <row r="30" spans="1:61" s="27" customFormat="1" ht="33.75" customHeight="1" x14ac:dyDescent="0.25">
      <c r="A30" s="71"/>
      <c r="B30" s="71"/>
      <c r="C30" s="71"/>
      <c r="D30" s="71"/>
      <c r="E30" s="97"/>
      <c r="F30" s="71"/>
      <c r="G30" s="72"/>
      <c r="H30" s="72"/>
      <c r="I30" s="73"/>
      <c r="J30" s="71"/>
      <c r="K30" s="74"/>
      <c r="L30" s="80"/>
      <c r="M30" s="96"/>
      <c r="N30" s="80"/>
      <c r="O30" s="78"/>
      <c r="P30" s="76"/>
      <c r="Q30" s="39" t="s">
        <v>319</v>
      </c>
      <c r="R30" s="78"/>
      <c r="S30" s="80"/>
      <c r="T30" s="78"/>
      <c r="U30" s="81"/>
      <c r="V30" s="82"/>
      <c r="W30" s="18">
        <v>4</v>
      </c>
      <c r="X30" s="19" t="s">
        <v>371</v>
      </c>
      <c r="Y30" s="19" t="s">
        <v>394</v>
      </c>
      <c r="Z30" s="19" t="s">
        <v>395</v>
      </c>
      <c r="AA30" s="20" t="str">
        <f>+CONCATENATE(X30," ",Y30," ",Z30)</f>
        <v>Asesor de despacho para asuntos de mercados públicos Realizar las actividades virtualmente Seguimiento semestral</v>
      </c>
      <c r="AB30" s="21" t="s">
        <v>201</v>
      </c>
      <c r="AC30" s="43">
        <v>0.25</v>
      </c>
      <c r="AD30" s="22" t="s">
        <v>377</v>
      </c>
      <c r="AE30" s="21" t="s">
        <v>202</v>
      </c>
      <c r="AF30" s="43">
        <v>0.15</v>
      </c>
      <c r="AG30" s="23" t="s">
        <v>203</v>
      </c>
      <c r="AH30" s="23" t="s">
        <v>414</v>
      </c>
      <c r="AI30" s="23" t="s">
        <v>205</v>
      </c>
      <c r="AJ30" s="52">
        <f t="shared" si="17"/>
        <v>0.4</v>
      </c>
      <c r="AK30" s="52">
        <f t="shared" si="18"/>
        <v>3.456E-2</v>
      </c>
      <c r="AL30" s="52">
        <f t="shared" si="19"/>
        <v>5.183999999999999E-2</v>
      </c>
      <c r="AM30" s="52">
        <f>IF(AD30='[4]11 FORMULAS'!$P$6,AM29-(AM29*AJ30),AM29)</f>
        <v>0.8</v>
      </c>
      <c r="AN30" s="83"/>
      <c r="AO30" s="78"/>
      <c r="AP30" s="83"/>
      <c r="AQ30" s="78"/>
      <c r="AR30" s="82"/>
      <c r="AS30" s="76"/>
      <c r="AT30" s="93"/>
      <c r="AU30" s="93"/>
      <c r="AV30" s="93"/>
      <c r="AW30" s="93"/>
      <c r="AX30" s="69"/>
      <c r="AY30" s="69"/>
      <c r="AZ30" s="69"/>
      <c r="BA30" s="69"/>
      <c r="BB30" s="69"/>
      <c r="BC30" s="69"/>
    </row>
    <row r="31" spans="1:61" s="27" customFormat="1" ht="33.75" customHeight="1" x14ac:dyDescent="0.25">
      <c r="A31" s="71"/>
      <c r="B31" s="71"/>
      <c r="C31" s="71"/>
      <c r="D31" s="71"/>
      <c r="E31" s="97"/>
      <c r="F31" s="71"/>
      <c r="G31" s="72"/>
      <c r="H31" s="72"/>
      <c r="I31" s="73"/>
      <c r="J31" s="71"/>
      <c r="K31" s="74"/>
      <c r="L31" s="80"/>
      <c r="M31" s="96"/>
      <c r="N31" s="80"/>
      <c r="O31" s="78"/>
      <c r="P31" s="77"/>
      <c r="Q31" s="39" t="s">
        <v>315</v>
      </c>
      <c r="R31" s="78"/>
      <c r="S31" s="80"/>
      <c r="T31" s="78"/>
      <c r="U31" s="81"/>
      <c r="V31" s="82"/>
      <c r="W31" s="25"/>
      <c r="X31" s="25"/>
      <c r="Y31" s="25"/>
      <c r="Z31" s="25"/>
      <c r="AA31" s="25"/>
      <c r="AB31" s="26"/>
      <c r="AC31" s="43" t="str">
        <f t="shared" ref="AC31" si="20">IF(AB31="","",IF(AB31="Preventivo",0.25,IF(AB31="Detectivo",0.15,IF(AB31="Correctivo",0.1,))))</f>
        <v/>
      </c>
      <c r="AD31" s="26"/>
      <c r="AE31" s="26"/>
      <c r="AF31" s="43" t="str">
        <f t="shared" ref="AF31" si="21">IF(AE31="","",IF(AE31="Manual",0.15,IF(AE31="Automático",0.25,)))</f>
        <v/>
      </c>
      <c r="AG31" s="26"/>
      <c r="AH31" s="26"/>
      <c r="AI31" s="26"/>
      <c r="AJ31" s="52"/>
      <c r="AK31" s="52">
        <f t="shared" si="18"/>
        <v>0</v>
      </c>
      <c r="AL31" s="52">
        <f t="shared" si="19"/>
        <v>5.183999999999999E-2</v>
      </c>
      <c r="AM31" s="52">
        <f>IF(AD31='[4]11 FORMULAS'!$P$6,AM30-(AM30*AJ31),AM30)</f>
        <v>0.8</v>
      </c>
      <c r="AN31" s="83"/>
      <c r="AO31" s="78"/>
      <c r="AP31" s="83"/>
      <c r="AQ31" s="78"/>
      <c r="AR31" s="82"/>
      <c r="AS31" s="77"/>
      <c r="AT31" s="94"/>
      <c r="AU31" s="94"/>
      <c r="AV31" s="94"/>
      <c r="AW31" s="94"/>
      <c r="AX31" s="70"/>
      <c r="AY31" s="70"/>
      <c r="AZ31" s="70"/>
      <c r="BA31" s="70"/>
      <c r="BB31" s="70"/>
      <c r="BC31" s="70"/>
    </row>
    <row r="32" spans="1:61" ht="45" customHeight="1" x14ac:dyDescent="0.25">
      <c r="A32" s="71" t="s">
        <v>211</v>
      </c>
      <c r="B32" s="71" t="s">
        <v>212</v>
      </c>
      <c r="C32" s="71" t="s">
        <v>348</v>
      </c>
      <c r="D32" s="71" t="s">
        <v>355</v>
      </c>
      <c r="E32" s="97" t="s">
        <v>362</v>
      </c>
      <c r="F32" s="71" t="s">
        <v>213</v>
      </c>
      <c r="G32" s="72"/>
      <c r="H32" s="72" t="s">
        <v>197</v>
      </c>
      <c r="I32" s="73" t="s">
        <v>197</v>
      </c>
      <c r="J32" s="71">
        <v>24</v>
      </c>
      <c r="K32" s="74" t="str">
        <f>IF(J32&lt;=0,"",IF(J32&lt;=2,"Muy Baja",IF(J32&lt;=24,"Baja",IF(J32&lt;=500,"Media",IF(J32&lt;=5000,"Alta","Muy Alta")))))</f>
        <v>Baja</v>
      </c>
      <c r="L32" s="79">
        <v>0.4</v>
      </c>
      <c r="M32" s="96" t="s">
        <v>209</v>
      </c>
      <c r="N32" s="79"/>
      <c r="O32" s="78"/>
      <c r="P32" s="75" t="s">
        <v>318</v>
      </c>
      <c r="Q32" s="39" t="s">
        <v>311</v>
      </c>
      <c r="R32" s="78" t="str">
        <f>IF(S32&lt;=0,"",IF(S32&lt;=20%,"Leve",IF(S32&lt;=40%,"Menor",IF(S32&lt;=60%,"Moderado",IF(S32&lt;=80%,"Mayor","Catastrofico")))))</f>
        <v>Moderado</v>
      </c>
      <c r="S32" s="79">
        <v>0.6</v>
      </c>
      <c r="T32" s="78" t="s">
        <v>370</v>
      </c>
      <c r="U32" s="81">
        <v>0.6</v>
      </c>
      <c r="V32" s="82" t="str">
        <f>IF(OR(AND(K32="Muy Baja",T32="Leve"),AND(K32="Muy Baja",T32="Menor"),AND(K32="Baja",T32="Leve")),"Bajo",IF(OR(AND(K32="Muy baja",T32="Moderado"),AND(K32="Baja",T32="Menor"),AND(K32="Baja",T32="Moderado"),AND(K32="Media",T32="Leve"),AND(K32="Media",T32="Menor"),AND(K32="Media",T32="Moderado"),AND(K32="Alta",T32="Leve"),AND(K32="Alta",T32="Menor")),"Moderado",IF(OR(AND(K32="Muy Baja",T32="Mayor"),AND(K32="Baja",T32="Mayor"),AND(K32="Media",T32="Mayor"),AND(K32="Alta",T32="Moderado"),AND(K32="Alta",T32="Mayor"),AND(K32="Muy Alta",T32="Leve"),AND(K32="Muy Alta",T32="Menor"),AND(K32="Muy Alta",T32="Moderado"),AND(K32="Muy Alta",T32="Mayor")),"Alto",IF(OR(AND(K32="Muy Baja",T32="Catastrofico"),AND(K32="Baja",T32="Catastrofico"),AND(K32="Media",T32="Catastrofico"),AND(K32="Alta",T32="Catastrofico"),AND(K32="Muy Alta",T32="Catastrofico")),"Extremo",))))</f>
        <v>Moderado</v>
      </c>
      <c r="W32" s="18">
        <v>1</v>
      </c>
      <c r="X32" s="19" t="s">
        <v>371</v>
      </c>
      <c r="Y32" s="19" t="s">
        <v>398</v>
      </c>
      <c r="Z32" s="19" t="s">
        <v>400</v>
      </c>
      <c r="AA32" s="20" t="s">
        <v>401</v>
      </c>
      <c r="AB32" s="21" t="s">
        <v>201</v>
      </c>
      <c r="AC32" s="43">
        <v>0.25</v>
      </c>
      <c r="AD32" s="22" t="s">
        <v>377</v>
      </c>
      <c r="AE32" s="21" t="s">
        <v>202</v>
      </c>
      <c r="AF32" s="43">
        <v>0.15</v>
      </c>
      <c r="AG32" s="23" t="s">
        <v>203</v>
      </c>
      <c r="AH32" s="23" t="s">
        <v>204</v>
      </c>
      <c r="AI32" s="23" t="s">
        <v>205</v>
      </c>
      <c r="AJ32" s="52">
        <f>+AC32+AF32</f>
        <v>0.4</v>
      </c>
      <c r="AK32" s="52">
        <f>+L32*AJ32</f>
        <v>0.16000000000000003</v>
      </c>
      <c r="AL32" s="52">
        <f>+L32-AK32</f>
        <v>0.24</v>
      </c>
      <c r="AM32" s="52">
        <f>IF(AD32='[4]11 FORMULAS'!$P$6,U32-(U32*AJ32),U32)</f>
        <v>0.6</v>
      </c>
      <c r="AN32" s="83">
        <f>+AL33</f>
        <v>0.14399999999999999</v>
      </c>
      <c r="AO32" s="78" t="str">
        <f>IF(AN32&lt;=0,"",IF(AN32&lt;=20%,"Muy Baja",IF(AN32&lt;=40%,"Baja",IF(AN32&lt;=60%,"Media",IF(AN32&lt;=80%,"Alta","Muy Alta")))))</f>
        <v>Muy Baja</v>
      </c>
      <c r="AP32" s="83">
        <v>0.6</v>
      </c>
      <c r="AQ32" s="78" t="str">
        <f>IF(AP32&lt;=0,"",IF(AP32&lt;=20%,"Leve",IF(AP32&lt;=40%,"Menor",IF(AP32&lt;=60%,"Moderado",IF(AP32&lt;=80%,"Mayor","Catastrofico")))))</f>
        <v>Moderado</v>
      </c>
      <c r="AR32" s="82" t="str">
        <f>IF(OR(AND(AO32="Muy Baja",AQ32="Leve"),AND(AO32="Muy Baja",AQ32="Menor"),AND(AO32="Baja",AQ32="Leve")),"Bajo",IF(OR(AND(AO32="Muy baja",AQ32="Moderado"),AND(AO32="Baja",AQ32="Menor"),AND(AO32="Baja",AQ32="Moderado"),AND(AO32="Media",AQ32="Leve"),AND(AO32="Media",AQ32="Menor"),AND(AO32="Media",AQ32="Moderado"),AND(AO32="Alta",AQ32="Leve"),AND(AO32="Alta",AQ32="Menor")),"Moderado",IF(OR(AND(AO32="Muy Baja",AQ32="Mayor"),AND(AO32="Baja",AQ32="Mayor"),AND(AO32="Media",AQ32="Mayor"),AND(AO32="Alta",AQ32="Moderado"),AND(AO32="Alta",AQ32="Mayor"),AND(AO32="Muy Alta",AQ32="Leve"),AND(AO32="Muy Alta",AQ32="Menor"),AND(AO32="Muy Alta",AQ32="Moderado"),AND(AO32="Muy Alta",AQ32="Mayor")),"Alto",IF(OR(AND(AO32="Muy Baja",AQ32="Catastrofico"),AND(AO32="Baja",AQ32="Catastrofico"),AND(AO32="Media",AQ32="Catastrofico"),AND(AO32="Alta",AQ32="Catastrofico"),AND(AO32="Muy Alta",AQ32="Catastrofico")),"Extremo",""))))</f>
        <v>Moderado</v>
      </c>
      <c r="AS32" s="75" t="s">
        <v>206</v>
      </c>
      <c r="AT32" s="95" t="s">
        <v>415</v>
      </c>
      <c r="AU32" s="95" t="s">
        <v>371</v>
      </c>
      <c r="AV32" s="92">
        <v>45047</v>
      </c>
      <c r="AW32" s="92">
        <v>45291</v>
      </c>
      <c r="AX32" s="68"/>
      <c r="AY32" s="68"/>
      <c r="AZ32" s="68"/>
      <c r="BA32" s="68"/>
      <c r="BB32" s="68"/>
      <c r="BC32" s="68"/>
    </row>
    <row r="33" spans="1:55" ht="45" customHeight="1" x14ac:dyDescent="0.25">
      <c r="A33" s="71"/>
      <c r="B33" s="71"/>
      <c r="C33" s="71"/>
      <c r="D33" s="71"/>
      <c r="E33" s="97"/>
      <c r="F33" s="71"/>
      <c r="G33" s="72"/>
      <c r="H33" s="72"/>
      <c r="I33" s="73"/>
      <c r="J33" s="71"/>
      <c r="K33" s="74"/>
      <c r="L33" s="80"/>
      <c r="M33" s="96"/>
      <c r="N33" s="80"/>
      <c r="O33" s="78"/>
      <c r="P33" s="76"/>
      <c r="Q33" s="39" t="s">
        <v>308</v>
      </c>
      <c r="R33" s="78"/>
      <c r="S33" s="80"/>
      <c r="T33" s="78"/>
      <c r="U33" s="81"/>
      <c r="V33" s="82"/>
      <c r="W33" s="18">
        <v>2</v>
      </c>
      <c r="X33" s="19" t="s">
        <v>371</v>
      </c>
      <c r="Y33" s="19" t="s">
        <v>399</v>
      </c>
      <c r="Z33" s="19" t="s">
        <v>400</v>
      </c>
      <c r="AA33" s="20" t="s">
        <v>402</v>
      </c>
      <c r="AB33" s="21" t="s">
        <v>201</v>
      </c>
      <c r="AC33" s="43">
        <v>0.25</v>
      </c>
      <c r="AD33" s="22" t="s">
        <v>377</v>
      </c>
      <c r="AE33" s="21" t="s">
        <v>202</v>
      </c>
      <c r="AF33" s="43">
        <v>0.15</v>
      </c>
      <c r="AG33" s="23" t="s">
        <v>203</v>
      </c>
      <c r="AH33" s="23" t="s">
        <v>204</v>
      </c>
      <c r="AI33" s="23" t="s">
        <v>205</v>
      </c>
      <c r="AJ33" s="52">
        <f>+AC33+AF33</f>
        <v>0.4</v>
      </c>
      <c r="AK33" s="52">
        <f>+AJ33*AL32</f>
        <v>9.6000000000000002E-2</v>
      </c>
      <c r="AL33" s="52">
        <f>+AL32-AK33</f>
        <v>0.14399999999999999</v>
      </c>
      <c r="AM33" s="52">
        <f>IF(AD33='[4]11 FORMULAS'!$P$6,AM32-(AM32*AJ33),AM32)</f>
        <v>0.6</v>
      </c>
      <c r="AN33" s="83"/>
      <c r="AO33" s="78"/>
      <c r="AP33" s="83"/>
      <c r="AQ33" s="78"/>
      <c r="AR33" s="82"/>
      <c r="AS33" s="76"/>
      <c r="AT33" s="93"/>
      <c r="AU33" s="93"/>
      <c r="AV33" s="93"/>
      <c r="AW33" s="93"/>
      <c r="AX33" s="69"/>
      <c r="AY33" s="69"/>
      <c r="AZ33" s="69"/>
      <c r="BA33" s="69"/>
      <c r="BB33" s="69"/>
      <c r="BC33" s="69"/>
    </row>
    <row r="34" spans="1:55" ht="45" customHeight="1" x14ac:dyDescent="0.25">
      <c r="A34" s="71"/>
      <c r="B34" s="71"/>
      <c r="C34" s="71"/>
      <c r="D34" s="71"/>
      <c r="E34" s="97"/>
      <c r="F34" s="71"/>
      <c r="G34" s="72"/>
      <c r="H34" s="72"/>
      <c r="I34" s="73"/>
      <c r="J34" s="71"/>
      <c r="K34" s="74"/>
      <c r="L34" s="80"/>
      <c r="M34" s="96"/>
      <c r="N34" s="80"/>
      <c r="O34" s="78"/>
      <c r="P34" s="76"/>
      <c r="Q34" s="39" t="s">
        <v>318</v>
      </c>
      <c r="R34" s="78"/>
      <c r="S34" s="80"/>
      <c r="T34" s="78"/>
      <c r="U34" s="81"/>
      <c r="V34" s="82"/>
      <c r="W34" s="18"/>
      <c r="X34" s="19"/>
      <c r="Y34" s="19"/>
      <c r="Z34" s="19"/>
      <c r="AA34" s="20" t="str">
        <f t="shared" ref="AA34:AA35" si="22">+CONCATENATE(X34," ",Y34," ",Z34)</f>
        <v xml:space="preserve">  </v>
      </c>
      <c r="AB34" s="21"/>
      <c r="AC34" s="43" t="str">
        <f t="shared" ref="AC34:AC36" si="23">IF(AB34="","",IF(AB34="Preventivo",0.25,IF(AB34="Detectivo",0.15,IF(AB34="Correctivo",0.1,))))</f>
        <v/>
      </c>
      <c r="AD34" s="22" t="str">
        <f>+IF(OR(AB34='[1]11 FORMULAS'!$O$4,AB34='[1]11 FORMULAS'!$O$5),'[1]11 FORMULAS'!$P$5,IF(AB34='[1]11 FORMULAS'!$O$6,'[1]11 FORMULAS'!$P$6,""))</f>
        <v/>
      </c>
      <c r="AE34" s="21"/>
      <c r="AF34" s="43" t="str">
        <f t="shared" ref="AF34:AF36" si="24">IF(AE34="","",IF(AE34="Manual",0.15,IF(AE34="Automático",0.25,)))</f>
        <v/>
      </c>
      <c r="AG34" s="23"/>
      <c r="AH34" s="23"/>
      <c r="AI34" s="23"/>
      <c r="AJ34" s="52" t="e">
        <f t="shared" ref="AJ34:AJ35" si="25">+AC34+AF34</f>
        <v>#VALUE!</v>
      </c>
      <c r="AK34" s="52" t="e">
        <f t="shared" ref="AK34:AK36" si="26">+AJ34*AL33</f>
        <v>#VALUE!</v>
      </c>
      <c r="AL34" s="52" t="e">
        <f t="shared" ref="AL34:AL36" si="27">+AL33-AK34</f>
        <v>#VALUE!</v>
      </c>
      <c r="AM34" s="52">
        <f>IF(AD34='[4]11 FORMULAS'!$P$6,AM33-(AM33*AJ34),AM33)</f>
        <v>0.6</v>
      </c>
      <c r="AN34" s="83"/>
      <c r="AO34" s="78"/>
      <c r="AP34" s="83"/>
      <c r="AQ34" s="78"/>
      <c r="AR34" s="82"/>
      <c r="AS34" s="76"/>
      <c r="AT34" s="93"/>
      <c r="AU34" s="93"/>
      <c r="AV34" s="93"/>
      <c r="AW34" s="93"/>
      <c r="AX34" s="69"/>
      <c r="AY34" s="69"/>
      <c r="AZ34" s="69"/>
      <c r="BA34" s="69"/>
      <c r="BB34" s="69"/>
      <c r="BC34" s="69"/>
    </row>
    <row r="35" spans="1:55" ht="45" customHeight="1" x14ac:dyDescent="0.25">
      <c r="A35" s="71"/>
      <c r="B35" s="71"/>
      <c r="C35" s="71"/>
      <c r="D35" s="71"/>
      <c r="E35" s="97"/>
      <c r="F35" s="71"/>
      <c r="G35" s="72"/>
      <c r="H35" s="72"/>
      <c r="I35" s="73"/>
      <c r="J35" s="71"/>
      <c r="K35" s="74"/>
      <c r="L35" s="80"/>
      <c r="M35" s="96"/>
      <c r="N35" s="80"/>
      <c r="O35" s="78"/>
      <c r="P35" s="76"/>
      <c r="Q35" s="39" t="s">
        <v>319</v>
      </c>
      <c r="R35" s="78"/>
      <c r="S35" s="80"/>
      <c r="T35" s="78"/>
      <c r="U35" s="81"/>
      <c r="V35" s="82"/>
      <c r="W35" s="18"/>
      <c r="X35" s="19"/>
      <c r="Y35" s="19"/>
      <c r="Z35" s="19"/>
      <c r="AA35" s="20" t="str">
        <f t="shared" si="22"/>
        <v xml:space="preserve">  </v>
      </c>
      <c r="AB35" s="21"/>
      <c r="AC35" s="43" t="str">
        <f t="shared" si="23"/>
        <v/>
      </c>
      <c r="AD35" s="22" t="str">
        <f>+IF(OR(AB35='[1]11 FORMULAS'!$O$4,AB35='[1]11 FORMULAS'!$O$5),'[1]11 FORMULAS'!$P$5,IF(AB35='[1]11 FORMULAS'!$O$6,'[1]11 FORMULAS'!$P$6,""))</f>
        <v/>
      </c>
      <c r="AE35" s="21"/>
      <c r="AF35" s="43" t="str">
        <f t="shared" si="24"/>
        <v/>
      </c>
      <c r="AG35" s="23"/>
      <c r="AH35" s="23"/>
      <c r="AI35" s="23"/>
      <c r="AJ35" s="52" t="e">
        <f t="shared" si="25"/>
        <v>#VALUE!</v>
      </c>
      <c r="AK35" s="52" t="e">
        <f t="shared" si="26"/>
        <v>#VALUE!</v>
      </c>
      <c r="AL35" s="52" t="e">
        <f t="shared" si="27"/>
        <v>#VALUE!</v>
      </c>
      <c r="AM35" s="52">
        <f>IF(AD35='[4]11 FORMULAS'!$P$6,AM34-(AM34*AJ35),AM34)</f>
        <v>0.6</v>
      </c>
      <c r="AN35" s="83"/>
      <c r="AO35" s="78"/>
      <c r="AP35" s="83"/>
      <c r="AQ35" s="78"/>
      <c r="AR35" s="82"/>
      <c r="AS35" s="76"/>
      <c r="AT35" s="93"/>
      <c r="AU35" s="93"/>
      <c r="AV35" s="93"/>
      <c r="AW35" s="93"/>
      <c r="AX35" s="69"/>
      <c r="AY35" s="69"/>
      <c r="AZ35" s="69"/>
      <c r="BA35" s="69"/>
      <c r="BB35" s="69"/>
      <c r="BC35" s="69"/>
    </row>
    <row r="36" spans="1:55" ht="45" customHeight="1" x14ac:dyDescent="0.25">
      <c r="A36" s="71"/>
      <c r="B36" s="71"/>
      <c r="C36" s="71"/>
      <c r="D36" s="71"/>
      <c r="E36" s="97"/>
      <c r="F36" s="71"/>
      <c r="G36" s="72"/>
      <c r="H36" s="72"/>
      <c r="I36" s="73"/>
      <c r="J36" s="71"/>
      <c r="K36" s="74"/>
      <c r="L36" s="80"/>
      <c r="M36" s="96"/>
      <c r="N36" s="80"/>
      <c r="O36" s="78"/>
      <c r="P36" s="77"/>
      <c r="Q36" s="39" t="s">
        <v>315</v>
      </c>
      <c r="R36" s="78"/>
      <c r="S36" s="80"/>
      <c r="T36" s="78"/>
      <c r="U36" s="81"/>
      <c r="V36" s="82"/>
      <c r="W36" s="25"/>
      <c r="X36" s="25"/>
      <c r="Y36" s="25"/>
      <c r="Z36" s="25"/>
      <c r="AA36" s="25"/>
      <c r="AB36" s="26"/>
      <c r="AC36" s="43" t="str">
        <f t="shared" si="23"/>
        <v/>
      </c>
      <c r="AD36" s="26"/>
      <c r="AE36" s="26"/>
      <c r="AF36" s="43" t="str">
        <f t="shared" si="24"/>
        <v/>
      </c>
      <c r="AG36" s="26"/>
      <c r="AH36" s="26"/>
      <c r="AI36" s="26"/>
      <c r="AJ36" s="52"/>
      <c r="AK36" s="52" t="e">
        <f t="shared" si="26"/>
        <v>#VALUE!</v>
      </c>
      <c r="AL36" s="52" t="e">
        <f t="shared" si="27"/>
        <v>#VALUE!</v>
      </c>
      <c r="AM36" s="52">
        <f>IF(AD36='[4]11 FORMULAS'!$P$6,AM35-(AM35*AJ36),AM35)</f>
        <v>0.6</v>
      </c>
      <c r="AN36" s="83"/>
      <c r="AO36" s="78"/>
      <c r="AP36" s="83"/>
      <c r="AQ36" s="78"/>
      <c r="AR36" s="82"/>
      <c r="AS36" s="77"/>
      <c r="AT36" s="94"/>
      <c r="AU36" s="94"/>
      <c r="AV36" s="94"/>
      <c r="AW36" s="94"/>
      <c r="AX36" s="70"/>
      <c r="AY36" s="70"/>
      <c r="AZ36" s="70"/>
      <c r="BA36" s="70"/>
      <c r="BB36" s="70"/>
      <c r="BC36" s="70"/>
    </row>
    <row r="37" spans="1:55" ht="57" customHeight="1" x14ac:dyDescent="0.25">
      <c r="A37" s="71" t="s">
        <v>341</v>
      </c>
      <c r="B37" s="71" t="s">
        <v>212</v>
      </c>
      <c r="C37" s="71" t="s">
        <v>349</v>
      </c>
      <c r="D37" s="71" t="s">
        <v>356</v>
      </c>
      <c r="E37" s="97" t="s">
        <v>363</v>
      </c>
      <c r="F37" s="71" t="s">
        <v>213</v>
      </c>
      <c r="G37" s="72"/>
      <c r="H37" s="72" t="s">
        <v>197</v>
      </c>
      <c r="I37" s="73" t="s">
        <v>197</v>
      </c>
      <c r="J37" s="71">
        <v>1</v>
      </c>
      <c r="K37" s="74" t="str">
        <f>IF(J37&lt;=0,"",IF(J37&lt;=2,"Muy Baja",IF(J37&lt;=24,"Baja",IF(J37&lt;=500,"Media",IF(J37&lt;=5000,"Alta","Muy Alta")))))</f>
        <v>Muy Baja</v>
      </c>
      <c r="L37" s="79">
        <v>0.2</v>
      </c>
      <c r="M37" s="96" t="s">
        <v>209</v>
      </c>
      <c r="N37" s="79"/>
      <c r="O37" s="78"/>
      <c r="P37" s="75" t="s">
        <v>319</v>
      </c>
      <c r="Q37" s="39" t="s">
        <v>311</v>
      </c>
      <c r="R37" s="78" t="str">
        <f>IF(S37&lt;=0,"",IF(S37&lt;=20%,"Leve",IF(S37&lt;=40%,"Menor",IF(S37&lt;=60%,"Moderado",IF(S37&lt;=80%,"Mayor","Catastrofico")))))</f>
        <v>Mayor</v>
      </c>
      <c r="S37" s="79">
        <v>0.8</v>
      </c>
      <c r="T37" s="78" t="s">
        <v>369</v>
      </c>
      <c r="U37" s="81">
        <v>0.8</v>
      </c>
      <c r="V37" s="82" t="str">
        <f>IF(OR(AND(K37="Muy Baja",T37="Leve"),AND(K37="Muy Baja",T37="Menor"),AND(K37="Baja",T37="Leve")),"Bajo",IF(OR(AND(K37="Muy baja",T37="Moderado"),AND(K37="Baja",T37="Menor"),AND(K37="Baja",T37="Moderado"),AND(K37="Media",T37="Leve"),AND(K37="Media",T37="Menor"),AND(K37="Media",T37="Moderado"),AND(K37="Alta",T37="Leve"),AND(K37="Alta",T37="Menor")),"Moderado",IF(OR(AND(K37="Muy Baja",T37="Mayor"),AND(K37="Baja",T37="Mayor"),AND(K37="Media",T37="Mayor"),AND(K37="Alta",T37="Moderado"),AND(K37="Alta",T37="Mayor"),AND(K37="Muy Alta",T37="Leve"),AND(K37="Muy Alta",T37="Menor"),AND(K37="Muy Alta",T37="Moderado"),AND(K37="Muy Alta",T37="Mayor")),"Alto",IF(OR(AND(K37="Muy Baja",T37="Catastrofico"),AND(K37="Baja",T37="Catastrofico"),AND(K37="Media",T37="Catastrofico"),AND(K37="Alta",T37="Catastrofico"),AND(K37="Muy Alta",T37="Catastrofico")),"Extremo",))))</f>
        <v>Alto</v>
      </c>
      <c r="W37" s="18">
        <v>1</v>
      </c>
      <c r="X37" s="19" t="s">
        <v>371</v>
      </c>
      <c r="Y37" s="19" t="s">
        <v>403</v>
      </c>
      <c r="Z37" s="19" t="s">
        <v>374</v>
      </c>
      <c r="AA37" s="20" t="s">
        <v>406</v>
      </c>
      <c r="AB37" s="21" t="s">
        <v>201</v>
      </c>
      <c r="AC37" s="43">
        <v>0.25</v>
      </c>
      <c r="AD37" s="22" t="s">
        <v>377</v>
      </c>
      <c r="AE37" s="21" t="s">
        <v>202</v>
      </c>
      <c r="AF37" s="43">
        <v>0.15</v>
      </c>
      <c r="AG37" s="23" t="s">
        <v>203</v>
      </c>
      <c r="AH37" s="23" t="s">
        <v>204</v>
      </c>
      <c r="AI37" s="23" t="s">
        <v>205</v>
      </c>
      <c r="AJ37" s="52">
        <f>+AC37+AF37</f>
        <v>0.4</v>
      </c>
      <c r="AK37" s="52">
        <f>+L37*AJ37</f>
        <v>8.0000000000000016E-2</v>
      </c>
      <c r="AL37" s="52">
        <f>+L37-AK37</f>
        <v>0.12</v>
      </c>
      <c r="AM37" s="52">
        <f>IF(AD37='[4]11 FORMULAS'!$P$6,U37-(U37*AJ37),U37)</f>
        <v>0.8</v>
      </c>
      <c r="AN37" s="83">
        <f>+AL38</f>
        <v>7.1999999999999995E-2</v>
      </c>
      <c r="AO37" s="78" t="str">
        <f>IF(AN37&lt;=0,"",IF(AN37&lt;=20%,"Muy Baja",IF(AN37&lt;=40%,"Baja",IF(AN37&lt;=60%,"Media",IF(AN37&lt;=80%,"Alta","Muy Alta")))))</f>
        <v>Muy Baja</v>
      </c>
      <c r="AP37" s="83">
        <v>0.8</v>
      </c>
      <c r="AQ37" s="78" t="str">
        <f>IF(AP37&lt;=0,"",IF(AP37&lt;=20%,"Leve",IF(AP37&lt;=40%,"Menor",IF(AP37&lt;=60%,"Moderado",IF(AP37&lt;=80%,"Mayor","Catastrofico")))))</f>
        <v>Mayor</v>
      </c>
      <c r="AR37" s="82" t="str">
        <f>IF(OR(AND(AO37="Muy Baja",AQ37="Leve"),AND(AO37="Muy Baja",AQ37="Menor"),AND(AO37="Baja",AQ37="Leve")),"Bajo",IF(OR(AND(AO37="Muy baja",AQ37="Moderado"),AND(AO37="Baja",AQ37="Menor"),AND(AO37="Baja",AQ37="Moderado"),AND(AO37="Media",AQ37="Leve"),AND(AO37="Media",AQ37="Menor"),AND(AO37="Media",AQ37="Moderado"),AND(AO37="Alta",AQ37="Leve"),AND(AO37="Alta",AQ37="Menor")),"Moderado",IF(OR(AND(AO37="Muy Baja",AQ37="Mayor"),AND(AO37="Baja",AQ37="Mayor"),AND(AO37="Media",AQ37="Mayor"),AND(AO37="Alta",AQ37="Moderado"),AND(AO37="Alta",AQ37="Mayor"),AND(AO37="Muy Alta",AQ37="Leve"),AND(AO37="Muy Alta",AQ37="Menor"),AND(AO37="Muy Alta",AQ37="Moderado"),AND(AO37="Muy Alta",AQ37="Mayor")),"Alto",IF(OR(AND(AO37="Muy Baja",AQ37="Catastrofico"),AND(AO37="Baja",AQ37="Catastrofico"),AND(AO37="Media",AQ37="Catastrofico"),AND(AO37="Alta",AQ37="Catastrofico"),AND(AO37="Muy Alta",AQ37="Catastrofico")),"Extremo",""))))</f>
        <v>Alto</v>
      </c>
      <c r="AS37" s="75" t="s">
        <v>206</v>
      </c>
      <c r="AT37" s="95" t="s">
        <v>415</v>
      </c>
      <c r="AU37" s="95" t="s">
        <v>371</v>
      </c>
      <c r="AV37" s="92">
        <v>45047</v>
      </c>
      <c r="AW37" s="92">
        <v>45291</v>
      </c>
      <c r="AX37" s="68"/>
      <c r="AY37" s="68"/>
      <c r="AZ37" s="68"/>
      <c r="BA37" s="68"/>
      <c r="BB37" s="68"/>
      <c r="BC37" s="68"/>
    </row>
    <row r="38" spans="1:55" ht="57" customHeight="1" x14ac:dyDescent="0.25">
      <c r="A38" s="71"/>
      <c r="B38" s="71"/>
      <c r="C38" s="71"/>
      <c r="D38" s="71"/>
      <c r="E38" s="97"/>
      <c r="F38" s="71"/>
      <c r="G38" s="72"/>
      <c r="H38" s="72"/>
      <c r="I38" s="73"/>
      <c r="J38" s="71"/>
      <c r="K38" s="74"/>
      <c r="L38" s="80"/>
      <c r="M38" s="96"/>
      <c r="N38" s="80"/>
      <c r="O38" s="78"/>
      <c r="P38" s="76"/>
      <c r="Q38" s="39" t="s">
        <v>308</v>
      </c>
      <c r="R38" s="78"/>
      <c r="S38" s="80"/>
      <c r="T38" s="78"/>
      <c r="U38" s="81"/>
      <c r="V38" s="82"/>
      <c r="W38" s="18">
        <v>2</v>
      </c>
      <c r="X38" s="19" t="s">
        <v>371</v>
      </c>
      <c r="Y38" s="19" t="s">
        <v>404</v>
      </c>
      <c r="Z38" s="19" t="s">
        <v>405</v>
      </c>
      <c r="AA38" s="20" t="s">
        <v>407</v>
      </c>
      <c r="AB38" s="21" t="s">
        <v>201</v>
      </c>
      <c r="AC38" s="43">
        <v>0.25</v>
      </c>
      <c r="AD38" s="22" t="s">
        <v>377</v>
      </c>
      <c r="AE38" s="21" t="s">
        <v>202</v>
      </c>
      <c r="AF38" s="43">
        <v>0.15</v>
      </c>
      <c r="AG38" s="23" t="s">
        <v>203</v>
      </c>
      <c r="AH38" s="23" t="s">
        <v>204</v>
      </c>
      <c r="AI38" s="23" t="s">
        <v>205</v>
      </c>
      <c r="AJ38" s="52">
        <f>+AC38+AF38</f>
        <v>0.4</v>
      </c>
      <c r="AK38" s="52">
        <f>+AJ38*AL37</f>
        <v>4.8000000000000001E-2</v>
      </c>
      <c r="AL38" s="52">
        <f>+AL37-AK38</f>
        <v>7.1999999999999995E-2</v>
      </c>
      <c r="AM38" s="52">
        <f>IF(AD38='[4]11 FORMULAS'!$P$6,AM37-(AM37*AJ38),AM37)</f>
        <v>0.8</v>
      </c>
      <c r="AN38" s="83"/>
      <c r="AO38" s="78"/>
      <c r="AP38" s="83"/>
      <c r="AQ38" s="78"/>
      <c r="AR38" s="82"/>
      <c r="AS38" s="76"/>
      <c r="AT38" s="93"/>
      <c r="AU38" s="93"/>
      <c r="AV38" s="93"/>
      <c r="AW38" s="93"/>
      <c r="AX38" s="69"/>
      <c r="AY38" s="69"/>
      <c r="AZ38" s="69"/>
      <c r="BA38" s="69"/>
      <c r="BB38" s="69"/>
      <c r="BC38" s="69"/>
    </row>
    <row r="39" spans="1:55" ht="57" customHeight="1" x14ac:dyDescent="0.25">
      <c r="A39" s="71"/>
      <c r="B39" s="71"/>
      <c r="C39" s="71"/>
      <c r="D39" s="71"/>
      <c r="E39" s="97"/>
      <c r="F39" s="71"/>
      <c r="G39" s="72"/>
      <c r="H39" s="72"/>
      <c r="I39" s="73"/>
      <c r="J39" s="71"/>
      <c r="K39" s="74"/>
      <c r="L39" s="80"/>
      <c r="M39" s="96"/>
      <c r="N39" s="80"/>
      <c r="O39" s="78"/>
      <c r="P39" s="76"/>
      <c r="Q39" s="39" t="s">
        <v>318</v>
      </c>
      <c r="R39" s="78"/>
      <c r="S39" s="80"/>
      <c r="T39" s="78"/>
      <c r="U39" s="81"/>
      <c r="V39" s="82"/>
      <c r="W39" s="18"/>
      <c r="X39" s="19"/>
      <c r="Y39" s="19"/>
      <c r="Z39" s="19"/>
      <c r="AA39" s="20" t="str">
        <f t="shared" ref="AA39:AA40" si="28">+CONCATENATE(X39," ",Y39," ",Z39)</f>
        <v xml:space="preserve">  </v>
      </c>
      <c r="AB39" s="21"/>
      <c r="AC39" s="43" t="str">
        <f t="shared" ref="AC39:AC41" si="29">IF(AB39="","",IF(AB39="Preventivo",0.25,IF(AB39="Detectivo",0.15,IF(AB39="Correctivo",0.1,))))</f>
        <v/>
      </c>
      <c r="AD39" s="22" t="str">
        <f>+IF(OR(AB39='[1]11 FORMULAS'!$O$4,AB39='[1]11 FORMULAS'!$O$5),'[1]11 FORMULAS'!$P$5,IF(AB39='[1]11 FORMULAS'!$O$6,'[1]11 FORMULAS'!$P$6,""))</f>
        <v/>
      </c>
      <c r="AE39" s="21"/>
      <c r="AF39" s="43" t="str">
        <f t="shared" ref="AF39:AF41" si="30">IF(AE39="","",IF(AE39="Manual",0.15,IF(AE39="Automático",0.25,)))</f>
        <v/>
      </c>
      <c r="AG39" s="23"/>
      <c r="AH39" s="23"/>
      <c r="AI39" s="23"/>
      <c r="AJ39" s="52" t="e">
        <f t="shared" ref="AJ39:AJ40" si="31">+AC39+AF39</f>
        <v>#VALUE!</v>
      </c>
      <c r="AK39" s="52" t="e">
        <f t="shared" ref="AK39:AK41" si="32">+AJ39*AL38</f>
        <v>#VALUE!</v>
      </c>
      <c r="AL39" s="52" t="e">
        <f t="shared" ref="AL39:AL41" si="33">+AL38-AK39</f>
        <v>#VALUE!</v>
      </c>
      <c r="AM39" s="52">
        <f>IF(AD39='[4]11 FORMULAS'!$P$6,AM38-(AM38*AJ39),AM38)</f>
        <v>0.8</v>
      </c>
      <c r="AN39" s="83"/>
      <c r="AO39" s="78"/>
      <c r="AP39" s="83"/>
      <c r="AQ39" s="78"/>
      <c r="AR39" s="82"/>
      <c r="AS39" s="76"/>
      <c r="AT39" s="93"/>
      <c r="AU39" s="93"/>
      <c r="AV39" s="93"/>
      <c r="AW39" s="93"/>
      <c r="AX39" s="69"/>
      <c r="AY39" s="69"/>
      <c r="AZ39" s="69"/>
      <c r="BA39" s="69"/>
      <c r="BB39" s="69"/>
      <c r="BC39" s="69"/>
    </row>
    <row r="40" spans="1:55" ht="57" customHeight="1" x14ac:dyDescent="0.25">
      <c r="A40" s="71"/>
      <c r="B40" s="71"/>
      <c r="C40" s="71"/>
      <c r="D40" s="71"/>
      <c r="E40" s="97"/>
      <c r="F40" s="71"/>
      <c r="G40" s="72"/>
      <c r="H40" s="72"/>
      <c r="I40" s="73"/>
      <c r="J40" s="71"/>
      <c r="K40" s="74"/>
      <c r="L40" s="80"/>
      <c r="M40" s="96"/>
      <c r="N40" s="80"/>
      <c r="O40" s="78"/>
      <c r="P40" s="76"/>
      <c r="Q40" s="39" t="s">
        <v>319</v>
      </c>
      <c r="R40" s="78"/>
      <c r="S40" s="80"/>
      <c r="T40" s="78"/>
      <c r="U40" s="81"/>
      <c r="V40" s="82"/>
      <c r="W40" s="18"/>
      <c r="X40" s="19"/>
      <c r="Y40" s="19"/>
      <c r="Z40" s="19"/>
      <c r="AA40" s="20" t="str">
        <f t="shared" si="28"/>
        <v xml:space="preserve">  </v>
      </c>
      <c r="AB40" s="21"/>
      <c r="AC40" s="43" t="str">
        <f t="shared" si="29"/>
        <v/>
      </c>
      <c r="AD40" s="22" t="str">
        <f>+IF(OR(AB40='[1]11 FORMULAS'!$O$4,AB40='[1]11 FORMULAS'!$O$5),'[1]11 FORMULAS'!$P$5,IF(AB40='[1]11 FORMULAS'!$O$6,'[1]11 FORMULAS'!$P$6,""))</f>
        <v/>
      </c>
      <c r="AE40" s="21"/>
      <c r="AF40" s="43" t="str">
        <f t="shared" si="30"/>
        <v/>
      </c>
      <c r="AG40" s="23"/>
      <c r="AH40" s="23"/>
      <c r="AI40" s="23"/>
      <c r="AJ40" s="52" t="e">
        <f t="shared" si="31"/>
        <v>#VALUE!</v>
      </c>
      <c r="AK40" s="52" t="e">
        <f t="shared" si="32"/>
        <v>#VALUE!</v>
      </c>
      <c r="AL40" s="52" t="e">
        <f t="shared" si="33"/>
        <v>#VALUE!</v>
      </c>
      <c r="AM40" s="52">
        <f>IF(AD40='[4]11 FORMULAS'!$P$6,AM39-(AM39*AJ40),AM39)</f>
        <v>0.8</v>
      </c>
      <c r="AN40" s="83"/>
      <c r="AO40" s="78"/>
      <c r="AP40" s="83"/>
      <c r="AQ40" s="78"/>
      <c r="AR40" s="82"/>
      <c r="AS40" s="76"/>
      <c r="AT40" s="93"/>
      <c r="AU40" s="93"/>
      <c r="AV40" s="93"/>
      <c r="AW40" s="93"/>
      <c r="AX40" s="69"/>
      <c r="AY40" s="69"/>
      <c r="AZ40" s="69"/>
      <c r="BA40" s="69"/>
      <c r="BB40" s="69"/>
      <c r="BC40" s="69"/>
    </row>
    <row r="41" spans="1:55" ht="57" customHeight="1" x14ac:dyDescent="0.25">
      <c r="A41" s="71"/>
      <c r="B41" s="71"/>
      <c r="C41" s="71"/>
      <c r="D41" s="71"/>
      <c r="E41" s="97"/>
      <c r="F41" s="71"/>
      <c r="G41" s="72"/>
      <c r="H41" s="72"/>
      <c r="I41" s="73"/>
      <c r="J41" s="71"/>
      <c r="K41" s="74"/>
      <c r="L41" s="80"/>
      <c r="M41" s="96"/>
      <c r="N41" s="80"/>
      <c r="O41" s="78"/>
      <c r="P41" s="77"/>
      <c r="Q41" s="39" t="s">
        <v>315</v>
      </c>
      <c r="R41" s="78"/>
      <c r="S41" s="80"/>
      <c r="T41" s="78"/>
      <c r="U41" s="81"/>
      <c r="V41" s="82"/>
      <c r="W41" s="25"/>
      <c r="X41" s="25"/>
      <c r="Y41" s="25"/>
      <c r="Z41" s="25"/>
      <c r="AA41" s="25"/>
      <c r="AB41" s="26"/>
      <c r="AC41" s="43" t="str">
        <f t="shared" si="29"/>
        <v/>
      </c>
      <c r="AD41" s="26"/>
      <c r="AE41" s="26"/>
      <c r="AF41" s="43" t="str">
        <f t="shared" si="30"/>
        <v/>
      </c>
      <c r="AG41" s="26"/>
      <c r="AH41" s="26"/>
      <c r="AI41" s="26"/>
      <c r="AJ41" s="52"/>
      <c r="AK41" s="52" t="e">
        <f t="shared" si="32"/>
        <v>#VALUE!</v>
      </c>
      <c r="AL41" s="52" t="e">
        <f t="shared" si="33"/>
        <v>#VALUE!</v>
      </c>
      <c r="AM41" s="52">
        <f>IF(AD41='[4]11 FORMULAS'!$P$6,AM40-(AM40*AJ41),AM40)</f>
        <v>0.8</v>
      </c>
      <c r="AN41" s="83"/>
      <c r="AO41" s="78"/>
      <c r="AP41" s="83"/>
      <c r="AQ41" s="78"/>
      <c r="AR41" s="82"/>
      <c r="AS41" s="77"/>
      <c r="AT41" s="94"/>
      <c r="AU41" s="94"/>
      <c r="AV41" s="94"/>
      <c r="AW41" s="94"/>
      <c r="AX41" s="70"/>
      <c r="AY41" s="70"/>
      <c r="AZ41" s="70"/>
      <c r="BA41" s="70"/>
      <c r="BB41" s="70"/>
      <c r="BC41" s="70"/>
    </row>
    <row r="42" spans="1:55" ht="57.75" customHeight="1" x14ac:dyDescent="0.25">
      <c r="A42" s="71" t="s">
        <v>342</v>
      </c>
      <c r="B42" s="71" t="s">
        <v>212</v>
      </c>
      <c r="C42" s="71" t="s">
        <v>350</v>
      </c>
      <c r="D42" s="71" t="s">
        <v>357</v>
      </c>
      <c r="E42" s="97" t="s">
        <v>364</v>
      </c>
      <c r="F42" s="71" t="s">
        <v>213</v>
      </c>
      <c r="G42" s="72"/>
      <c r="H42" s="72" t="s">
        <v>197</v>
      </c>
      <c r="I42" s="73" t="s">
        <v>197</v>
      </c>
      <c r="J42" s="71">
        <v>24</v>
      </c>
      <c r="K42" s="78" t="s">
        <v>366</v>
      </c>
      <c r="L42" s="79">
        <v>0.4</v>
      </c>
      <c r="M42" s="96" t="s">
        <v>209</v>
      </c>
      <c r="N42" s="79"/>
      <c r="O42" s="78"/>
      <c r="P42" s="75" t="s">
        <v>318</v>
      </c>
      <c r="Q42" s="39" t="s">
        <v>311</v>
      </c>
      <c r="R42" s="78" t="str">
        <f>IF(S42&lt;=0,"",IF(S42&lt;=20%,"Leve",IF(S42&lt;=40%,"Menor",IF(S42&lt;=60%,"Moderado",IF(S42&lt;=80%,"Mayor","Catastrofico")))))</f>
        <v>Moderado</v>
      </c>
      <c r="S42" s="79">
        <v>0.6</v>
      </c>
      <c r="T42" s="78" t="s">
        <v>370</v>
      </c>
      <c r="U42" s="81">
        <v>0.6</v>
      </c>
      <c r="V42" s="82" t="str">
        <f>IF(OR(AND(K42="Muy Baja",T42="Leve"),AND(K42="Muy Baja",T42="Menor"),AND(K42="Baja",T42="Leve")),"Bajo",IF(OR(AND(K42="Muy baja",T42="Moderado"),AND(K42="Baja",T42="Menor"),AND(K42="Baja",T42="Moderado"),AND(K42="Media",T42="Leve"),AND(K42="Media",T42="Menor"),AND(K42="Media",T42="Moderado"),AND(K42="Alta",T42="Leve"),AND(K42="Alta",T42="Menor")),"Moderado",IF(OR(AND(K42="Muy Baja",T42="Mayor"),AND(K42="Baja",T42="Mayor"),AND(K42="Media",T42="Mayor"),AND(K42="Alta",T42="Moderado"),AND(K42="Alta",T42="Mayor"),AND(K42="Muy Alta",T42="Leve"),AND(K42="Muy Alta",T42="Menor"),AND(K42="Muy Alta",T42="Moderado"),AND(K42="Muy Alta",T42="Mayor")),"Alto",IF(OR(AND(K42="Muy Baja",T42="Catastrofico"),AND(K42="Baja",T42="Catastrofico"),AND(K42="Media",T42="Catastrofico"),AND(K42="Alta",T42="Catastrofico"),AND(K42="Muy Alta",T42="Catastrofico")),"Extremo",))))</f>
        <v>Moderado</v>
      </c>
      <c r="W42" s="18">
        <v>1</v>
      </c>
      <c r="X42" s="19" t="s">
        <v>371</v>
      </c>
      <c r="Y42" s="19" t="s">
        <v>408</v>
      </c>
      <c r="Z42" s="19" t="s">
        <v>405</v>
      </c>
      <c r="AA42" s="20" t="s">
        <v>410</v>
      </c>
      <c r="AB42" s="21" t="s">
        <v>201</v>
      </c>
      <c r="AC42" s="43">
        <v>0.25</v>
      </c>
      <c r="AD42" s="22" t="s">
        <v>377</v>
      </c>
      <c r="AE42" s="21" t="s">
        <v>202</v>
      </c>
      <c r="AF42" s="43">
        <v>0.15</v>
      </c>
      <c r="AG42" s="23" t="s">
        <v>203</v>
      </c>
      <c r="AH42" s="23" t="s">
        <v>204</v>
      </c>
      <c r="AI42" s="23" t="s">
        <v>205</v>
      </c>
      <c r="AJ42" s="52">
        <f>+AC42+AF42</f>
        <v>0.4</v>
      </c>
      <c r="AK42" s="52">
        <f>+L42*AJ42</f>
        <v>0.16000000000000003</v>
      </c>
      <c r="AL42" s="52">
        <f>+L42-AK42</f>
        <v>0.24</v>
      </c>
      <c r="AM42" s="52">
        <f>IF(AD42='[4]11 FORMULAS'!$P$6,U42-(U42*AJ42),U42)</f>
        <v>0.6</v>
      </c>
      <c r="AN42" s="83">
        <f>+AL43</f>
        <v>0.14399999999999999</v>
      </c>
      <c r="AO42" s="78" t="str">
        <f>IF(AN42&lt;=0,"",IF(AN42&lt;=20%,"Muy Baja",IF(AN42&lt;=40%,"Baja",IF(AN42&lt;=60%,"Media",IF(AN42&lt;=80%,"Alta","Muy Alta")))))</f>
        <v>Muy Baja</v>
      </c>
      <c r="AP42" s="83">
        <v>0.6</v>
      </c>
      <c r="AQ42" s="78" t="str">
        <f>IF(AP42&lt;=0,"",IF(AP42&lt;=20%,"Leve",IF(AP42&lt;=40%,"Menor",IF(AP42&lt;=60%,"Moderado",IF(AP42&lt;=80%,"Mayor","Catastrofico")))))</f>
        <v>Moderado</v>
      </c>
      <c r="AR42" s="82" t="str">
        <f>IF(OR(AND(AO42="Muy Baja",AQ42="Leve"),AND(AO42="Muy Baja",AQ42="Menor"),AND(AO42="Baja",AQ42="Leve")),"Bajo",IF(OR(AND(AO42="Muy baja",AQ42="Moderado"),AND(AO42="Baja",AQ42="Menor"),AND(AO42="Baja",AQ42="Moderado"),AND(AO42="Media",AQ42="Leve"),AND(AO42="Media",AQ42="Menor"),AND(AO42="Media",AQ42="Moderado"),AND(AO42="Alta",AQ42="Leve"),AND(AO42="Alta",AQ42="Menor")),"Moderado",IF(OR(AND(AO42="Muy Baja",AQ42="Mayor"),AND(AO42="Baja",AQ42="Mayor"),AND(AO42="Media",AQ42="Mayor"),AND(AO42="Alta",AQ42="Moderado"),AND(AO42="Alta",AQ42="Mayor"),AND(AO42="Muy Alta",AQ42="Leve"),AND(AO42="Muy Alta",AQ42="Menor"),AND(AO42="Muy Alta",AQ42="Moderado"),AND(AO42="Muy Alta",AQ42="Mayor")),"Alto",IF(OR(AND(AO42="Muy Baja",AQ42="Catastrofico"),AND(AO42="Baja",AQ42="Catastrofico"),AND(AO42="Media",AQ42="Catastrofico"),AND(AO42="Alta",AQ42="Catastrofico"),AND(AO42="Muy Alta",AQ42="Catastrofico")),"Extremo",""))))</f>
        <v>Moderado</v>
      </c>
      <c r="AS42" s="75" t="s">
        <v>206</v>
      </c>
      <c r="AT42" s="95" t="s">
        <v>415</v>
      </c>
      <c r="AU42" s="95" t="s">
        <v>371</v>
      </c>
      <c r="AV42" s="92">
        <v>45047</v>
      </c>
      <c r="AW42" s="92">
        <v>45291</v>
      </c>
      <c r="AX42" s="68"/>
      <c r="AY42" s="68"/>
      <c r="AZ42" s="68"/>
      <c r="BA42" s="68"/>
      <c r="BB42" s="68"/>
      <c r="BC42" s="68"/>
    </row>
    <row r="43" spans="1:55" ht="57.75" customHeight="1" x14ac:dyDescent="0.25">
      <c r="A43" s="71"/>
      <c r="B43" s="71"/>
      <c r="C43" s="71"/>
      <c r="D43" s="71"/>
      <c r="E43" s="97"/>
      <c r="F43" s="71"/>
      <c r="G43" s="72"/>
      <c r="H43" s="72"/>
      <c r="I43" s="73"/>
      <c r="J43" s="71"/>
      <c r="K43" s="78"/>
      <c r="L43" s="80"/>
      <c r="M43" s="96"/>
      <c r="N43" s="80"/>
      <c r="O43" s="78"/>
      <c r="P43" s="76"/>
      <c r="Q43" s="39" t="s">
        <v>308</v>
      </c>
      <c r="R43" s="78"/>
      <c r="S43" s="80"/>
      <c r="T43" s="78"/>
      <c r="U43" s="81"/>
      <c r="V43" s="82"/>
      <c r="W43" s="18">
        <v>2</v>
      </c>
      <c r="X43" s="19" t="s">
        <v>371</v>
      </c>
      <c r="Y43" s="19" t="s">
        <v>409</v>
      </c>
      <c r="Z43" s="19" t="s">
        <v>405</v>
      </c>
      <c r="AA43" s="20" t="s">
        <v>411</v>
      </c>
      <c r="AB43" s="21" t="s">
        <v>201</v>
      </c>
      <c r="AC43" s="43">
        <v>0.25</v>
      </c>
      <c r="AD43" s="22" t="s">
        <v>377</v>
      </c>
      <c r="AE43" s="21" t="s">
        <v>202</v>
      </c>
      <c r="AF43" s="43">
        <v>0.15</v>
      </c>
      <c r="AG43" s="23" t="s">
        <v>203</v>
      </c>
      <c r="AH43" s="23" t="s">
        <v>204</v>
      </c>
      <c r="AI43" s="23" t="s">
        <v>205</v>
      </c>
      <c r="AJ43" s="52">
        <f>+AC43+AF43</f>
        <v>0.4</v>
      </c>
      <c r="AK43" s="52">
        <f>+AJ43*AL42</f>
        <v>9.6000000000000002E-2</v>
      </c>
      <c r="AL43" s="52">
        <f>+AL42-AK43</f>
        <v>0.14399999999999999</v>
      </c>
      <c r="AM43" s="52">
        <f>IF(AD43='[4]11 FORMULAS'!$P$6,AM42-(AM42*AJ43),AM42)</f>
        <v>0.6</v>
      </c>
      <c r="AN43" s="83"/>
      <c r="AO43" s="78"/>
      <c r="AP43" s="83"/>
      <c r="AQ43" s="78"/>
      <c r="AR43" s="82"/>
      <c r="AS43" s="76"/>
      <c r="AT43" s="93"/>
      <c r="AU43" s="93"/>
      <c r="AV43" s="93"/>
      <c r="AW43" s="93"/>
      <c r="AX43" s="69"/>
      <c r="AY43" s="69"/>
      <c r="AZ43" s="69"/>
      <c r="BA43" s="69"/>
      <c r="BB43" s="69"/>
      <c r="BC43" s="69"/>
    </row>
    <row r="44" spans="1:55" ht="57.75" customHeight="1" x14ac:dyDescent="0.25">
      <c r="A44" s="71"/>
      <c r="B44" s="71"/>
      <c r="C44" s="71"/>
      <c r="D44" s="71"/>
      <c r="E44" s="97"/>
      <c r="F44" s="71"/>
      <c r="G44" s="72"/>
      <c r="H44" s="72"/>
      <c r="I44" s="73"/>
      <c r="J44" s="71"/>
      <c r="K44" s="78"/>
      <c r="L44" s="80"/>
      <c r="M44" s="96"/>
      <c r="N44" s="80"/>
      <c r="O44" s="78"/>
      <c r="P44" s="76"/>
      <c r="Q44" s="39" t="s">
        <v>318</v>
      </c>
      <c r="R44" s="78"/>
      <c r="S44" s="80"/>
      <c r="T44" s="78"/>
      <c r="U44" s="81"/>
      <c r="V44" s="82"/>
      <c r="W44" s="18"/>
      <c r="X44" s="19"/>
      <c r="Y44" s="19"/>
      <c r="Z44" s="19"/>
      <c r="AA44" s="20" t="str">
        <f t="shared" ref="AA44:AA45" si="34">+CONCATENATE(X44," ",Y44," ",Z44)</f>
        <v xml:space="preserve">  </v>
      </c>
      <c r="AB44" s="21"/>
      <c r="AC44" s="43" t="str">
        <f t="shared" ref="AC44:AC46" si="35">IF(AB44="","",IF(AB44="Preventivo",0.25,IF(AB44="Detectivo",0.15,IF(AB44="Correctivo",0.1,))))</f>
        <v/>
      </c>
      <c r="AD44" s="22" t="str">
        <f>+IF(OR(AB44='[1]11 FORMULAS'!$O$4,AB44='[1]11 FORMULAS'!$O$5),'[1]11 FORMULAS'!$P$5,IF(AB44='[1]11 FORMULAS'!$O$6,'[1]11 FORMULAS'!$P$6,""))</f>
        <v/>
      </c>
      <c r="AE44" s="21"/>
      <c r="AF44" s="43" t="str">
        <f t="shared" ref="AF44:AF46" si="36">IF(AE44="","",IF(AE44="Manual",0.15,IF(AE44="Automático",0.25,)))</f>
        <v/>
      </c>
      <c r="AG44" s="23"/>
      <c r="AH44" s="23"/>
      <c r="AI44" s="23"/>
      <c r="AJ44" s="52" t="e">
        <f t="shared" ref="AJ44:AJ45" si="37">+AC44+AF44</f>
        <v>#VALUE!</v>
      </c>
      <c r="AK44" s="52" t="e">
        <f t="shared" ref="AK44:AK46" si="38">+AJ44*AL43</f>
        <v>#VALUE!</v>
      </c>
      <c r="AL44" s="52" t="e">
        <f t="shared" ref="AL44:AL46" si="39">+AL43-AK44</f>
        <v>#VALUE!</v>
      </c>
      <c r="AM44" s="52">
        <f>IF(AD44='[4]11 FORMULAS'!$P$6,AM43-(AM43*AJ44),AM43)</f>
        <v>0.6</v>
      </c>
      <c r="AN44" s="83"/>
      <c r="AO44" s="78"/>
      <c r="AP44" s="83"/>
      <c r="AQ44" s="78"/>
      <c r="AR44" s="82"/>
      <c r="AS44" s="76"/>
      <c r="AT44" s="93"/>
      <c r="AU44" s="93"/>
      <c r="AV44" s="93"/>
      <c r="AW44" s="93"/>
      <c r="AX44" s="69"/>
      <c r="AY44" s="69"/>
      <c r="AZ44" s="69"/>
      <c r="BA44" s="69"/>
      <c r="BB44" s="69"/>
      <c r="BC44" s="69"/>
    </row>
    <row r="45" spans="1:55" ht="57.75" customHeight="1" x14ac:dyDescent="0.25">
      <c r="A45" s="71"/>
      <c r="B45" s="71"/>
      <c r="C45" s="71"/>
      <c r="D45" s="71"/>
      <c r="E45" s="97"/>
      <c r="F45" s="71"/>
      <c r="G45" s="72"/>
      <c r="H45" s="72"/>
      <c r="I45" s="73"/>
      <c r="J45" s="71"/>
      <c r="K45" s="78"/>
      <c r="L45" s="80"/>
      <c r="M45" s="96"/>
      <c r="N45" s="80"/>
      <c r="O45" s="78"/>
      <c r="P45" s="76"/>
      <c r="Q45" s="39" t="s">
        <v>319</v>
      </c>
      <c r="R45" s="78"/>
      <c r="S45" s="80"/>
      <c r="T45" s="78"/>
      <c r="U45" s="81"/>
      <c r="V45" s="82"/>
      <c r="W45" s="18"/>
      <c r="X45" s="19"/>
      <c r="Y45" s="19"/>
      <c r="Z45" s="19"/>
      <c r="AA45" s="20" t="str">
        <f t="shared" si="34"/>
        <v xml:space="preserve">  </v>
      </c>
      <c r="AB45" s="21"/>
      <c r="AC45" s="43" t="str">
        <f t="shared" si="35"/>
        <v/>
      </c>
      <c r="AD45" s="22" t="str">
        <f>+IF(OR(AB45='[1]11 FORMULAS'!$O$4,AB45='[1]11 FORMULAS'!$O$5),'[1]11 FORMULAS'!$P$5,IF(AB45='[1]11 FORMULAS'!$O$6,'[1]11 FORMULAS'!$P$6,""))</f>
        <v/>
      </c>
      <c r="AE45" s="21"/>
      <c r="AF45" s="43" t="str">
        <f t="shared" si="36"/>
        <v/>
      </c>
      <c r="AG45" s="23"/>
      <c r="AH45" s="23"/>
      <c r="AI45" s="23"/>
      <c r="AJ45" s="52" t="e">
        <f t="shared" si="37"/>
        <v>#VALUE!</v>
      </c>
      <c r="AK45" s="52" t="e">
        <f t="shared" si="38"/>
        <v>#VALUE!</v>
      </c>
      <c r="AL45" s="52" t="e">
        <f t="shared" si="39"/>
        <v>#VALUE!</v>
      </c>
      <c r="AM45" s="52">
        <f>IF(AD45='[4]11 FORMULAS'!$P$6,AM44-(AM44*AJ45),AM44)</f>
        <v>0.6</v>
      </c>
      <c r="AN45" s="83"/>
      <c r="AO45" s="78"/>
      <c r="AP45" s="83"/>
      <c r="AQ45" s="78"/>
      <c r="AR45" s="82"/>
      <c r="AS45" s="76"/>
      <c r="AT45" s="93"/>
      <c r="AU45" s="93"/>
      <c r="AV45" s="93"/>
      <c r="AW45" s="93"/>
      <c r="AX45" s="69"/>
      <c r="AY45" s="69"/>
      <c r="AZ45" s="69"/>
      <c r="BA45" s="69"/>
      <c r="BB45" s="69"/>
      <c r="BC45" s="69"/>
    </row>
    <row r="46" spans="1:55" ht="57.75" customHeight="1" x14ac:dyDescent="0.25">
      <c r="A46" s="71"/>
      <c r="B46" s="71"/>
      <c r="C46" s="71"/>
      <c r="D46" s="71"/>
      <c r="E46" s="97"/>
      <c r="F46" s="71"/>
      <c r="G46" s="72"/>
      <c r="H46" s="72"/>
      <c r="I46" s="73"/>
      <c r="J46" s="71"/>
      <c r="K46" s="78"/>
      <c r="L46" s="80"/>
      <c r="M46" s="96"/>
      <c r="N46" s="80"/>
      <c r="O46" s="78"/>
      <c r="P46" s="77"/>
      <c r="Q46" s="39" t="s">
        <v>315</v>
      </c>
      <c r="R46" s="78"/>
      <c r="S46" s="80"/>
      <c r="T46" s="78"/>
      <c r="U46" s="81"/>
      <c r="V46" s="82"/>
      <c r="W46" s="25"/>
      <c r="X46" s="25"/>
      <c r="Y46" s="25"/>
      <c r="Z46" s="25"/>
      <c r="AA46" s="25"/>
      <c r="AB46" s="26"/>
      <c r="AC46" s="43" t="str">
        <f t="shared" si="35"/>
        <v/>
      </c>
      <c r="AD46" s="26"/>
      <c r="AE46" s="26"/>
      <c r="AF46" s="43" t="str">
        <f t="shared" si="36"/>
        <v/>
      </c>
      <c r="AG46" s="26"/>
      <c r="AH46" s="26"/>
      <c r="AI46" s="26"/>
      <c r="AJ46" s="52"/>
      <c r="AK46" s="52" t="e">
        <f t="shared" si="38"/>
        <v>#VALUE!</v>
      </c>
      <c r="AL46" s="52" t="e">
        <f t="shared" si="39"/>
        <v>#VALUE!</v>
      </c>
      <c r="AM46" s="52">
        <f>IF(AD46='[4]11 FORMULAS'!$P$6,AM45-(AM45*AJ46),AM45)</f>
        <v>0.6</v>
      </c>
      <c r="AN46" s="83"/>
      <c r="AO46" s="78"/>
      <c r="AP46" s="83"/>
      <c r="AQ46" s="78"/>
      <c r="AR46" s="82"/>
      <c r="AS46" s="77"/>
      <c r="AT46" s="94"/>
      <c r="AU46" s="94"/>
      <c r="AV46" s="94"/>
      <c r="AW46" s="94"/>
      <c r="AX46" s="70"/>
      <c r="AY46" s="70"/>
      <c r="AZ46" s="70"/>
      <c r="BA46" s="70"/>
      <c r="BB46" s="70"/>
      <c r="BC46" s="70"/>
    </row>
    <row r="47" spans="1:55" ht="63.75" x14ac:dyDescent="0.25">
      <c r="A47" s="71" t="s">
        <v>343</v>
      </c>
      <c r="B47" s="71" t="s">
        <v>212</v>
      </c>
      <c r="C47" s="71" t="s">
        <v>351</v>
      </c>
      <c r="D47" s="71" t="s">
        <v>358</v>
      </c>
      <c r="E47" s="97" t="s">
        <v>365</v>
      </c>
      <c r="F47" s="71" t="s">
        <v>213</v>
      </c>
      <c r="G47" s="72"/>
      <c r="H47" s="72" t="s">
        <v>197</v>
      </c>
      <c r="I47" s="73" t="s">
        <v>197</v>
      </c>
      <c r="J47" s="71">
        <v>25</v>
      </c>
      <c r="K47" s="78" t="s">
        <v>366</v>
      </c>
      <c r="L47" s="79">
        <v>0.4</v>
      </c>
      <c r="M47" s="96" t="s">
        <v>209</v>
      </c>
      <c r="N47" s="79"/>
      <c r="O47" s="78"/>
      <c r="P47" s="75" t="s">
        <v>318</v>
      </c>
      <c r="Q47" s="39" t="s">
        <v>311</v>
      </c>
      <c r="R47" s="78" t="str">
        <f>IF(S47&lt;=0,"",IF(S47&lt;=20%,"Leve",IF(S47&lt;=40%,"Menor",IF(S47&lt;=60%,"Moderado",IF(S47&lt;=80%,"Mayor","Catastrofico")))))</f>
        <v>Moderado</v>
      </c>
      <c r="S47" s="79">
        <v>0.6</v>
      </c>
      <c r="T47" s="78" t="s">
        <v>370</v>
      </c>
      <c r="U47" s="81">
        <v>0.6</v>
      </c>
      <c r="V47" s="82" t="str">
        <f>IF(OR(AND(K47="Muy Baja",T47="Leve"),AND(K47="Muy Baja",T47="Menor"),AND(K47="Baja",T47="Leve")),"Bajo",IF(OR(AND(K47="Muy baja",T47="Moderado"),AND(K47="Baja",T47="Menor"),AND(K47="Baja",T47="Moderado"),AND(K47="Media",T47="Leve"),AND(K47="Media",T47="Menor"),AND(K47="Media",T47="Moderado"),AND(K47="Alta",T47="Leve"),AND(K47="Alta",T47="Menor")),"Moderado",IF(OR(AND(K47="Muy Baja",T47="Mayor"),AND(K47="Baja",T47="Mayor"),AND(K47="Media",T47="Mayor"),AND(K47="Alta",T47="Moderado"),AND(K47="Alta",T47="Mayor"),AND(K47="Muy Alta",T47="Leve"),AND(K47="Muy Alta",T47="Menor"),AND(K47="Muy Alta",T47="Moderado"),AND(K47="Muy Alta",T47="Mayor")),"Alto",IF(OR(AND(K47="Muy Baja",T47="Catastrofico"),AND(K47="Baja",T47="Catastrofico"),AND(K47="Media",T47="Catastrofico"),AND(K47="Alta",T47="Catastrofico"),AND(K47="Muy Alta",T47="Catastrofico")),"Extremo",))))</f>
        <v>Moderado</v>
      </c>
      <c r="W47" s="18">
        <v>1</v>
      </c>
      <c r="X47" s="19" t="s">
        <v>371</v>
      </c>
      <c r="Y47" s="19" t="s">
        <v>412</v>
      </c>
      <c r="Z47" s="19" t="s">
        <v>395</v>
      </c>
      <c r="AA47" s="20" t="s">
        <v>413</v>
      </c>
      <c r="AB47" s="21" t="s">
        <v>201</v>
      </c>
      <c r="AC47" s="43">
        <v>0.25</v>
      </c>
      <c r="AD47" s="22" t="s">
        <v>377</v>
      </c>
      <c r="AE47" s="21" t="s">
        <v>202</v>
      </c>
      <c r="AF47" s="43">
        <v>0.15</v>
      </c>
      <c r="AG47" s="23" t="s">
        <v>203</v>
      </c>
      <c r="AH47" s="23" t="s">
        <v>204</v>
      </c>
      <c r="AI47" s="23" t="s">
        <v>205</v>
      </c>
      <c r="AJ47" s="52">
        <f>+AC47+AF47</f>
        <v>0.4</v>
      </c>
      <c r="AK47" s="52">
        <f>+L47*AJ47</f>
        <v>0.16000000000000003</v>
      </c>
      <c r="AL47" s="52">
        <f>+L47-AK47</f>
        <v>0.24</v>
      </c>
      <c r="AM47" s="52">
        <f>IF(AD47='[4]11 FORMULAS'!$P$6,U47-(U47*AJ47),U47)</f>
        <v>0.6</v>
      </c>
      <c r="AN47" s="83">
        <f>+AL47</f>
        <v>0.24</v>
      </c>
      <c r="AO47" s="78" t="str">
        <f>IF(AN47&lt;=0,"",IF(AN47&lt;=20%,"Muy Baja",IF(AN47&lt;=40%,"Baja",IF(AN47&lt;=60%,"Media",IF(AN47&lt;=80%,"Alta","Muy Alta")))))</f>
        <v>Baja</v>
      </c>
      <c r="AP47" s="83">
        <v>0.6</v>
      </c>
      <c r="AQ47" s="78" t="str">
        <f>IF(AP47&lt;=0,"",IF(AP47&lt;=20%,"Leve",IF(AP47&lt;=40%,"Menor",IF(AP47&lt;=60%,"Moderado",IF(AP47&lt;=80%,"Mayor","Catastrofico")))))</f>
        <v>Moderado</v>
      </c>
      <c r="AR47" s="82" t="str">
        <f>IF(OR(AND(AO47="Muy Baja",AQ47="Leve"),AND(AO47="Muy Baja",AQ47="Menor"),AND(AO47="Baja",AQ47="Leve")),"Bajo",IF(OR(AND(AO47="Muy baja",AQ47="Moderado"),AND(AO47="Baja",AQ47="Menor"),AND(AO47="Baja",AQ47="Moderado"),AND(AO47="Media",AQ47="Leve"),AND(AO47="Media",AQ47="Menor"),AND(AO47="Media",AQ47="Moderado"),AND(AO47="Alta",AQ47="Leve"),AND(AO47="Alta",AQ47="Menor")),"Moderado",IF(OR(AND(AO47="Muy Baja",AQ47="Mayor"),AND(AO47="Baja",AQ47="Mayor"),AND(AO47="Media",AQ47="Mayor"),AND(AO47="Alta",AQ47="Moderado"),AND(AO47="Alta",AQ47="Mayor"),AND(AO47="Muy Alta",AQ47="Leve"),AND(AO47="Muy Alta",AQ47="Menor"),AND(AO47="Muy Alta",AQ47="Moderado"),AND(AO47="Muy Alta",AQ47="Mayor")),"Alto",IF(OR(AND(AO47="Muy Baja",AQ47="Catastrofico"),AND(AO47="Baja",AQ47="Catastrofico"),AND(AO47="Media",AQ47="Catastrofico"),AND(AO47="Alta",AQ47="Catastrofico"),AND(AO47="Muy Alta",AQ47="Catastrofico")),"Extremo",""))))</f>
        <v>Moderado</v>
      </c>
      <c r="AS47" s="75" t="s">
        <v>206</v>
      </c>
      <c r="AT47" s="95" t="s">
        <v>415</v>
      </c>
      <c r="AU47" s="95" t="s">
        <v>371</v>
      </c>
      <c r="AV47" s="92">
        <v>45047</v>
      </c>
      <c r="AW47" s="92">
        <v>45291</v>
      </c>
      <c r="AX47" s="68"/>
      <c r="AY47" s="68"/>
      <c r="AZ47" s="68"/>
      <c r="BA47" s="68"/>
      <c r="BB47" s="68"/>
      <c r="BC47" s="68"/>
    </row>
    <row r="48" spans="1:55" ht="47.25" customHeight="1" x14ac:dyDescent="0.25">
      <c r="A48" s="71"/>
      <c r="B48" s="71"/>
      <c r="C48" s="71"/>
      <c r="D48" s="71"/>
      <c r="E48" s="97"/>
      <c r="F48" s="71"/>
      <c r="G48" s="72"/>
      <c r="H48" s="72"/>
      <c r="I48" s="73"/>
      <c r="J48" s="71"/>
      <c r="K48" s="78"/>
      <c r="L48" s="80"/>
      <c r="M48" s="96"/>
      <c r="N48" s="80"/>
      <c r="O48" s="78"/>
      <c r="P48" s="76"/>
      <c r="Q48" s="39" t="s">
        <v>308</v>
      </c>
      <c r="R48" s="78"/>
      <c r="S48" s="80"/>
      <c r="T48" s="78"/>
      <c r="U48" s="81"/>
      <c r="V48" s="82"/>
      <c r="W48" s="18"/>
      <c r="X48" s="19"/>
      <c r="Y48" s="19"/>
      <c r="Z48" s="19"/>
      <c r="AA48" s="20"/>
      <c r="AB48" s="21"/>
      <c r="AC48" s="43" t="str">
        <f t="shared" ref="AC48:AC51" si="40">IF(AB48="","",IF(AB48="Preventivo",0.25,IF(AB48="Detectivo",0.15,IF(AB48="Correctivo",0.1,))))</f>
        <v/>
      </c>
      <c r="AD48" s="22" t="str">
        <f>+IF(OR(AB48='[1]11 FORMULAS'!$O$4,AB48='[1]11 FORMULAS'!$O$5),'[1]11 FORMULAS'!$P$5,IF(AB48='[1]11 FORMULAS'!$O$6,'[1]11 FORMULAS'!$P$6,""))</f>
        <v/>
      </c>
      <c r="AE48" s="21"/>
      <c r="AF48" s="43" t="str">
        <f t="shared" ref="AF48:AF51" si="41">IF(AE48="","",IF(AE48="Manual",0.15,IF(AE48="Automático",0.25,)))</f>
        <v/>
      </c>
      <c r="AG48" s="23"/>
      <c r="AH48" s="23"/>
      <c r="AI48" s="23"/>
      <c r="AJ48" s="52" t="e">
        <f>+AC48+AF48</f>
        <v>#VALUE!</v>
      </c>
      <c r="AK48" s="52" t="e">
        <f>+AJ48*AL47</f>
        <v>#VALUE!</v>
      </c>
      <c r="AL48" s="52" t="e">
        <f>+AL47-AK48</f>
        <v>#VALUE!</v>
      </c>
      <c r="AM48" s="52">
        <f>IF(AD48='[4]11 FORMULAS'!$P$6,AM47-(AM47*AJ48),AM47)</f>
        <v>0.6</v>
      </c>
      <c r="AN48" s="83"/>
      <c r="AO48" s="78"/>
      <c r="AP48" s="83"/>
      <c r="AQ48" s="78"/>
      <c r="AR48" s="82"/>
      <c r="AS48" s="76"/>
      <c r="AT48" s="93"/>
      <c r="AU48" s="93"/>
      <c r="AV48" s="93"/>
      <c r="AW48" s="93"/>
      <c r="AX48" s="69"/>
      <c r="AY48" s="69"/>
      <c r="AZ48" s="69"/>
      <c r="BA48" s="69"/>
      <c r="BB48" s="69"/>
      <c r="BC48" s="69"/>
    </row>
    <row r="49" spans="1:55" ht="47.25" customHeight="1" x14ac:dyDescent="0.25">
      <c r="A49" s="71"/>
      <c r="B49" s="71"/>
      <c r="C49" s="71"/>
      <c r="D49" s="71"/>
      <c r="E49" s="97"/>
      <c r="F49" s="71"/>
      <c r="G49" s="72"/>
      <c r="H49" s="72"/>
      <c r="I49" s="73"/>
      <c r="J49" s="71"/>
      <c r="K49" s="78"/>
      <c r="L49" s="80"/>
      <c r="M49" s="96"/>
      <c r="N49" s="80"/>
      <c r="O49" s="78"/>
      <c r="P49" s="76"/>
      <c r="Q49" s="39" t="s">
        <v>318</v>
      </c>
      <c r="R49" s="78"/>
      <c r="S49" s="80"/>
      <c r="T49" s="78"/>
      <c r="U49" s="81"/>
      <c r="V49" s="82"/>
      <c r="W49" s="18"/>
      <c r="X49" s="19"/>
      <c r="Y49" s="19"/>
      <c r="Z49" s="19"/>
      <c r="AA49" s="20" t="str">
        <f t="shared" ref="AA49:AA50" si="42">+CONCATENATE(X49," ",Y49," ",Z49)</f>
        <v xml:space="preserve">  </v>
      </c>
      <c r="AB49" s="21"/>
      <c r="AC49" s="43" t="str">
        <f t="shared" si="40"/>
        <v/>
      </c>
      <c r="AD49" s="22" t="str">
        <f>+IF(OR(AB49='[1]11 FORMULAS'!$O$4,AB49='[1]11 FORMULAS'!$O$5),'[1]11 FORMULAS'!$P$5,IF(AB49='[1]11 FORMULAS'!$O$6,'[1]11 FORMULAS'!$P$6,""))</f>
        <v/>
      </c>
      <c r="AE49" s="21"/>
      <c r="AF49" s="43" t="str">
        <f t="shared" si="41"/>
        <v/>
      </c>
      <c r="AG49" s="23"/>
      <c r="AH49" s="23"/>
      <c r="AI49" s="23"/>
      <c r="AJ49" s="52" t="e">
        <f t="shared" ref="AJ49:AJ50" si="43">+AC49+AF49</f>
        <v>#VALUE!</v>
      </c>
      <c r="AK49" s="52" t="e">
        <f t="shared" ref="AK49:AK51" si="44">+AJ49*AL48</f>
        <v>#VALUE!</v>
      </c>
      <c r="AL49" s="52" t="e">
        <f t="shared" ref="AL49:AL51" si="45">+AL48-AK49</f>
        <v>#VALUE!</v>
      </c>
      <c r="AM49" s="52">
        <f>IF(AD49='[4]11 FORMULAS'!$P$6,AM48-(AM48*AJ49),AM48)</f>
        <v>0.6</v>
      </c>
      <c r="AN49" s="83"/>
      <c r="AO49" s="78"/>
      <c r="AP49" s="83"/>
      <c r="AQ49" s="78"/>
      <c r="AR49" s="82"/>
      <c r="AS49" s="76"/>
      <c r="AT49" s="93"/>
      <c r="AU49" s="93"/>
      <c r="AV49" s="93"/>
      <c r="AW49" s="93"/>
      <c r="AX49" s="69"/>
      <c r="AY49" s="69"/>
      <c r="AZ49" s="69"/>
      <c r="BA49" s="69"/>
      <c r="BB49" s="69"/>
      <c r="BC49" s="69"/>
    </row>
    <row r="50" spans="1:55" ht="47.25" customHeight="1" x14ac:dyDescent="0.25">
      <c r="A50" s="71"/>
      <c r="B50" s="71"/>
      <c r="C50" s="71"/>
      <c r="D50" s="71"/>
      <c r="E50" s="97"/>
      <c r="F50" s="71"/>
      <c r="G50" s="72"/>
      <c r="H50" s="72"/>
      <c r="I50" s="73"/>
      <c r="J50" s="71"/>
      <c r="K50" s="78"/>
      <c r="L50" s="80"/>
      <c r="M50" s="96"/>
      <c r="N50" s="80"/>
      <c r="O50" s="78"/>
      <c r="P50" s="76"/>
      <c r="Q50" s="39" t="s">
        <v>319</v>
      </c>
      <c r="R50" s="78"/>
      <c r="S50" s="80"/>
      <c r="T50" s="78"/>
      <c r="U50" s="81"/>
      <c r="V50" s="82"/>
      <c r="W50" s="18"/>
      <c r="X50" s="19"/>
      <c r="Y50" s="19"/>
      <c r="Z50" s="19"/>
      <c r="AA50" s="20" t="str">
        <f t="shared" si="42"/>
        <v xml:space="preserve">  </v>
      </c>
      <c r="AB50" s="21"/>
      <c r="AC50" s="43" t="str">
        <f t="shared" si="40"/>
        <v/>
      </c>
      <c r="AD50" s="22" t="str">
        <f>+IF(OR(AB50='[1]11 FORMULAS'!$O$4,AB50='[1]11 FORMULAS'!$O$5),'[1]11 FORMULAS'!$P$5,IF(AB50='[1]11 FORMULAS'!$O$6,'[1]11 FORMULAS'!$P$6,""))</f>
        <v/>
      </c>
      <c r="AE50" s="21"/>
      <c r="AF50" s="43" t="str">
        <f t="shared" si="41"/>
        <v/>
      </c>
      <c r="AG50" s="23"/>
      <c r="AH50" s="23"/>
      <c r="AI50" s="23"/>
      <c r="AJ50" s="52" t="e">
        <f t="shared" si="43"/>
        <v>#VALUE!</v>
      </c>
      <c r="AK50" s="52" t="e">
        <f t="shared" si="44"/>
        <v>#VALUE!</v>
      </c>
      <c r="AL50" s="52" t="e">
        <f t="shared" si="45"/>
        <v>#VALUE!</v>
      </c>
      <c r="AM50" s="52">
        <f>IF(AD50='[4]11 FORMULAS'!$P$6,AM49-(AM49*AJ50),AM49)</f>
        <v>0.6</v>
      </c>
      <c r="AN50" s="83"/>
      <c r="AO50" s="78"/>
      <c r="AP50" s="83"/>
      <c r="AQ50" s="78"/>
      <c r="AR50" s="82"/>
      <c r="AS50" s="76"/>
      <c r="AT50" s="93"/>
      <c r="AU50" s="93"/>
      <c r="AV50" s="93"/>
      <c r="AW50" s="93"/>
      <c r="AX50" s="69"/>
      <c r="AY50" s="69"/>
      <c r="AZ50" s="69"/>
      <c r="BA50" s="69"/>
      <c r="BB50" s="69"/>
      <c r="BC50" s="69"/>
    </row>
    <row r="51" spans="1:55" ht="47.25" customHeight="1" x14ac:dyDescent="0.25">
      <c r="A51" s="71"/>
      <c r="B51" s="71"/>
      <c r="C51" s="71"/>
      <c r="D51" s="71"/>
      <c r="E51" s="97"/>
      <c r="F51" s="71"/>
      <c r="G51" s="72"/>
      <c r="H51" s="72"/>
      <c r="I51" s="73"/>
      <c r="J51" s="71"/>
      <c r="K51" s="78"/>
      <c r="L51" s="80"/>
      <c r="M51" s="96"/>
      <c r="N51" s="80"/>
      <c r="O51" s="78"/>
      <c r="P51" s="77"/>
      <c r="Q51" s="39" t="s">
        <v>315</v>
      </c>
      <c r="R51" s="78"/>
      <c r="S51" s="80"/>
      <c r="T51" s="78"/>
      <c r="U51" s="81"/>
      <c r="V51" s="82"/>
      <c r="W51" s="25"/>
      <c r="X51" s="25"/>
      <c r="Y51" s="25"/>
      <c r="Z51" s="25"/>
      <c r="AA51" s="25"/>
      <c r="AB51" s="26"/>
      <c r="AC51" s="43" t="str">
        <f t="shared" si="40"/>
        <v/>
      </c>
      <c r="AD51" s="26"/>
      <c r="AE51" s="26"/>
      <c r="AF51" s="43" t="str">
        <f t="shared" si="41"/>
        <v/>
      </c>
      <c r="AG51" s="26"/>
      <c r="AH51" s="26"/>
      <c r="AI51" s="26"/>
      <c r="AJ51" s="52"/>
      <c r="AK51" s="52" t="e">
        <f t="shared" si="44"/>
        <v>#VALUE!</v>
      </c>
      <c r="AL51" s="52" t="e">
        <f t="shared" si="45"/>
        <v>#VALUE!</v>
      </c>
      <c r="AM51" s="52">
        <f>IF(AD51='[4]11 FORMULAS'!$P$6,AM50-(AM50*AJ51),AM50)</f>
        <v>0.6</v>
      </c>
      <c r="AN51" s="83"/>
      <c r="AO51" s="78"/>
      <c r="AP51" s="83"/>
      <c r="AQ51" s="78"/>
      <c r="AR51" s="82"/>
      <c r="AS51" s="77"/>
      <c r="AT51" s="94"/>
      <c r="AU51" s="94"/>
      <c r="AV51" s="94"/>
      <c r="AW51" s="94"/>
      <c r="AX51" s="70"/>
      <c r="AY51" s="70"/>
      <c r="AZ51" s="70"/>
      <c r="BA51" s="70"/>
      <c r="BB51" s="70"/>
      <c r="BC51" s="70"/>
    </row>
  </sheetData>
  <mergeCells count="364">
    <mergeCell ref="AU47:AU51"/>
    <mergeCell ref="AV47:AV51"/>
    <mergeCell ref="AW47:AW51"/>
    <mergeCell ref="AX47:AX51"/>
    <mergeCell ref="AY47:AY51"/>
    <mergeCell ref="AZ47:AZ51"/>
    <mergeCell ref="BA47:BA51"/>
    <mergeCell ref="BB47:BB51"/>
    <mergeCell ref="BC47:BC51"/>
    <mergeCell ref="U47:U51"/>
    <mergeCell ref="V47:V51"/>
    <mergeCell ref="AN47:AN51"/>
    <mergeCell ref="AO47:AO51"/>
    <mergeCell ref="AP47:AP51"/>
    <mergeCell ref="AQ47:AQ51"/>
    <mergeCell ref="AR47:AR51"/>
    <mergeCell ref="AS47:AS51"/>
    <mergeCell ref="AT47:AT51"/>
    <mergeCell ref="AW42:AW46"/>
    <mergeCell ref="AX42:AX46"/>
    <mergeCell ref="AY42:AY46"/>
    <mergeCell ref="AZ42:AZ46"/>
    <mergeCell ref="BA42:BA46"/>
    <mergeCell ref="BB42:BB46"/>
    <mergeCell ref="BC42:BC46"/>
    <mergeCell ref="C47:C51"/>
    <mergeCell ref="D47:D51"/>
    <mergeCell ref="E47:E51"/>
    <mergeCell ref="F47:F51"/>
    <mergeCell ref="G47:G51"/>
    <mergeCell ref="H47:H51"/>
    <mergeCell ref="I47:I51"/>
    <mergeCell ref="J47:J51"/>
    <mergeCell ref="K47:K51"/>
    <mergeCell ref="L47:L51"/>
    <mergeCell ref="M47:M51"/>
    <mergeCell ref="N47:N51"/>
    <mergeCell ref="O47:O51"/>
    <mergeCell ref="P47:P51"/>
    <mergeCell ref="R47:R51"/>
    <mergeCell ref="S47:S51"/>
    <mergeCell ref="T47:T51"/>
    <mergeCell ref="AN42:AN46"/>
    <mergeCell ref="AO42:AO46"/>
    <mergeCell ref="AP42:AP46"/>
    <mergeCell ref="AQ42:AQ46"/>
    <mergeCell ref="AR42:AR46"/>
    <mergeCell ref="AS42:AS46"/>
    <mergeCell ref="AT42:AT46"/>
    <mergeCell ref="AU42:AU46"/>
    <mergeCell ref="AV42:AV46"/>
    <mergeCell ref="M42:M46"/>
    <mergeCell ref="N42:N46"/>
    <mergeCell ref="O42:O46"/>
    <mergeCell ref="P42:P46"/>
    <mergeCell ref="R42:R46"/>
    <mergeCell ref="S42:S46"/>
    <mergeCell ref="T42:T46"/>
    <mergeCell ref="U42:U46"/>
    <mergeCell ref="V42:V46"/>
    <mergeCell ref="D42:D46"/>
    <mergeCell ref="E42:E46"/>
    <mergeCell ref="F42:F46"/>
    <mergeCell ref="G42:G46"/>
    <mergeCell ref="H42:H46"/>
    <mergeCell ref="I42:I46"/>
    <mergeCell ref="J42:J46"/>
    <mergeCell ref="K42:K46"/>
    <mergeCell ref="L42:L46"/>
    <mergeCell ref="AU37:AU41"/>
    <mergeCell ref="AV37:AV41"/>
    <mergeCell ref="AW37:AW41"/>
    <mergeCell ref="AX37:AX41"/>
    <mergeCell ref="AY37:AY41"/>
    <mergeCell ref="AZ37:AZ41"/>
    <mergeCell ref="BA37:BA41"/>
    <mergeCell ref="BB37:BB41"/>
    <mergeCell ref="BC37:BC41"/>
    <mergeCell ref="U37:U41"/>
    <mergeCell ref="V37:V41"/>
    <mergeCell ref="AN37:AN41"/>
    <mergeCell ref="AO37:AO41"/>
    <mergeCell ref="AP37:AP41"/>
    <mergeCell ref="AQ37:AQ41"/>
    <mergeCell ref="AR37:AR41"/>
    <mergeCell ref="AS37:AS41"/>
    <mergeCell ref="AT37:AT41"/>
    <mergeCell ref="AW32:AW36"/>
    <mergeCell ref="AX32:AX36"/>
    <mergeCell ref="AY32:AY36"/>
    <mergeCell ref="AZ32:AZ36"/>
    <mergeCell ref="BA32:BA36"/>
    <mergeCell ref="BB32:BB36"/>
    <mergeCell ref="BC32:BC36"/>
    <mergeCell ref="C37:C41"/>
    <mergeCell ref="D37:D41"/>
    <mergeCell ref="E37:E41"/>
    <mergeCell ref="F37:F41"/>
    <mergeCell ref="G37:G41"/>
    <mergeCell ref="H37:H41"/>
    <mergeCell ref="I37:I41"/>
    <mergeCell ref="J37:J41"/>
    <mergeCell ref="K37:K41"/>
    <mergeCell ref="L37:L41"/>
    <mergeCell ref="M37:M41"/>
    <mergeCell ref="N37:N41"/>
    <mergeCell ref="O37:O41"/>
    <mergeCell ref="P37:P41"/>
    <mergeCell ref="R37:R41"/>
    <mergeCell ref="S37:S41"/>
    <mergeCell ref="T37:T41"/>
    <mergeCell ref="AN32:AN36"/>
    <mergeCell ref="AO32:AO36"/>
    <mergeCell ref="AP32:AP36"/>
    <mergeCell ref="AQ32:AQ36"/>
    <mergeCell ref="AR32:AR36"/>
    <mergeCell ref="AS32:AS36"/>
    <mergeCell ref="AT32:AT36"/>
    <mergeCell ref="AU32:AU36"/>
    <mergeCell ref="AV32:AV36"/>
    <mergeCell ref="M32:M36"/>
    <mergeCell ref="N32:N36"/>
    <mergeCell ref="O32:O36"/>
    <mergeCell ref="P32:P36"/>
    <mergeCell ref="R32:R36"/>
    <mergeCell ref="S32:S36"/>
    <mergeCell ref="T32:T36"/>
    <mergeCell ref="U32:U36"/>
    <mergeCell ref="V32:V36"/>
    <mergeCell ref="D32:D36"/>
    <mergeCell ref="E32:E36"/>
    <mergeCell ref="F32:F36"/>
    <mergeCell ref="G32:G36"/>
    <mergeCell ref="H32:H36"/>
    <mergeCell ref="I32:I36"/>
    <mergeCell ref="J32:J36"/>
    <mergeCell ref="K32:K36"/>
    <mergeCell ref="L32:L36"/>
    <mergeCell ref="A32:A36"/>
    <mergeCell ref="A37:A41"/>
    <mergeCell ref="A42:A46"/>
    <mergeCell ref="A47:A51"/>
    <mergeCell ref="B32:B36"/>
    <mergeCell ref="B37:B41"/>
    <mergeCell ref="B42:B46"/>
    <mergeCell ref="B47:B51"/>
    <mergeCell ref="C32:C36"/>
    <mergeCell ref="C42:C46"/>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B10:BB11"/>
    <mergeCell ref="BC10:BC11"/>
    <mergeCell ref="A12:A16"/>
    <mergeCell ref="B12:B16"/>
    <mergeCell ref="C12:C16"/>
    <mergeCell ref="D12:D16"/>
    <mergeCell ref="E12:E16"/>
    <mergeCell ref="F12:F16"/>
    <mergeCell ref="G12:G16"/>
    <mergeCell ref="H12:H16"/>
    <mergeCell ref="AT10:AT11"/>
    <mergeCell ref="AU10:AU11"/>
    <mergeCell ref="AV10:AV11"/>
    <mergeCell ref="AW10:AW11"/>
    <mergeCell ref="AX10:AZ10"/>
    <mergeCell ref="BA10:BA11"/>
    <mergeCell ref="AQ9:AQ11"/>
    <mergeCell ref="AR9:AR11"/>
    <mergeCell ref="AS9:AS11"/>
    <mergeCell ref="BB12:BB16"/>
    <mergeCell ref="BC12:BC16"/>
    <mergeCell ref="AW12:AW16"/>
    <mergeCell ref="AX12:AX16"/>
    <mergeCell ref="L9:L11"/>
    <mergeCell ref="A17:A21"/>
    <mergeCell ref="B17:B21"/>
    <mergeCell ref="C17:C21"/>
    <mergeCell ref="D17:D21"/>
    <mergeCell ref="E17:E21"/>
    <mergeCell ref="AS12:AS16"/>
    <mergeCell ref="AT12:AT16"/>
    <mergeCell ref="AU12:AU16"/>
    <mergeCell ref="AV12:AV16"/>
    <mergeCell ref="V12:V16"/>
    <mergeCell ref="AN12:AN16"/>
    <mergeCell ref="AO12:AO16"/>
    <mergeCell ref="AP12:AP16"/>
    <mergeCell ref="AQ12:AQ16"/>
    <mergeCell ref="AR12:AR16"/>
    <mergeCell ref="F17:F21"/>
    <mergeCell ref="G17:G21"/>
    <mergeCell ref="H17:H21"/>
    <mergeCell ref="I17:I21"/>
    <mergeCell ref="J17:J21"/>
    <mergeCell ref="P12:P16"/>
    <mergeCell ref="R12:R16"/>
    <mergeCell ref="S12:S16"/>
    <mergeCell ref="T12:T16"/>
    <mergeCell ref="A10:A11"/>
    <mergeCell ref="B10:B11"/>
    <mergeCell ref="C10:C11"/>
    <mergeCell ref="D10:D11"/>
    <mergeCell ref="E10:E11"/>
    <mergeCell ref="AY12:AY16"/>
    <mergeCell ref="AZ12:AZ16"/>
    <mergeCell ref="BA12:BA16"/>
    <mergeCell ref="U12:U16"/>
    <mergeCell ref="I12:I16"/>
    <mergeCell ref="J12:J16"/>
    <mergeCell ref="K12:K16"/>
    <mergeCell ref="L12:L16"/>
    <mergeCell ref="M12:M16"/>
    <mergeCell ref="N12:N16"/>
    <mergeCell ref="O12:O16"/>
    <mergeCell ref="Q9:Q11"/>
    <mergeCell ref="I22:I26"/>
    <mergeCell ref="J22:J26"/>
    <mergeCell ref="K22:K26"/>
    <mergeCell ref="L22:L26"/>
    <mergeCell ref="M22:M26"/>
    <mergeCell ref="N22:N26"/>
    <mergeCell ref="BB17:BB21"/>
    <mergeCell ref="BC17:BC21"/>
    <mergeCell ref="AW17:AW21"/>
    <mergeCell ref="AX17:AX21"/>
    <mergeCell ref="AY17:AY21"/>
    <mergeCell ref="AZ17:AZ21"/>
    <mergeCell ref="BA17:BA21"/>
    <mergeCell ref="L17:L21"/>
    <mergeCell ref="M17:M21"/>
    <mergeCell ref="N17:N21"/>
    <mergeCell ref="O17:O21"/>
    <mergeCell ref="P17:P21"/>
    <mergeCell ref="R17:R21"/>
    <mergeCell ref="K17:K21"/>
    <mergeCell ref="U17:U21"/>
    <mergeCell ref="V17:V21"/>
    <mergeCell ref="AV17:AV21"/>
    <mergeCell ref="AP17:AP21"/>
    <mergeCell ref="AQ17:AQ21"/>
    <mergeCell ref="AR17:AR21"/>
    <mergeCell ref="AS17:AS21"/>
    <mergeCell ref="AT17:AT21"/>
    <mergeCell ref="AU17:AU21"/>
    <mergeCell ref="S17:S21"/>
    <mergeCell ref="T17:T21"/>
    <mergeCell ref="AO17:AO21"/>
    <mergeCell ref="AN17:AN21"/>
    <mergeCell ref="BC22:BC26"/>
    <mergeCell ref="A27:A31"/>
    <mergeCell ref="B27:B31"/>
    <mergeCell ref="C27:C31"/>
    <mergeCell ref="D27:D31"/>
    <mergeCell ref="E27:E31"/>
    <mergeCell ref="AS22:AS26"/>
    <mergeCell ref="AT22:AT26"/>
    <mergeCell ref="AU22:AU26"/>
    <mergeCell ref="AV22:AV26"/>
    <mergeCell ref="AW22:AW26"/>
    <mergeCell ref="AX22:AX26"/>
    <mergeCell ref="V22:V26"/>
    <mergeCell ref="AN22:AN26"/>
    <mergeCell ref="AO22:AO26"/>
    <mergeCell ref="AP22:AP26"/>
    <mergeCell ref="AQ22:AQ26"/>
    <mergeCell ref="A22:A26"/>
    <mergeCell ref="B22:B26"/>
    <mergeCell ref="C22:C26"/>
    <mergeCell ref="D22:D26"/>
    <mergeCell ref="E22:E26"/>
    <mergeCell ref="F22:F26"/>
    <mergeCell ref="G22:G26"/>
    <mergeCell ref="BC27:BC31"/>
    <mergeCell ref="P5:T5"/>
    <mergeCell ref="I5:O5"/>
    <mergeCell ref="I6:O6"/>
    <mergeCell ref="P6:T6"/>
    <mergeCell ref="AV27:AV31"/>
    <mergeCell ref="AW27:AW31"/>
    <mergeCell ref="AX27:AX31"/>
    <mergeCell ref="AY27:AY31"/>
    <mergeCell ref="AZ27:AZ31"/>
    <mergeCell ref="BA27:BA31"/>
    <mergeCell ref="AP27:AP31"/>
    <mergeCell ref="AQ27:AQ31"/>
    <mergeCell ref="AR27:AR31"/>
    <mergeCell ref="AS27:AS31"/>
    <mergeCell ref="AT27:AT31"/>
    <mergeCell ref="AU27:AU31"/>
    <mergeCell ref="AR22:AR26"/>
    <mergeCell ref="O22:O26"/>
    <mergeCell ref="P22:P26"/>
    <mergeCell ref="L27:L31"/>
    <mergeCell ref="M27:M31"/>
    <mergeCell ref="N27:N31"/>
    <mergeCell ref="O27:O31"/>
    <mergeCell ref="AY22:AY26"/>
    <mergeCell ref="AZ22:AZ26"/>
    <mergeCell ref="BA22:BA26"/>
    <mergeCell ref="BB22:BB26"/>
    <mergeCell ref="F27:F31"/>
    <mergeCell ref="G27:G31"/>
    <mergeCell ref="H27:H31"/>
    <mergeCell ref="I27:I31"/>
    <mergeCell ref="J27:J31"/>
    <mergeCell ref="K27:K31"/>
    <mergeCell ref="BB27:BB31"/>
    <mergeCell ref="P27:P31"/>
    <mergeCell ref="R27:R31"/>
    <mergeCell ref="S27:S31"/>
    <mergeCell ref="T27:T31"/>
    <mergeCell ref="U27:U31"/>
    <mergeCell ref="V27:V31"/>
    <mergeCell ref="AN27:AN31"/>
    <mergeCell ref="AO27:AO31"/>
    <mergeCell ref="H22:H26"/>
    <mergeCell ref="R22:R26"/>
    <mergeCell ref="S22:S26"/>
    <mergeCell ref="T22:T26"/>
    <mergeCell ref="U22:U26"/>
  </mergeCells>
  <conditionalFormatting sqref="K42">
    <cfRule type="cellIs" dxfId="423" priority="348" operator="equal">
      <formula>"Alta"</formula>
    </cfRule>
    <cfRule type="cellIs" dxfId="422" priority="349" operator="equal">
      <formula>"Media"</formula>
    </cfRule>
    <cfRule type="cellIs" dxfId="421" priority="351" operator="equal">
      <formula>"Muy Baja"</formula>
    </cfRule>
    <cfRule type="cellIs" dxfId="420" priority="350" operator="equal">
      <formula>"Baja"</formula>
    </cfRule>
    <cfRule type="cellIs" dxfId="419" priority="347" operator="equal">
      <formula>"Muy Alta"</formula>
    </cfRule>
  </conditionalFormatting>
  <conditionalFormatting sqref="K47">
    <cfRule type="cellIs" dxfId="418" priority="297" operator="equal">
      <formula>"Baja"</formula>
    </cfRule>
    <cfRule type="cellIs" dxfId="417" priority="298" operator="equal">
      <formula>"Muy Baja"</formula>
    </cfRule>
    <cfRule type="cellIs" dxfId="416" priority="294" operator="equal">
      <formula>"Muy Alta"</formula>
    </cfRule>
    <cfRule type="cellIs" dxfId="415" priority="295" operator="equal">
      <formula>"Alta"</formula>
    </cfRule>
    <cfRule type="cellIs" dxfId="414" priority="296" operator="equal">
      <formula>"Media"</formula>
    </cfRule>
  </conditionalFormatting>
  <conditionalFormatting sqref="M12">
    <cfRule type="cellIs" dxfId="413" priority="719" operator="equal">
      <formula>$U$12</formula>
    </cfRule>
    <cfRule type="cellIs" dxfId="412" priority="723" operator="equal">
      <formula>$U$16</formula>
    </cfRule>
    <cfRule type="cellIs" dxfId="411" priority="722" operator="equal">
      <formula>$U$15</formula>
    </cfRule>
    <cfRule type="cellIs" dxfId="410" priority="721" operator="equal">
      <formula>$U$14</formula>
    </cfRule>
    <cfRule type="cellIs" dxfId="409" priority="720" operator="equal">
      <formula>$U$13</formula>
    </cfRule>
  </conditionalFormatting>
  <conditionalFormatting sqref="M17">
    <cfRule type="cellIs" dxfId="408" priority="522" operator="equal">
      <formula>$U$12</formula>
    </cfRule>
    <cfRule type="cellIs" dxfId="407" priority="523" operator="equal">
      <formula>$U$13</formula>
    </cfRule>
    <cfRule type="cellIs" dxfId="406" priority="524" operator="equal">
      <formula>$U$14</formula>
    </cfRule>
    <cfRule type="cellIs" dxfId="405" priority="526" operator="equal">
      <formula>$U$16</formula>
    </cfRule>
    <cfRule type="cellIs" dxfId="404" priority="525" operator="equal">
      <formula>$U$15</formula>
    </cfRule>
  </conditionalFormatting>
  <conditionalFormatting sqref="M22">
    <cfRule type="cellIs" dxfId="403" priority="518" operator="equal">
      <formula>$U$13</formula>
    </cfRule>
    <cfRule type="cellIs" dxfId="402" priority="517" operator="equal">
      <formula>$U$12</formula>
    </cfRule>
    <cfRule type="cellIs" dxfId="401" priority="519" operator="equal">
      <formula>$U$14</formula>
    </cfRule>
    <cfRule type="cellIs" dxfId="400" priority="520" operator="equal">
      <formula>$U$15</formula>
    </cfRule>
    <cfRule type="cellIs" dxfId="399" priority="521" operator="equal">
      <formula>$U$16</formula>
    </cfRule>
  </conditionalFormatting>
  <conditionalFormatting sqref="M27">
    <cfRule type="cellIs" dxfId="398" priority="516" operator="equal">
      <formula>$U$16</formula>
    </cfRule>
    <cfRule type="cellIs" dxfId="397" priority="515" operator="equal">
      <formula>$U$15</formula>
    </cfRule>
    <cfRule type="cellIs" dxfId="396" priority="514" operator="equal">
      <formula>$U$14</formula>
    </cfRule>
    <cfRule type="cellIs" dxfId="395" priority="513" operator="equal">
      <formula>$U$13</formula>
    </cfRule>
    <cfRule type="cellIs" dxfId="394" priority="512" operator="equal">
      <formula>$U$12</formula>
    </cfRule>
  </conditionalFormatting>
  <conditionalFormatting sqref="M32">
    <cfRule type="cellIs" dxfId="393" priority="417" operator="equal">
      <formula>$U$15</formula>
    </cfRule>
    <cfRule type="cellIs" dxfId="392" priority="418" operator="equal">
      <formula>$U$16</formula>
    </cfRule>
    <cfRule type="cellIs" dxfId="391" priority="415" operator="equal">
      <formula>$U$13</formula>
    </cfRule>
    <cfRule type="cellIs" dxfId="390" priority="414" operator="equal">
      <formula>$U$12</formula>
    </cfRule>
    <cfRule type="cellIs" dxfId="389" priority="416" operator="equal">
      <formula>$U$14</formula>
    </cfRule>
  </conditionalFormatting>
  <conditionalFormatting sqref="M37">
    <cfRule type="cellIs" dxfId="388" priority="363" operator="equal">
      <formula>$U$14</formula>
    </cfRule>
    <cfRule type="cellIs" dxfId="387" priority="362" operator="equal">
      <formula>$U$13</formula>
    </cfRule>
    <cfRule type="cellIs" dxfId="386" priority="361" operator="equal">
      <formula>$U$12</formula>
    </cfRule>
    <cfRule type="cellIs" dxfId="385" priority="365" operator="equal">
      <formula>$U$16</formula>
    </cfRule>
    <cfRule type="cellIs" dxfId="384" priority="364" operator="equal">
      <formula>$U$15</formula>
    </cfRule>
  </conditionalFormatting>
  <conditionalFormatting sqref="M42">
    <cfRule type="cellIs" dxfId="383" priority="311" operator="equal">
      <formula>$U$15</formula>
    </cfRule>
    <cfRule type="cellIs" dxfId="382" priority="312" operator="equal">
      <formula>$U$16</formula>
    </cfRule>
    <cfRule type="cellIs" dxfId="381" priority="308" operator="equal">
      <formula>$U$12</formula>
    </cfRule>
    <cfRule type="cellIs" dxfId="380" priority="309" operator="equal">
      <formula>$U$13</formula>
    </cfRule>
    <cfRule type="cellIs" dxfId="379" priority="310" operator="equal">
      <formula>$U$14</formula>
    </cfRule>
  </conditionalFormatting>
  <conditionalFormatting sqref="M47">
    <cfRule type="cellIs" dxfId="378" priority="256" operator="equal">
      <formula>$U$13</formula>
    </cfRule>
    <cfRule type="cellIs" dxfId="377" priority="258" operator="equal">
      <formula>$U$15</formula>
    </cfRule>
    <cfRule type="cellIs" dxfId="376" priority="255" operator="equal">
      <formula>$U$12</formula>
    </cfRule>
    <cfRule type="cellIs" dxfId="375" priority="257" operator="equal">
      <formula>$U$14</formula>
    </cfRule>
    <cfRule type="cellIs" dxfId="374" priority="259" operator="equal">
      <formula>$U$16</formula>
    </cfRule>
  </conditionalFormatting>
  <conditionalFormatting sqref="O22">
    <cfRule type="cellIs" dxfId="373" priority="644" operator="equal">
      <formula>"catastrofico"</formula>
    </cfRule>
    <cfRule type="cellIs" dxfId="372" priority="648" operator="equal">
      <formula>"leve"</formula>
    </cfRule>
    <cfRule type="cellIs" dxfId="371" priority="647" operator="equal">
      <formula>"menor"</formula>
    </cfRule>
    <cfRule type="cellIs" dxfId="370" priority="646" operator="equal">
      <formula>"Moderado"</formula>
    </cfRule>
    <cfRule type="cellIs" dxfId="369" priority="645" operator="equal">
      <formula>"Mayor"</formula>
    </cfRule>
  </conditionalFormatting>
  <conditionalFormatting sqref="O27">
    <cfRule type="cellIs" dxfId="368" priority="600" operator="equal">
      <formula>"leve"</formula>
    </cfRule>
    <cfRule type="cellIs" dxfId="367" priority="599" operator="equal">
      <formula>"menor"</formula>
    </cfRule>
    <cfRule type="cellIs" dxfId="366" priority="596" operator="equal">
      <formula>"catastrofico"</formula>
    </cfRule>
    <cfRule type="cellIs" dxfId="365" priority="598" operator="equal">
      <formula>"Moderado"</formula>
    </cfRule>
    <cfRule type="cellIs" dxfId="364" priority="597" operator="equal">
      <formula>"Mayor"</formula>
    </cfRule>
  </conditionalFormatting>
  <conditionalFormatting sqref="O32">
    <cfRule type="cellIs" dxfId="363" priority="449" operator="equal">
      <formula>"Mayor"</formula>
    </cfRule>
    <cfRule type="cellIs" dxfId="362" priority="450" operator="equal">
      <formula>"Moderado"</formula>
    </cfRule>
    <cfRule type="cellIs" dxfId="361" priority="448" operator="equal">
      <formula>"catastrofico"</formula>
    </cfRule>
    <cfRule type="cellIs" dxfId="360" priority="452" operator="equal">
      <formula>"leve"</formula>
    </cfRule>
    <cfRule type="cellIs" dxfId="359" priority="451" operator="equal">
      <formula>"menor"</formula>
    </cfRule>
  </conditionalFormatting>
  <conditionalFormatting sqref="O37">
    <cfRule type="cellIs" dxfId="358" priority="398" operator="equal">
      <formula>"menor"</formula>
    </cfRule>
    <cfRule type="cellIs" dxfId="357" priority="399" operator="equal">
      <formula>"leve"</formula>
    </cfRule>
    <cfRule type="cellIs" dxfId="356" priority="397" operator="equal">
      <formula>"Moderado"</formula>
    </cfRule>
    <cfRule type="cellIs" dxfId="355" priority="396" operator="equal">
      <formula>"Mayor"</formula>
    </cfRule>
    <cfRule type="cellIs" dxfId="354" priority="395" operator="equal">
      <formula>"catastrofico"</formula>
    </cfRule>
  </conditionalFormatting>
  <conditionalFormatting sqref="O42">
    <cfRule type="cellIs" dxfId="353" priority="342" operator="equal">
      <formula>"catastrofico"</formula>
    </cfRule>
    <cfRule type="cellIs" dxfId="352" priority="346" operator="equal">
      <formula>"leve"</formula>
    </cfRule>
    <cfRule type="cellIs" dxfId="351" priority="345" operator="equal">
      <formula>"menor"</formula>
    </cfRule>
    <cfRule type="cellIs" dxfId="350" priority="344" operator="equal">
      <formula>"Moderado"</formula>
    </cfRule>
    <cfRule type="cellIs" dxfId="349" priority="343" operator="equal">
      <formula>"Mayor"</formula>
    </cfRule>
  </conditionalFormatting>
  <conditionalFormatting sqref="O47">
    <cfRule type="cellIs" dxfId="348" priority="289" operator="equal">
      <formula>"catastrofico"</formula>
    </cfRule>
    <cfRule type="cellIs" dxfId="347" priority="290" operator="equal">
      <formula>"Mayor"</formula>
    </cfRule>
    <cfRule type="cellIs" dxfId="346" priority="291" operator="equal">
      <formula>"Moderado"</formula>
    </cfRule>
    <cfRule type="cellIs" dxfId="345" priority="292" operator="equal">
      <formula>"menor"</formula>
    </cfRule>
    <cfRule type="cellIs" dxfId="344" priority="293" operator="equal">
      <formula>"leve"</formula>
    </cfRule>
  </conditionalFormatting>
  <conditionalFormatting sqref="R12">
    <cfRule type="cellIs" dxfId="343" priority="701" operator="equal">
      <formula>"Moderado"</formula>
    </cfRule>
    <cfRule type="cellIs" dxfId="342" priority="700" operator="equal">
      <formula>"Mayor"</formula>
    </cfRule>
    <cfRule type="cellIs" dxfId="341" priority="699" operator="equal">
      <formula>"catastrofico"</formula>
    </cfRule>
    <cfRule type="cellIs" dxfId="340" priority="703" operator="equal">
      <formula>"leve"</formula>
    </cfRule>
    <cfRule type="cellIs" dxfId="339" priority="702" operator="equal">
      <formula>"menor"</formula>
    </cfRule>
  </conditionalFormatting>
  <conditionalFormatting sqref="T12">
    <cfRule type="cellIs" dxfId="338" priority="695" operator="equal">
      <formula>"Mayor"</formula>
    </cfRule>
    <cfRule type="cellIs" dxfId="337" priority="694" operator="equal">
      <formula>"catastrofico"</formula>
    </cfRule>
    <cfRule type="cellIs" dxfId="336" priority="697" operator="equal">
      <formula>"menor"</formula>
    </cfRule>
    <cfRule type="cellIs" dxfId="335" priority="698" operator="equal">
      <formula>"leve"</formula>
    </cfRule>
    <cfRule type="cellIs" dxfId="334" priority="696" operator="equal">
      <formula>"Moderado"</formula>
    </cfRule>
  </conditionalFormatting>
  <conditionalFormatting sqref="T17">
    <cfRule type="cellIs" dxfId="333" priority="667" operator="equal">
      <formula>"menor"</formula>
    </cfRule>
    <cfRule type="cellIs" dxfId="332" priority="666" operator="equal">
      <formula>"Moderado"</formula>
    </cfRule>
    <cfRule type="cellIs" dxfId="331" priority="665" operator="equal">
      <formula>"Mayor"</formula>
    </cfRule>
    <cfRule type="cellIs" dxfId="330" priority="664" operator="equal">
      <formula>"catastrofico"</formula>
    </cfRule>
    <cfRule type="cellIs" dxfId="329" priority="668" operator="equal">
      <formula>"leve"</formula>
    </cfRule>
  </conditionalFormatting>
  <conditionalFormatting sqref="T22">
    <cfRule type="cellIs" dxfId="328" priority="632" operator="equal">
      <formula>"menor"</formula>
    </cfRule>
    <cfRule type="cellIs" dxfId="327" priority="631" operator="equal">
      <formula>"Moderado"</formula>
    </cfRule>
    <cfRule type="cellIs" dxfId="326" priority="630" operator="equal">
      <formula>"Mayor"</formula>
    </cfRule>
    <cfRule type="cellIs" dxfId="325" priority="629" operator="equal">
      <formula>"catastrofico"</formula>
    </cfRule>
    <cfRule type="cellIs" dxfId="324" priority="633" operator="equal">
      <formula>"leve"</formula>
    </cfRule>
  </conditionalFormatting>
  <conditionalFormatting sqref="T27">
    <cfRule type="cellIs" dxfId="323" priority="581" operator="equal">
      <formula>"catastrofico"</formula>
    </cfRule>
    <cfRule type="cellIs" dxfId="322" priority="585" operator="equal">
      <formula>"leve"</formula>
    </cfRule>
    <cfRule type="cellIs" dxfId="321" priority="584" operator="equal">
      <formula>"menor"</formula>
    </cfRule>
    <cfRule type="cellIs" dxfId="320" priority="583" operator="equal">
      <formula>"Moderado"</formula>
    </cfRule>
    <cfRule type="cellIs" dxfId="319" priority="582" operator="equal">
      <formula>"Mayor"</formula>
    </cfRule>
  </conditionalFormatting>
  <conditionalFormatting sqref="T32">
    <cfRule type="cellIs" dxfId="318" priority="442" operator="equal">
      <formula>"leve"</formula>
    </cfRule>
    <cfRule type="cellIs" dxfId="317" priority="441" operator="equal">
      <formula>"menor"</formula>
    </cfRule>
    <cfRule type="cellIs" dxfId="316" priority="440" operator="equal">
      <formula>"Moderado"</formula>
    </cfRule>
    <cfRule type="cellIs" dxfId="315" priority="439" operator="equal">
      <formula>"Mayor"</formula>
    </cfRule>
    <cfRule type="cellIs" dxfId="314" priority="438" operator="equal">
      <formula>"catastrofico"</formula>
    </cfRule>
  </conditionalFormatting>
  <conditionalFormatting sqref="T37">
    <cfRule type="cellIs" dxfId="313" priority="387" operator="equal">
      <formula>"Moderado"</formula>
    </cfRule>
    <cfRule type="cellIs" dxfId="312" priority="388" operator="equal">
      <formula>"menor"</formula>
    </cfRule>
    <cfRule type="cellIs" dxfId="311" priority="389" operator="equal">
      <formula>"leve"</formula>
    </cfRule>
    <cfRule type="cellIs" dxfId="310" priority="386" operator="equal">
      <formula>"Mayor"</formula>
    </cfRule>
    <cfRule type="cellIs" dxfId="309" priority="385" operator="equal">
      <formula>"catastrofico"</formula>
    </cfRule>
  </conditionalFormatting>
  <conditionalFormatting sqref="T42">
    <cfRule type="cellIs" dxfId="308" priority="333" operator="equal">
      <formula>"Mayor"</formula>
    </cfRule>
    <cfRule type="cellIs" dxfId="307" priority="332" operator="equal">
      <formula>"catastrofico"</formula>
    </cfRule>
    <cfRule type="cellIs" dxfId="306" priority="334" operator="equal">
      <formula>"Moderado"</formula>
    </cfRule>
    <cfRule type="cellIs" dxfId="305" priority="335" operator="equal">
      <formula>"menor"</formula>
    </cfRule>
    <cfRule type="cellIs" dxfId="304" priority="336" operator="equal">
      <formula>"leve"</formula>
    </cfRule>
  </conditionalFormatting>
  <conditionalFormatting sqref="T47">
    <cfRule type="cellIs" dxfId="303" priority="281" operator="equal">
      <formula>"Moderado"</formula>
    </cfRule>
    <cfRule type="cellIs" dxfId="302" priority="279" operator="equal">
      <formula>"catastrofico"</formula>
    </cfRule>
    <cfRule type="cellIs" dxfId="301" priority="280" operator="equal">
      <formula>"Mayor"</formula>
    </cfRule>
    <cfRule type="cellIs" dxfId="300" priority="283" operator="equal">
      <formula>"leve"</formula>
    </cfRule>
    <cfRule type="cellIs" dxfId="299" priority="282" operator="equal">
      <formula>"menor"</formula>
    </cfRule>
  </conditionalFormatting>
  <conditionalFormatting sqref="U12">
    <cfRule type="cellIs" dxfId="298" priority="717" operator="equal">
      <formula>#REF!</formula>
    </cfRule>
    <cfRule type="cellIs" dxfId="297" priority="718" operator="equal">
      <formula>#REF!</formula>
    </cfRule>
    <cfRule type="cellIs" dxfId="296" priority="716" operator="equal">
      <formula>#REF!</formula>
    </cfRule>
    <cfRule type="cellIs" dxfId="295" priority="715" operator="equal">
      <formula>#REF!</formula>
    </cfRule>
    <cfRule type="cellIs" dxfId="294" priority="714" operator="equal">
      <formula>#REF!</formula>
    </cfRule>
  </conditionalFormatting>
  <conditionalFormatting sqref="U17">
    <cfRule type="cellIs" dxfId="293" priority="682" operator="equal">
      <formula>#REF!</formula>
    </cfRule>
    <cfRule type="cellIs" dxfId="292" priority="681" operator="equal">
      <formula>#REF!</formula>
    </cfRule>
    <cfRule type="cellIs" dxfId="291" priority="680" operator="equal">
      <formula>#REF!</formula>
    </cfRule>
    <cfRule type="cellIs" dxfId="290" priority="679" operator="equal">
      <formula>#REF!</formula>
    </cfRule>
    <cfRule type="cellIs" dxfId="289" priority="683" operator="equal">
      <formula>#REF!</formula>
    </cfRule>
  </conditionalFormatting>
  <conditionalFormatting sqref="U22">
    <cfRule type="cellIs" dxfId="288" priority="634" operator="equal">
      <formula>#REF!</formula>
    </cfRule>
    <cfRule type="cellIs" dxfId="287" priority="637" operator="equal">
      <formula>#REF!</formula>
    </cfRule>
    <cfRule type="cellIs" dxfId="286" priority="638" operator="equal">
      <formula>#REF!</formula>
    </cfRule>
    <cfRule type="cellIs" dxfId="285" priority="635" operator="equal">
      <formula>#REF!</formula>
    </cfRule>
    <cfRule type="cellIs" dxfId="284" priority="636" operator="equal">
      <formula>#REF!</formula>
    </cfRule>
  </conditionalFormatting>
  <conditionalFormatting sqref="U27">
    <cfRule type="cellIs" dxfId="283" priority="586" operator="equal">
      <formula>#REF!</formula>
    </cfRule>
    <cfRule type="cellIs" dxfId="282" priority="587" operator="equal">
      <formula>#REF!</formula>
    </cfRule>
    <cfRule type="cellIs" dxfId="281" priority="588" operator="equal">
      <formula>#REF!</formula>
    </cfRule>
    <cfRule type="cellIs" dxfId="280" priority="589" operator="equal">
      <formula>#REF!</formula>
    </cfRule>
    <cfRule type="cellIs" dxfId="279" priority="590" operator="equal">
      <formula>#REF!</formula>
    </cfRule>
  </conditionalFormatting>
  <conditionalFormatting sqref="U32">
    <cfRule type="cellIs" dxfId="278" priority="446" operator="equal">
      <formula>#REF!</formula>
    </cfRule>
    <cfRule type="cellIs" dxfId="277" priority="447" operator="equal">
      <formula>#REF!</formula>
    </cfRule>
    <cfRule type="cellIs" dxfId="276" priority="443" operator="equal">
      <formula>#REF!</formula>
    </cfRule>
    <cfRule type="cellIs" dxfId="275" priority="444" operator="equal">
      <formula>#REF!</formula>
    </cfRule>
    <cfRule type="cellIs" dxfId="274" priority="445" operator="equal">
      <formula>#REF!</formula>
    </cfRule>
  </conditionalFormatting>
  <conditionalFormatting sqref="U37">
    <cfRule type="cellIs" dxfId="273" priority="390" operator="equal">
      <formula>#REF!</formula>
    </cfRule>
    <cfRule type="cellIs" dxfId="272" priority="391" operator="equal">
      <formula>#REF!</formula>
    </cfRule>
    <cfRule type="cellIs" dxfId="271" priority="394" operator="equal">
      <formula>#REF!</formula>
    </cfRule>
    <cfRule type="cellIs" dxfId="270" priority="393" operator="equal">
      <formula>#REF!</formula>
    </cfRule>
    <cfRule type="cellIs" dxfId="269" priority="392" operator="equal">
      <formula>#REF!</formula>
    </cfRule>
  </conditionalFormatting>
  <conditionalFormatting sqref="U42">
    <cfRule type="cellIs" dxfId="268" priority="337" operator="equal">
      <formula>#REF!</formula>
    </cfRule>
    <cfRule type="cellIs" dxfId="267" priority="339" operator="equal">
      <formula>#REF!</formula>
    </cfRule>
    <cfRule type="cellIs" dxfId="266" priority="338" operator="equal">
      <formula>#REF!</formula>
    </cfRule>
    <cfRule type="cellIs" dxfId="265" priority="340" operator="equal">
      <formula>#REF!</formula>
    </cfRule>
    <cfRule type="cellIs" dxfId="264" priority="341" operator="equal">
      <formula>#REF!</formula>
    </cfRule>
  </conditionalFormatting>
  <conditionalFormatting sqref="U47">
    <cfRule type="cellIs" dxfId="263" priority="285" operator="equal">
      <formula>#REF!</formula>
    </cfRule>
    <cfRule type="cellIs" dxfId="262" priority="286" operator="equal">
      <formula>#REF!</formula>
    </cfRule>
    <cfRule type="cellIs" dxfId="261" priority="287" operator="equal">
      <formula>#REF!</formula>
    </cfRule>
    <cfRule type="cellIs" dxfId="260" priority="288" operator="equal">
      <formula>#REF!</formula>
    </cfRule>
    <cfRule type="cellIs" dxfId="259" priority="284" operator="equal">
      <formula>#REF!</formula>
    </cfRule>
  </conditionalFormatting>
  <conditionalFormatting sqref="V12">
    <cfRule type="cellIs" dxfId="258" priority="488" operator="equal">
      <formula>"Extremo"</formula>
    </cfRule>
    <cfRule type="cellIs" dxfId="257" priority="489" operator="equal">
      <formula>"Alto"</formula>
    </cfRule>
    <cfRule type="cellIs" dxfId="256" priority="490" operator="equal">
      <formula>"Moderado"</formula>
    </cfRule>
    <cfRule type="cellIs" dxfId="255" priority="491" operator="equal">
      <formula>"Bajo"</formula>
    </cfRule>
  </conditionalFormatting>
  <conditionalFormatting sqref="AO12">
    <cfRule type="cellIs" dxfId="254" priority="693" operator="equal">
      <formula>"Muy Baja"</formula>
    </cfRule>
    <cfRule type="cellIs" dxfId="253" priority="689" operator="equal">
      <formula>"Muy Alta"</formula>
    </cfRule>
    <cfRule type="cellIs" dxfId="252" priority="690" operator="equal">
      <formula>"Alta"</formula>
    </cfRule>
    <cfRule type="cellIs" dxfId="251" priority="691" operator="equal">
      <formula>"Media"</formula>
    </cfRule>
    <cfRule type="cellIs" dxfId="250" priority="692" operator="equal">
      <formula>"Baja"</formula>
    </cfRule>
  </conditionalFormatting>
  <conditionalFormatting sqref="AQ12">
    <cfRule type="cellIs" dxfId="249" priority="686" operator="equal">
      <formula>"Moderado"</formula>
    </cfRule>
    <cfRule type="cellIs" dxfId="248" priority="687" operator="equal">
      <formula>"Menor"</formula>
    </cfRule>
    <cfRule type="cellIs" dxfId="247" priority="688" operator="equal">
      <formula>"Leve"</formula>
    </cfRule>
    <cfRule type="cellIs" dxfId="246" priority="684" operator="equal">
      <formula>"Catastrofico"</formula>
    </cfRule>
    <cfRule type="cellIs" dxfId="245" priority="685" operator="equal">
      <formula>"Mayor"</formula>
    </cfRule>
  </conditionalFormatting>
  <conditionalFormatting sqref="AR12">
    <cfRule type="cellIs" dxfId="244" priority="528" operator="equal">
      <formula>"Alto"</formula>
    </cfRule>
    <cfRule type="cellIs" dxfId="243" priority="530" operator="equal">
      <formula>"Bajo"</formula>
    </cfRule>
    <cfRule type="cellIs" dxfId="242" priority="529" operator="equal">
      <formula>"Moderado"</formula>
    </cfRule>
    <cfRule type="cellIs" dxfId="241" priority="527" operator="equal">
      <formula>"Extremo"</formula>
    </cfRule>
  </conditionalFormatting>
  <conditionalFormatting sqref="AS12">
    <cfRule type="cellIs" dxfId="240" priority="562" operator="equal">
      <formula>"Evitar"</formula>
    </cfRule>
    <cfRule type="cellIs" dxfId="239" priority="566" operator="equal">
      <formula>"Reducir mitigar"</formula>
    </cfRule>
    <cfRule type="cellIs" dxfId="238" priority="563" operator="equal">
      <formula>"Aceptar"</formula>
    </cfRule>
    <cfRule type="cellIs" dxfId="237" priority="565" operator="equal">
      <formula>"reducir mitigar"</formula>
    </cfRule>
    <cfRule type="cellIs" dxfId="236" priority="564" operator="equal">
      <formula>"reducir transferir"</formula>
    </cfRule>
  </conditionalFormatting>
  <conditionalFormatting sqref="AS17">
    <cfRule type="cellIs" dxfId="235" priority="561" operator="equal">
      <formula>"Reducir mitigar"</formula>
    </cfRule>
    <cfRule type="cellIs" dxfId="234" priority="560" operator="equal">
      <formula>"reducir mitigar"</formula>
    </cfRule>
    <cfRule type="cellIs" dxfId="233" priority="558" operator="equal">
      <formula>"Aceptar"</formula>
    </cfRule>
    <cfRule type="cellIs" dxfId="232" priority="557" operator="equal">
      <formula>"Evitar"</formula>
    </cfRule>
    <cfRule type="cellIs" dxfId="231" priority="559" operator="equal">
      <formula>"reducir transferir"</formula>
    </cfRule>
  </conditionalFormatting>
  <conditionalFormatting sqref="AS22">
    <cfRule type="cellIs" dxfId="230" priority="552" operator="equal">
      <formula>"Evitar"</formula>
    </cfRule>
    <cfRule type="cellIs" dxfId="229" priority="555" operator="equal">
      <formula>"reducir mitigar"</formula>
    </cfRule>
    <cfRule type="cellIs" dxfId="228" priority="554" operator="equal">
      <formula>"reducir transferir"</formula>
    </cfRule>
    <cfRule type="cellIs" dxfId="227" priority="553" operator="equal">
      <formula>"Aceptar"</formula>
    </cfRule>
    <cfRule type="cellIs" dxfId="226" priority="556" operator="equal">
      <formula>"Reducir mitigar"</formula>
    </cfRule>
  </conditionalFormatting>
  <conditionalFormatting sqref="AS27">
    <cfRule type="cellIs" dxfId="225" priority="551" operator="equal">
      <formula>"Reducir mitigar"</formula>
    </cfRule>
    <cfRule type="cellIs" dxfId="224" priority="550" operator="equal">
      <formula>"reducir mitigar"</formula>
    </cfRule>
    <cfRule type="cellIs" dxfId="223" priority="549" operator="equal">
      <formula>"reducir transferir"</formula>
    </cfRule>
    <cfRule type="cellIs" dxfId="222" priority="548" operator="equal">
      <formula>"Aceptar"</formula>
    </cfRule>
    <cfRule type="cellIs" dxfId="221" priority="547" operator="equal">
      <formula>"Evitar"</formula>
    </cfRule>
  </conditionalFormatting>
  <conditionalFormatting sqref="AS32">
    <cfRule type="cellIs" dxfId="220" priority="420" operator="equal">
      <formula>"Aceptar"</formula>
    </cfRule>
    <cfRule type="cellIs" dxfId="219" priority="422" operator="equal">
      <formula>"reducir mitigar"</formula>
    </cfRule>
    <cfRule type="cellIs" dxfId="218" priority="421" operator="equal">
      <formula>"reducir transferir"</formula>
    </cfRule>
    <cfRule type="cellIs" dxfId="217" priority="423" operator="equal">
      <formula>"Reducir mitigar"</formula>
    </cfRule>
    <cfRule type="cellIs" dxfId="216" priority="419" operator="equal">
      <formula>"Evitar"</formula>
    </cfRule>
  </conditionalFormatting>
  <conditionalFormatting sqref="AS37">
    <cfRule type="cellIs" dxfId="215" priority="367" operator="equal">
      <formula>"Aceptar"</formula>
    </cfRule>
    <cfRule type="cellIs" dxfId="214" priority="366" operator="equal">
      <formula>"Evitar"</formula>
    </cfRule>
    <cfRule type="cellIs" dxfId="213" priority="370" operator="equal">
      <formula>"Reducir mitigar"</formula>
    </cfRule>
    <cfRule type="cellIs" dxfId="212" priority="369" operator="equal">
      <formula>"reducir mitigar"</formula>
    </cfRule>
    <cfRule type="cellIs" dxfId="211" priority="368" operator="equal">
      <formula>"reducir transferir"</formula>
    </cfRule>
  </conditionalFormatting>
  <conditionalFormatting sqref="AS42">
    <cfRule type="cellIs" dxfId="210" priority="313" operator="equal">
      <formula>"Evitar"</formula>
    </cfRule>
    <cfRule type="cellIs" dxfId="209" priority="314" operator="equal">
      <formula>"Aceptar"</formula>
    </cfRule>
    <cfRule type="cellIs" dxfId="208" priority="315" operator="equal">
      <formula>"reducir transferir"</formula>
    </cfRule>
    <cfRule type="cellIs" dxfId="207" priority="316" operator="equal">
      <formula>"reducir mitigar"</formula>
    </cfRule>
    <cfRule type="cellIs" dxfId="206" priority="317" operator="equal">
      <formula>"Reducir mitigar"</formula>
    </cfRule>
  </conditionalFormatting>
  <conditionalFormatting sqref="AS47">
    <cfRule type="cellIs" dxfId="205" priority="262" operator="equal">
      <formula>"reducir transferir"</formula>
    </cfRule>
    <cfRule type="cellIs" dxfId="204" priority="263" operator="equal">
      <formula>"reducir mitigar"</formula>
    </cfRule>
    <cfRule type="cellIs" dxfId="203" priority="264" operator="equal">
      <formula>"Reducir mitigar"</formula>
    </cfRule>
    <cfRule type="cellIs" dxfId="202" priority="260" operator="equal">
      <formula>"Evitar"</formula>
    </cfRule>
    <cfRule type="cellIs" dxfId="201" priority="261" operator="equal">
      <formula>"Aceptar"</formula>
    </cfRule>
  </conditionalFormatting>
  <conditionalFormatting sqref="K12">
    <cfRule type="cellIs" dxfId="200" priority="226" operator="equal">
      <formula>"Muy Alta"</formula>
    </cfRule>
  </conditionalFormatting>
  <conditionalFormatting sqref="K12">
    <cfRule type="cellIs" dxfId="199" priority="227" operator="equal">
      <formula>"Alta"</formula>
    </cfRule>
  </conditionalFormatting>
  <conditionalFormatting sqref="K12">
    <cfRule type="cellIs" dxfId="198" priority="228" operator="equal">
      <formula>"Media"</formula>
    </cfRule>
  </conditionalFormatting>
  <conditionalFormatting sqref="K12">
    <cfRule type="cellIs" dxfId="197" priority="229" operator="equal">
      <formula>"Baja"</formula>
    </cfRule>
  </conditionalFormatting>
  <conditionalFormatting sqref="K12">
    <cfRule type="cellIs" dxfId="196" priority="230" operator="equal">
      <formula>"Muy Baja"</formula>
    </cfRule>
  </conditionalFormatting>
  <conditionalFormatting sqref="K32">
    <cfRule type="cellIs" dxfId="195" priority="201" operator="equal">
      <formula>"Muy Alta"</formula>
    </cfRule>
  </conditionalFormatting>
  <conditionalFormatting sqref="K32">
    <cfRule type="cellIs" dxfId="194" priority="202" operator="equal">
      <formula>"Alta"</formula>
    </cfRule>
  </conditionalFormatting>
  <conditionalFormatting sqref="K32">
    <cfRule type="cellIs" dxfId="193" priority="203" operator="equal">
      <formula>"Media"</formula>
    </cfRule>
  </conditionalFormatting>
  <conditionalFormatting sqref="K32">
    <cfRule type="cellIs" dxfId="192" priority="204" operator="equal">
      <formula>"Baja"</formula>
    </cfRule>
  </conditionalFormatting>
  <conditionalFormatting sqref="K32">
    <cfRule type="cellIs" dxfId="191" priority="205" operator="equal">
      <formula>"Muy Baja"</formula>
    </cfRule>
  </conditionalFormatting>
  <conditionalFormatting sqref="K37">
    <cfRule type="cellIs" dxfId="190" priority="196" operator="equal">
      <formula>"Muy Alta"</formula>
    </cfRule>
  </conditionalFormatting>
  <conditionalFormatting sqref="K37">
    <cfRule type="cellIs" dxfId="189" priority="197" operator="equal">
      <formula>"Alta"</formula>
    </cfRule>
  </conditionalFormatting>
  <conditionalFormatting sqref="K37">
    <cfRule type="cellIs" dxfId="188" priority="198" operator="equal">
      <formula>"Media"</formula>
    </cfRule>
  </conditionalFormatting>
  <conditionalFormatting sqref="K37">
    <cfRule type="cellIs" dxfId="187" priority="199" operator="equal">
      <formula>"Baja"</formula>
    </cfRule>
  </conditionalFormatting>
  <conditionalFormatting sqref="K37">
    <cfRule type="cellIs" dxfId="186" priority="200" operator="equal">
      <formula>"Muy Baja"</formula>
    </cfRule>
  </conditionalFormatting>
  <conditionalFormatting sqref="K17">
    <cfRule type="cellIs" dxfId="185" priority="191" operator="equal">
      <formula>"Muy Alta"</formula>
    </cfRule>
  </conditionalFormatting>
  <conditionalFormatting sqref="K17">
    <cfRule type="cellIs" dxfId="184" priority="192" operator="equal">
      <formula>"Alta"</formula>
    </cfRule>
  </conditionalFormatting>
  <conditionalFormatting sqref="K17">
    <cfRule type="cellIs" dxfId="183" priority="193" operator="equal">
      <formula>"Media"</formula>
    </cfRule>
  </conditionalFormatting>
  <conditionalFormatting sqref="K17">
    <cfRule type="cellIs" dxfId="182" priority="194" operator="equal">
      <formula>"Baja"</formula>
    </cfRule>
  </conditionalFormatting>
  <conditionalFormatting sqref="K17">
    <cfRule type="cellIs" dxfId="181" priority="195" operator="equal">
      <formula>"Muy Baja"</formula>
    </cfRule>
  </conditionalFormatting>
  <conditionalFormatting sqref="K22">
    <cfRule type="cellIs" dxfId="180" priority="186" operator="equal">
      <formula>"Muy Alta"</formula>
    </cfRule>
  </conditionalFormatting>
  <conditionalFormatting sqref="K22">
    <cfRule type="cellIs" dxfId="179" priority="187" operator="equal">
      <formula>"Alta"</formula>
    </cfRule>
  </conditionalFormatting>
  <conditionalFormatting sqref="K22">
    <cfRule type="cellIs" dxfId="178" priority="188" operator="equal">
      <formula>"Media"</formula>
    </cfRule>
  </conditionalFormatting>
  <conditionalFormatting sqref="K22">
    <cfRule type="cellIs" dxfId="177" priority="189" operator="equal">
      <formula>"Baja"</formula>
    </cfRule>
  </conditionalFormatting>
  <conditionalFormatting sqref="K22">
    <cfRule type="cellIs" dxfId="176" priority="190" operator="equal">
      <formula>"Muy Baja"</formula>
    </cfRule>
  </conditionalFormatting>
  <conditionalFormatting sqref="K27">
    <cfRule type="cellIs" dxfId="175" priority="181" operator="equal">
      <formula>"Muy Alta"</formula>
    </cfRule>
  </conditionalFormatting>
  <conditionalFormatting sqref="K27">
    <cfRule type="cellIs" dxfId="174" priority="182" operator="equal">
      <formula>"Alta"</formula>
    </cfRule>
  </conditionalFormatting>
  <conditionalFormatting sqref="K27">
    <cfRule type="cellIs" dxfId="173" priority="183" operator="equal">
      <formula>"Media"</formula>
    </cfRule>
  </conditionalFormatting>
  <conditionalFormatting sqref="K27">
    <cfRule type="cellIs" dxfId="172" priority="184" operator="equal">
      <formula>"Baja"</formula>
    </cfRule>
  </conditionalFormatting>
  <conditionalFormatting sqref="K27">
    <cfRule type="cellIs" dxfId="171" priority="185" operator="equal">
      <formula>"Muy Baja"</formula>
    </cfRule>
  </conditionalFormatting>
  <conditionalFormatting sqref="O12">
    <cfRule type="cellIs" dxfId="170" priority="176" operator="equal">
      <formula>"catastrofico"</formula>
    </cfRule>
  </conditionalFormatting>
  <conditionalFormatting sqref="O12">
    <cfRule type="cellIs" dxfId="169" priority="177" operator="equal">
      <formula>"Mayor"</formula>
    </cfRule>
  </conditionalFormatting>
  <conditionalFormatting sqref="O12">
    <cfRule type="cellIs" dxfId="168" priority="178" operator="equal">
      <formula>"Moderado"</formula>
    </cfRule>
  </conditionalFormatting>
  <conditionalFormatting sqref="O12">
    <cfRule type="cellIs" dxfId="167" priority="179" operator="equal">
      <formula>"menor"</formula>
    </cfRule>
  </conditionalFormatting>
  <conditionalFormatting sqref="O12">
    <cfRule type="cellIs" dxfId="166" priority="180" operator="equal">
      <formula>"leve"</formula>
    </cfRule>
  </conditionalFormatting>
  <conditionalFormatting sqref="O17">
    <cfRule type="cellIs" dxfId="165" priority="171" operator="equal">
      <formula>"catastrofico"</formula>
    </cfRule>
  </conditionalFormatting>
  <conditionalFormatting sqref="O17">
    <cfRule type="cellIs" dxfId="164" priority="172" operator="equal">
      <formula>"Mayor"</formula>
    </cfRule>
  </conditionalFormatting>
  <conditionalFormatting sqref="O17">
    <cfRule type="cellIs" dxfId="163" priority="173" operator="equal">
      <formula>"Moderado"</formula>
    </cfRule>
  </conditionalFormatting>
  <conditionalFormatting sqref="O17">
    <cfRule type="cellIs" dxfId="162" priority="174" operator="equal">
      <formula>"menor"</formula>
    </cfRule>
  </conditionalFormatting>
  <conditionalFormatting sqref="O17">
    <cfRule type="cellIs" dxfId="161" priority="175" operator="equal">
      <formula>"leve"</formula>
    </cfRule>
  </conditionalFormatting>
  <conditionalFormatting sqref="R17">
    <cfRule type="cellIs" dxfId="160" priority="166" operator="equal">
      <formula>"catastrofico"</formula>
    </cfRule>
    <cfRule type="cellIs" dxfId="159" priority="167" operator="equal">
      <formula>"Mayor"</formula>
    </cfRule>
    <cfRule type="cellIs" dxfId="158" priority="168" operator="equal">
      <formula>"Moderado"</formula>
    </cfRule>
    <cfRule type="cellIs" dxfId="157" priority="169" operator="equal">
      <formula>"menor"</formula>
    </cfRule>
    <cfRule type="cellIs" dxfId="156" priority="170" operator="equal">
      <formula>"leve"</formula>
    </cfRule>
  </conditionalFormatting>
  <conditionalFormatting sqref="R22">
    <cfRule type="cellIs" dxfId="155" priority="161" operator="equal">
      <formula>"catastrofico"</formula>
    </cfRule>
    <cfRule type="cellIs" dxfId="154" priority="162" operator="equal">
      <formula>"Mayor"</formula>
    </cfRule>
    <cfRule type="cellIs" dxfId="153" priority="163" operator="equal">
      <formula>"Moderado"</formula>
    </cfRule>
    <cfRule type="cellIs" dxfId="152" priority="164" operator="equal">
      <formula>"menor"</formula>
    </cfRule>
    <cfRule type="cellIs" dxfId="151" priority="165" operator="equal">
      <formula>"leve"</formula>
    </cfRule>
  </conditionalFormatting>
  <conditionalFormatting sqref="R27">
    <cfRule type="cellIs" dxfId="150" priority="156" operator="equal">
      <formula>"catastrofico"</formula>
    </cfRule>
    <cfRule type="cellIs" dxfId="149" priority="157" operator="equal">
      <formula>"Mayor"</formula>
    </cfRule>
    <cfRule type="cellIs" dxfId="148" priority="158" operator="equal">
      <formula>"Moderado"</formula>
    </cfRule>
    <cfRule type="cellIs" dxfId="147" priority="159" operator="equal">
      <formula>"menor"</formula>
    </cfRule>
    <cfRule type="cellIs" dxfId="146" priority="160" operator="equal">
      <formula>"leve"</formula>
    </cfRule>
  </conditionalFormatting>
  <conditionalFormatting sqref="R32">
    <cfRule type="cellIs" dxfId="145" priority="151" operator="equal">
      <formula>"catastrofico"</formula>
    </cfRule>
    <cfRule type="cellIs" dxfId="144" priority="152" operator="equal">
      <formula>"Mayor"</formula>
    </cfRule>
    <cfRule type="cellIs" dxfId="143" priority="153" operator="equal">
      <formula>"Moderado"</formula>
    </cfRule>
    <cfRule type="cellIs" dxfId="142" priority="154" operator="equal">
      <formula>"menor"</formula>
    </cfRule>
    <cfRule type="cellIs" dxfId="141" priority="155" operator="equal">
      <formula>"leve"</formula>
    </cfRule>
  </conditionalFormatting>
  <conditionalFormatting sqref="R37">
    <cfRule type="cellIs" dxfId="140" priority="146" operator="equal">
      <formula>"catastrofico"</formula>
    </cfRule>
    <cfRule type="cellIs" dxfId="139" priority="147" operator="equal">
      <formula>"Mayor"</formula>
    </cfRule>
    <cfRule type="cellIs" dxfId="138" priority="148" operator="equal">
      <formula>"Moderado"</formula>
    </cfRule>
    <cfRule type="cellIs" dxfId="137" priority="149" operator="equal">
      <formula>"menor"</formula>
    </cfRule>
    <cfRule type="cellIs" dxfId="136" priority="150" operator="equal">
      <formula>"leve"</formula>
    </cfRule>
  </conditionalFormatting>
  <conditionalFormatting sqref="R42">
    <cfRule type="cellIs" dxfId="135" priority="141" operator="equal">
      <formula>"catastrofico"</formula>
    </cfRule>
    <cfRule type="cellIs" dxfId="134" priority="142" operator="equal">
      <formula>"Mayor"</formula>
    </cfRule>
    <cfRule type="cellIs" dxfId="133" priority="143" operator="equal">
      <formula>"Moderado"</formula>
    </cfRule>
    <cfRule type="cellIs" dxfId="132" priority="144" operator="equal">
      <formula>"menor"</formula>
    </cfRule>
    <cfRule type="cellIs" dxfId="131" priority="145" operator="equal">
      <formula>"leve"</formula>
    </cfRule>
  </conditionalFormatting>
  <conditionalFormatting sqref="R47">
    <cfRule type="cellIs" dxfId="130" priority="136" operator="equal">
      <formula>"catastrofico"</formula>
    </cfRule>
    <cfRule type="cellIs" dxfId="129" priority="137" operator="equal">
      <formula>"Mayor"</formula>
    </cfRule>
    <cfRule type="cellIs" dxfId="128" priority="138" operator="equal">
      <formula>"Moderado"</formula>
    </cfRule>
    <cfRule type="cellIs" dxfId="127" priority="139" operator="equal">
      <formula>"menor"</formula>
    </cfRule>
    <cfRule type="cellIs" dxfId="126" priority="140" operator="equal">
      <formula>"leve"</formula>
    </cfRule>
  </conditionalFormatting>
  <conditionalFormatting sqref="V17">
    <cfRule type="cellIs" dxfId="125" priority="128" operator="equal">
      <formula>"Extremo"</formula>
    </cfRule>
    <cfRule type="cellIs" dxfId="124" priority="129" operator="equal">
      <formula>"Alto"</formula>
    </cfRule>
    <cfRule type="cellIs" dxfId="123" priority="130" operator="equal">
      <formula>"Moderado"</formula>
    </cfRule>
    <cfRule type="cellIs" dxfId="122" priority="131" operator="equal">
      <formula>"Bajo"</formula>
    </cfRule>
  </conditionalFormatting>
  <conditionalFormatting sqref="V22">
    <cfRule type="cellIs" dxfId="121" priority="124" operator="equal">
      <formula>"Extremo"</formula>
    </cfRule>
    <cfRule type="cellIs" dxfId="120" priority="125" operator="equal">
      <formula>"Alto"</formula>
    </cfRule>
    <cfRule type="cellIs" dxfId="119" priority="126" operator="equal">
      <formula>"Moderado"</formula>
    </cfRule>
    <cfRule type="cellIs" dxfId="118" priority="127" operator="equal">
      <formula>"Bajo"</formula>
    </cfRule>
  </conditionalFormatting>
  <conditionalFormatting sqref="V27">
    <cfRule type="cellIs" dxfId="117" priority="120" operator="equal">
      <formula>"Extremo"</formula>
    </cfRule>
    <cfRule type="cellIs" dxfId="116" priority="121" operator="equal">
      <formula>"Alto"</formula>
    </cfRule>
    <cfRule type="cellIs" dxfId="115" priority="122" operator="equal">
      <formula>"Moderado"</formula>
    </cfRule>
    <cfRule type="cellIs" dxfId="114" priority="123" operator="equal">
      <formula>"Bajo"</formula>
    </cfRule>
  </conditionalFormatting>
  <conditionalFormatting sqref="V32">
    <cfRule type="cellIs" dxfId="113" priority="116" operator="equal">
      <formula>"Extremo"</formula>
    </cfRule>
    <cfRule type="cellIs" dxfId="112" priority="117" operator="equal">
      <formula>"Alto"</formula>
    </cfRule>
    <cfRule type="cellIs" dxfId="111" priority="118" operator="equal">
      <formula>"Moderado"</formula>
    </cfRule>
    <cfRule type="cellIs" dxfId="110" priority="119" operator="equal">
      <formula>"Bajo"</formula>
    </cfRule>
  </conditionalFormatting>
  <conditionalFormatting sqref="V37">
    <cfRule type="cellIs" dxfId="109" priority="112" operator="equal">
      <formula>"Extremo"</formula>
    </cfRule>
    <cfRule type="cellIs" dxfId="108" priority="113" operator="equal">
      <formula>"Alto"</formula>
    </cfRule>
    <cfRule type="cellIs" dxfId="107" priority="114" operator="equal">
      <formula>"Moderado"</formula>
    </cfRule>
    <cfRule type="cellIs" dxfId="106" priority="115" operator="equal">
      <formula>"Bajo"</formula>
    </cfRule>
  </conditionalFormatting>
  <conditionalFormatting sqref="V42">
    <cfRule type="cellIs" dxfId="105" priority="108" operator="equal">
      <formula>"Extremo"</formula>
    </cfRule>
    <cfRule type="cellIs" dxfId="104" priority="109" operator="equal">
      <formula>"Alto"</formula>
    </cfRule>
    <cfRule type="cellIs" dxfId="103" priority="110" operator="equal">
      <formula>"Moderado"</formula>
    </cfRule>
    <cfRule type="cellIs" dxfId="102" priority="111" operator="equal">
      <formula>"Bajo"</formula>
    </cfRule>
  </conditionalFormatting>
  <conditionalFormatting sqref="V47">
    <cfRule type="cellIs" dxfId="101" priority="104" operator="equal">
      <formula>"Extremo"</formula>
    </cfRule>
    <cfRule type="cellIs" dxfId="100" priority="105" operator="equal">
      <formula>"Alto"</formula>
    </cfRule>
    <cfRule type="cellIs" dxfId="99" priority="106" operator="equal">
      <formula>"Moderado"</formula>
    </cfRule>
    <cfRule type="cellIs" dxfId="98" priority="107" operator="equal">
      <formula>"Bajo"</formula>
    </cfRule>
  </conditionalFormatting>
  <conditionalFormatting sqref="AO17">
    <cfRule type="cellIs" dxfId="97" priority="99" operator="equal">
      <formula>"Muy Alta"</formula>
    </cfRule>
    <cfRule type="cellIs" dxfId="96" priority="100" operator="equal">
      <formula>"Alta"</formula>
    </cfRule>
    <cfRule type="cellIs" dxfId="95" priority="101" operator="equal">
      <formula>"Media"</formula>
    </cfRule>
    <cfRule type="cellIs" dxfId="94" priority="102" operator="equal">
      <formula>"Baja"</formula>
    </cfRule>
    <cfRule type="cellIs" dxfId="93" priority="103" operator="equal">
      <formula>"Muy Baja"</formula>
    </cfRule>
  </conditionalFormatting>
  <conditionalFormatting sqref="AO22">
    <cfRule type="cellIs" dxfId="92" priority="94" operator="equal">
      <formula>"Muy Alta"</formula>
    </cfRule>
    <cfRule type="cellIs" dxfId="91" priority="95" operator="equal">
      <formula>"Alta"</formula>
    </cfRule>
    <cfRule type="cellIs" dxfId="90" priority="96" operator="equal">
      <formula>"Media"</formula>
    </cfRule>
    <cfRule type="cellIs" dxfId="89" priority="97" operator="equal">
      <formula>"Baja"</formula>
    </cfRule>
    <cfRule type="cellIs" dxfId="88" priority="98" operator="equal">
      <formula>"Muy Baja"</formula>
    </cfRule>
  </conditionalFormatting>
  <conditionalFormatting sqref="AO27">
    <cfRule type="cellIs" dxfId="87" priority="89" operator="equal">
      <formula>"Muy Alta"</formula>
    </cfRule>
    <cfRule type="cellIs" dxfId="86" priority="90" operator="equal">
      <formula>"Alta"</formula>
    </cfRule>
    <cfRule type="cellIs" dxfId="85" priority="91" operator="equal">
      <formula>"Media"</formula>
    </cfRule>
    <cfRule type="cellIs" dxfId="84" priority="92" operator="equal">
      <formula>"Baja"</formula>
    </cfRule>
    <cfRule type="cellIs" dxfId="83" priority="93" operator="equal">
      <formula>"Muy Baja"</formula>
    </cfRule>
  </conditionalFormatting>
  <conditionalFormatting sqref="AO32">
    <cfRule type="cellIs" dxfId="82" priority="79" operator="equal">
      <formula>"Muy Alta"</formula>
    </cfRule>
    <cfRule type="cellIs" dxfId="81" priority="80" operator="equal">
      <formula>"Alta"</formula>
    </cfRule>
    <cfRule type="cellIs" dxfId="80" priority="81" operator="equal">
      <formula>"Media"</formula>
    </cfRule>
    <cfRule type="cellIs" dxfId="79" priority="82" operator="equal">
      <formula>"Baja"</formula>
    </cfRule>
    <cfRule type="cellIs" dxfId="78" priority="83" operator="equal">
      <formula>"Muy Baja"</formula>
    </cfRule>
  </conditionalFormatting>
  <conditionalFormatting sqref="AO37">
    <cfRule type="cellIs" dxfId="77" priority="74" operator="equal">
      <formula>"Muy Alta"</formula>
    </cfRule>
    <cfRule type="cellIs" dxfId="76" priority="75" operator="equal">
      <formula>"Alta"</formula>
    </cfRule>
    <cfRule type="cellIs" dxfId="75" priority="76" operator="equal">
      <formula>"Media"</formula>
    </cfRule>
    <cfRule type="cellIs" dxfId="74" priority="77" operator="equal">
      <formula>"Baja"</formula>
    </cfRule>
    <cfRule type="cellIs" dxfId="73" priority="78" operator="equal">
      <formula>"Muy Baja"</formula>
    </cfRule>
  </conditionalFormatting>
  <conditionalFormatting sqref="AO42">
    <cfRule type="cellIs" dxfId="72" priority="69" operator="equal">
      <formula>"Muy Alta"</formula>
    </cfRule>
    <cfRule type="cellIs" dxfId="71" priority="70" operator="equal">
      <formula>"Alta"</formula>
    </cfRule>
    <cfRule type="cellIs" dxfId="70" priority="71" operator="equal">
      <formula>"Media"</formula>
    </cfRule>
    <cfRule type="cellIs" dxfId="69" priority="72" operator="equal">
      <formula>"Baja"</formula>
    </cfRule>
    <cfRule type="cellIs" dxfId="68" priority="73" operator="equal">
      <formula>"Muy Baja"</formula>
    </cfRule>
  </conditionalFormatting>
  <conditionalFormatting sqref="AO47">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AQ17">
    <cfRule type="cellIs" dxfId="62" priority="59" operator="equal">
      <formula>"Catastrofico"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R17">
    <cfRule type="cellIs" dxfId="57" priority="55" operator="equal">
      <formula>"Extremo"</formula>
    </cfRule>
    <cfRule type="cellIs" dxfId="56" priority="56" operator="equal">
      <formula>"Alto"</formula>
    </cfRule>
    <cfRule type="cellIs" dxfId="55" priority="57" operator="equal">
      <formula>"Moderado"</formula>
    </cfRule>
    <cfRule type="cellIs" dxfId="54" priority="58" operator="equal">
      <formula>"Bajo"</formula>
    </cfRule>
  </conditionalFormatting>
  <conditionalFormatting sqref="AQ22">
    <cfRule type="cellIs" dxfId="53" priority="50" operator="equal">
      <formula>"Catastrofico"</formula>
    </cfRule>
    <cfRule type="cellIs" dxfId="52" priority="51" operator="equal">
      <formula>"Mayor"</formula>
    </cfRule>
    <cfRule type="cellIs" dxfId="51" priority="52" operator="equal">
      <formula>"Moderado"</formula>
    </cfRule>
    <cfRule type="cellIs" dxfId="50" priority="53" operator="equal">
      <formula>"Menor"</formula>
    </cfRule>
    <cfRule type="cellIs" dxfId="49" priority="54" operator="equal">
      <formula>"Leve"</formula>
    </cfRule>
  </conditionalFormatting>
  <conditionalFormatting sqref="AR22">
    <cfRule type="cellIs" dxfId="48" priority="46" operator="equal">
      <formula>"Extremo"</formula>
    </cfRule>
    <cfRule type="cellIs" dxfId="47" priority="47" operator="equal">
      <formula>"Alto"</formula>
    </cfRule>
    <cfRule type="cellIs" dxfId="46" priority="48" operator="equal">
      <formula>"Moderado"</formula>
    </cfRule>
    <cfRule type="cellIs" dxfId="45" priority="49" operator="equal">
      <formula>"Bajo"</formula>
    </cfRule>
  </conditionalFormatting>
  <conditionalFormatting sqref="AQ27">
    <cfRule type="cellIs" dxfId="44" priority="41" operator="equal">
      <formula>"Catastrofico"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R27">
    <cfRule type="cellIs" dxfId="39" priority="37" operator="equal">
      <formula>"Extremo"</formula>
    </cfRule>
    <cfRule type="cellIs" dxfId="38" priority="38" operator="equal">
      <formula>"Alto"</formula>
    </cfRule>
    <cfRule type="cellIs" dxfId="37" priority="39" operator="equal">
      <formula>"Moderado"</formula>
    </cfRule>
    <cfRule type="cellIs" dxfId="36" priority="40" operator="equal">
      <formula>"Bajo"</formula>
    </cfRule>
  </conditionalFormatting>
  <conditionalFormatting sqref="AQ32">
    <cfRule type="cellIs" dxfId="35" priority="32" operator="equal">
      <formula>"Catastrofico"</formula>
    </cfRule>
    <cfRule type="cellIs" dxfId="34" priority="33" operator="equal">
      <formula>"Mayor"</formula>
    </cfRule>
    <cfRule type="cellIs" dxfId="33" priority="34" operator="equal">
      <formula>"Moderado"</formula>
    </cfRule>
    <cfRule type="cellIs" dxfId="32" priority="35" operator="equal">
      <formula>"Menor"</formula>
    </cfRule>
    <cfRule type="cellIs" dxfId="31" priority="36" operator="equal">
      <formula>"Leve"</formula>
    </cfRule>
  </conditionalFormatting>
  <conditionalFormatting sqref="AR32">
    <cfRule type="cellIs" dxfId="30" priority="28" operator="equal">
      <formula>"Extremo"</formula>
    </cfRule>
    <cfRule type="cellIs" dxfId="29" priority="29" operator="equal">
      <formula>"Alto"</formula>
    </cfRule>
    <cfRule type="cellIs" dxfId="28" priority="30" operator="equal">
      <formula>"Moderado"</formula>
    </cfRule>
    <cfRule type="cellIs" dxfId="27" priority="31" operator="equal">
      <formula>"Bajo"</formula>
    </cfRule>
  </conditionalFormatting>
  <conditionalFormatting sqref="AQ37">
    <cfRule type="cellIs" dxfId="26" priority="23" operator="equal">
      <formula>"Catastrofico"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R37">
    <cfRule type="cellIs" dxfId="21" priority="19" operator="equal">
      <formula>"Extremo"</formula>
    </cfRule>
    <cfRule type="cellIs" dxfId="20" priority="20" operator="equal">
      <formula>"Alto"</formula>
    </cfRule>
    <cfRule type="cellIs" dxfId="19" priority="21" operator="equal">
      <formula>"Moderado"</formula>
    </cfRule>
    <cfRule type="cellIs" dxfId="18" priority="22" operator="equal">
      <formula>"Bajo"</formula>
    </cfRule>
  </conditionalFormatting>
  <conditionalFormatting sqref="AQ42">
    <cfRule type="cellIs" dxfId="17" priority="14" operator="equal">
      <formula>"Catastrofico"</formula>
    </cfRule>
    <cfRule type="cellIs" dxfId="16" priority="15" operator="equal">
      <formula>"Mayor"</formula>
    </cfRule>
    <cfRule type="cellIs" dxfId="15" priority="16" operator="equal">
      <formula>"Moderado"</formula>
    </cfRule>
    <cfRule type="cellIs" dxfId="14" priority="17" operator="equal">
      <formula>"Menor"</formula>
    </cfRule>
    <cfRule type="cellIs" dxfId="13" priority="18" operator="equal">
      <formula>"Leve"</formula>
    </cfRule>
  </conditionalFormatting>
  <conditionalFormatting sqref="AR42">
    <cfRule type="cellIs" dxfId="12" priority="10" operator="equal">
      <formula>"Extremo"</formula>
    </cfRule>
    <cfRule type="cellIs" dxfId="11" priority="11" operator="equal">
      <formula>"Alto"</formula>
    </cfRule>
    <cfRule type="cellIs" dxfId="10" priority="12" operator="equal">
      <formula>"Moderado"</formula>
    </cfRule>
    <cfRule type="cellIs" dxfId="9" priority="13" operator="equal">
      <formula>"Bajo"</formula>
    </cfRule>
  </conditionalFormatting>
  <conditionalFormatting sqref="AQ47">
    <cfRule type="cellIs" dxfId="8" priority="5" operator="equal">
      <formula>"Catastrofico"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R47">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5">
    <dataValidation type="list" allowBlank="1" showInputMessage="1" showErrorMessage="1" sqref="AS12 AS17 AS22 AS27 AS32 AS37 AS42 AS47">
      <formula1>"Reducir mitigar,Reducir Transferir,Aceptar,Evitar"</formula1>
    </dataValidation>
    <dataValidation type="list" allowBlank="1" showInputMessage="1" showErrorMessage="1" sqref="G27:H27 G17:H17 G22:H22 G12:H12 G32:H32 G37:H37 G42:H42 G47:H47">
      <formula1>"Procesos,Evento externo,Talento humano,Tecnologias,Infraestructura"</formula1>
    </dataValidation>
    <dataValidation type="list" allowBlank="1" showInputMessage="1" showErrorMessage="1" sqref="B12:B51">
      <formula1>"Posibilidad de perdidad economica,Posibilidad de perdida reputacional,Posibilidad de perdida economica y reputacional,Posibilidad de perdida reputacional y economica"</formula1>
    </dataValidation>
    <dataValidation type="list" allowBlank="1" showInputMessage="1" showErrorMessage="1" sqref="F12:F5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51">
      <formula1>"N/A,menor a 10 SMLMV,ENTRE 10 Y 50 SMLMV,entre 50 y 100 SMLMV,entre 100 y 500 SMLMV,Mayor a 500 SMLMV"</formula1>
    </dataValidation>
    <dataValidation type="list" allowBlank="1" showInputMessage="1" showErrorMessage="1" sqref="AB12:AB13 AB17 AB22">
      <formula1>"Preventivo,Detectivo,Correctivo"</formula1>
    </dataValidation>
    <dataValidation type="list" allowBlank="1" showInputMessage="1" showErrorMessage="1" sqref="AE12:AE13 AE22 AE24:AE25 AE27:AE30 AE32:AE33 AE37:AE38 AE42:AE43 AE47">
      <formula1>"Manual,Automatico"</formula1>
    </dataValidation>
    <dataValidation type="list" allowBlank="1" showInputMessage="1" showErrorMessage="1" sqref="AE17:AE18">
      <formula1>"Manual,Automático"</formula1>
    </dataValidation>
    <dataValidation type="list" allowBlank="1" showInputMessage="1" showErrorMessage="1" sqref="AG12:AG13 AG17:AG18 AG22:AG25 AG27:AG30 AG32:AG33 AG37:AG38 AG42:AG43 AG47">
      <formula1>"Documentado,Sin Documentar"</formula1>
    </dataValidation>
    <dataValidation type="list" allowBlank="1" showInputMessage="1" showErrorMessage="1" sqref="AH12:AH13 AH17:AH18 AH22:AH25 AH27:AH30 AH32:AH33 AH37:AH38 AH42:AH43 AH47">
      <formula1>"Continua,Aleatoria"</formula1>
    </dataValidation>
    <dataValidation type="list" allowBlank="1" showInputMessage="1" showErrorMessage="1" sqref="AI12:AI13 AI17:AI18 AI22:AI25 AI42:AI43 AI27:AI30 AI32:AI33 AI37:AI38 AI47">
      <formula1>"Con Registro,Sin Registro"</formula1>
    </dataValidation>
    <dataValidation type="list" allowBlank="1" showInputMessage="1" showErrorMessage="1" sqref="BI6">
      <formula1>$BI$9:$BI$13</formula1>
    </dataValidation>
    <dataValidation type="list" allowBlank="1" showInputMessage="1" showErrorMessage="1" sqref="P12 P17 P22 P27 P32 P37 P42 P47">
      <formula1>$Q$12:$Q$16</formula1>
    </dataValidation>
    <dataValidation type="list" allowBlank="1" showInputMessage="1" showErrorMessage="1" sqref="H5">
      <formula1>"Estrategico,Misional,Apoyo"</formula1>
    </dataValidation>
    <dataValidation type="list" allowBlank="1" showInputMessage="1" showErrorMessage="1" sqref="BC12:BC51">
      <formula1>"Sin Iniciar,En proceso,Cerrado"</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'[1]11 FORMULAS'!#REF!</xm:f>
          </x14:formula1>
          <xm:sqref>AB14:AB15 AE44:AE45 AE19:AE20 AE23 AG19:AI20 AE14:AE15 AB48:AB50 AG14:AI15 AB19:AB20 AE48:AE50 AB44:AB45 AB34:AB35 AE34:AE35 AB39:AB40 AE39:AE40 AG48:AI50 AG39:AI40 AG34:AI35 AG44:AI45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2023-05-25T11:26:37Z</dcterms:modified>
</cp:coreProperties>
</file>