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8800" windowHeight="13005" activeTab="2"/>
  </bookViews>
  <sheets>
    <sheet name="Indice" sheetId="28" r:id="rId1"/>
    <sheet name="CONTEXTO" sheetId="30" r:id="rId2"/>
    <sheet name="48 GADCA" sheetId="29" r:id="rId3"/>
  </sheets>
  <externalReferences>
    <externalReference r:id="rId4"/>
    <externalReference r:id="rId5"/>
    <externalReference r:id="rId6"/>
    <externalReference r:id="rId7"/>
    <externalReference r:id="rId8"/>
  </externalReferences>
  <definedNames>
    <definedName name="_xlnm._FilterDatabase" localSheetId="2" hidden="1">'48 GADCA'!$A$1:$BC$71</definedName>
    <definedName name="_xlnm._FilterDatabase" localSheetId="1" hidden="1">CONTEXTO!$A$4:$I$78</definedName>
    <definedName name="A_Obj1">OFFSET(#REF!,0,0,COUNTA(#REF!)-1,1)</definedName>
    <definedName name="A_Obj2">OFFSET(#REF!,0,0,COUNTA(#REF!)-1,1)</definedName>
    <definedName name="A_Obj3">OFFSET(#REF!,0,0,COUNTA(#REF!)-1,1)</definedName>
    <definedName name="A_Obj4">OFFSET(#REF!,0,0,COUNTA(#REF!)-1,1)</definedName>
    <definedName name="Acc_1">#REF!</definedName>
    <definedName name="Acc_2">#REF!</definedName>
    <definedName name="Acc_3">#REF!</definedName>
    <definedName name="Acc_4">#REF!</definedName>
    <definedName name="Acc_5">#REF!</definedName>
    <definedName name="Acc_6">#REF!</definedName>
    <definedName name="Acc_7">#REF!</definedName>
    <definedName name="Acc_8">#REF!</definedName>
    <definedName name="Acc_9">#REF!</definedName>
    <definedName name="Afectación_Económica">'[1]3 PROBABIL E IMPACTO INHERENTE'!$X$11:$X$16</definedName>
    <definedName name="Departamentos">#REF!</definedName>
    <definedName name="Fuentes">#REF!</definedName>
    <definedName name="Indicadores">#REF!</definedName>
    <definedName name="Objetivos">OFFSET(#REF!,0,0,COUNTA(#REF!)-1,1)</definedName>
    <definedName name="RAN_C_AMENAZ">[2]NUEVAS_TABLAS!#REF!</definedName>
    <definedName name="RAN_C_TIPAME">[2]NUEVAS_TABLAS!#REF!</definedName>
    <definedName name="RAN_N_IMPAME">[2]NUEVAS_TABLAS!$B$2:$B$10</definedName>
    <definedName name="Tipo">'[1]11 FORMULAS'!$A$4:$A$11</definedName>
    <definedName name="Tipos">[3]TABLA!$G$2:$G$4</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L14" i="29" l="1"/>
  <c r="AL13" i="29"/>
  <c r="AK13" i="29"/>
  <c r="AO47" i="29" l="1"/>
  <c r="T27" i="29"/>
  <c r="AF71" i="29"/>
  <c r="AD71" i="29"/>
  <c r="AC71" i="29"/>
  <c r="AF70" i="29"/>
  <c r="AD70" i="29"/>
  <c r="AC70" i="29"/>
  <c r="AJ70" i="29" s="1"/>
  <c r="AF69" i="29"/>
  <c r="AD69" i="29"/>
  <c r="AC69" i="29"/>
  <c r="AF68" i="29"/>
  <c r="AD68" i="29"/>
  <c r="AC68" i="29"/>
  <c r="AF66" i="29"/>
  <c r="AD66" i="29"/>
  <c r="AC66" i="29"/>
  <c r="AF65" i="29"/>
  <c r="AD65" i="29"/>
  <c r="AC65" i="29"/>
  <c r="AF64" i="29"/>
  <c r="AD64" i="29"/>
  <c r="AC64" i="29"/>
  <c r="AF61" i="29"/>
  <c r="AD61" i="29"/>
  <c r="AC61" i="29"/>
  <c r="AF60" i="29"/>
  <c r="AD60" i="29"/>
  <c r="AC60" i="29"/>
  <c r="AF59" i="29"/>
  <c r="AD59" i="29"/>
  <c r="AC59" i="29"/>
  <c r="AF56" i="29"/>
  <c r="AD56" i="29"/>
  <c r="AC56" i="29"/>
  <c r="AF55" i="29"/>
  <c r="AD55" i="29"/>
  <c r="AC55" i="29"/>
  <c r="AJ55" i="29" s="1"/>
  <c r="AF54" i="29"/>
  <c r="AD54" i="29"/>
  <c r="AC54" i="29"/>
  <c r="AF53" i="29"/>
  <c r="AD53" i="29"/>
  <c r="AC53" i="29"/>
  <c r="AJ51" i="29"/>
  <c r="AF51" i="29"/>
  <c r="AD51" i="29"/>
  <c r="AC51" i="29"/>
  <c r="AF50" i="29"/>
  <c r="AD50" i="29"/>
  <c r="AC50" i="29"/>
  <c r="AF49" i="29"/>
  <c r="AD49" i="29"/>
  <c r="AC49" i="29"/>
  <c r="AF48" i="29"/>
  <c r="AD48" i="29"/>
  <c r="AC48" i="29"/>
  <c r="AF46" i="29"/>
  <c r="AD46" i="29"/>
  <c r="AC46" i="29"/>
  <c r="AF45" i="29"/>
  <c r="AD45" i="29"/>
  <c r="AC45" i="29"/>
  <c r="AJ45" i="29" s="1"/>
  <c r="AF44" i="29"/>
  <c r="AD44" i="29"/>
  <c r="AC44" i="29"/>
  <c r="AJ44" i="29" s="1"/>
  <c r="AF41" i="29"/>
  <c r="AD41" i="29"/>
  <c r="AC41" i="29"/>
  <c r="AF40" i="29"/>
  <c r="AD40" i="29"/>
  <c r="AC40" i="29"/>
  <c r="AF39" i="29"/>
  <c r="AD39" i="29"/>
  <c r="AC39" i="29"/>
  <c r="AF36" i="29"/>
  <c r="AD36" i="29"/>
  <c r="AC36" i="29"/>
  <c r="AF35" i="29"/>
  <c r="AJ35" i="29" s="1"/>
  <c r="AD35" i="29"/>
  <c r="AC35" i="29"/>
  <c r="AF34" i="29"/>
  <c r="AJ34" i="29" s="1"/>
  <c r="AD34" i="29"/>
  <c r="AC34" i="29"/>
  <c r="AF31" i="29"/>
  <c r="AD31" i="29"/>
  <c r="AC31" i="29"/>
  <c r="AJ31" i="29" s="1"/>
  <c r="AF30" i="29"/>
  <c r="AD30" i="29"/>
  <c r="AC30" i="29"/>
  <c r="AF29" i="29"/>
  <c r="AD29" i="29"/>
  <c r="AC29" i="29"/>
  <c r="AF26" i="29"/>
  <c r="AD26" i="29"/>
  <c r="AC26" i="29"/>
  <c r="AF25" i="29"/>
  <c r="AD25" i="29"/>
  <c r="AC25" i="29"/>
  <c r="AJ61" i="29" l="1"/>
  <c r="AJ41" i="29"/>
  <c r="AJ48" i="29"/>
  <c r="AJ54" i="29"/>
  <c r="AJ60" i="29"/>
  <c r="AJ66" i="29"/>
  <c r="AJ71" i="29"/>
  <c r="AJ69" i="29"/>
  <c r="AJ26" i="29"/>
  <c r="AJ30" i="29"/>
  <c r="AJ40" i="29"/>
  <c r="AJ50" i="29"/>
  <c r="AJ53" i="29"/>
  <c r="AJ59" i="29"/>
  <c r="AJ65" i="29"/>
  <c r="AJ68" i="29"/>
  <c r="AJ25" i="29"/>
  <c r="AJ29" i="29"/>
  <c r="AJ36" i="29"/>
  <c r="AJ39" i="29"/>
  <c r="AJ46" i="29"/>
  <c r="AJ49" i="29"/>
  <c r="AJ56" i="29"/>
  <c r="AJ64" i="29"/>
  <c r="AF21" i="29"/>
  <c r="AD21" i="29"/>
  <c r="AC21" i="29"/>
  <c r="AF20" i="29"/>
  <c r="AJ20" i="29" s="1"/>
  <c r="AD20" i="29"/>
  <c r="AC20" i="29"/>
  <c r="AF19" i="29"/>
  <c r="AD19" i="29"/>
  <c r="AC19" i="29"/>
  <c r="AJ19" i="29" s="1"/>
  <c r="AJ21" i="29"/>
  <c r="AF16" i="29" l="1"/>
  <c r="AD16" i="29"/>
  <c r="AC16" i="29"/>
  <c r="AF15" i="29"/>
  <c r="AD15" i="29"/>
  <c r="AC15" i="29"/>
  <c r="AF14" i="29"/>
  <c r="AD14" i="29"/>
  <c r="AC14" i="29"/>
  <c r="AJ15" i="29"/>
  <c r="AJ16" i="29" l="1"/>
  <c r="AJ14" i="29"/>
  <c r="AK14" i="29" s="1"/>
  <c r="AA67" i="29" l="1"/>
  <c r="AA28" i="29"/>
  <c r="AF27" i="29" l="1"/>
  <c r="AD27" i="29"/>
  <c r="AC27" i="29"/>
  <c r="AA27" i="29"/>
  <c r="AA63" i="29"/>
  <c r="AA58" i="29"/>
  <c r="AA43" i="29"/>
  <c r="AA38" i="29"/>
  <c r="AA17" i="29"/>
  <c r="AA33" i="29"/>
  <c r="E67" i="29"/>
  <c r="E62" i="29"/>
  <c r="E57" i="29"/>
  <c r="E52" i="29"/>
  <c r="E47" i="29"/>
  <c r="E42" i="29"/>
  <c r="E37" i="29"/>
  <c r="E32" i="29"/>
  <c r="AA70" i="29"/>
  <c r="AA69" i="29"/>
  <c r="AF67" i="29"/>
  <c r="AD67" i="29"/>
  <c r="AC67" i="29"/>
  <c r="S67" i="29"/>
  <c r="R67" i="29" s="1"/>
  <c r="N67" i="29"/>
  <c r="O67" i="29" s="1"/>
  <c r="K67" i="29"/>
  <c r="L67" i="29" s="1"/>
  <c r="I67" i="29"/>
  <c r="AA65" i="29"/>
  <c r="AA64" i="29"/>
  <c r="AF63" i="29"/>
  <c r="AD63" i="29"/>
  <c r="AC63" i="29"/>
  <c r="AF62" i="29"/>
  <c r="AD62" i="29"/>
  <c r="AC62" i="29"/>
  <c r="AJ62" i="29" s="1"/>
  <c r="AA62" i="29"/>
  <c r="S62" i="29"/>
  <c r="R62" i="29" s="1"/>
  <c r="N62" i="29"/>
  <c r="K62" i="29"/>
  <c r="I62" i="29"/>
  <c r="AA60" i="29"/>
  <c r="AA59" i="29"/>
  <c r="AF58" i="29"/>
  <c r="AD58" i="29"/>
  <c r="AC58" i="29"/>
  <c r="AF57" i="29"/>
  <c r="AD57" i="29"/>
  <c r="AC57" i="29"/>
  <c r="AJ57" i="29" s="1"/>
  <c r="AA57" i="29"/>
  <c r="S57" i="29"/>
  <c r="R57" i="29" s="1"/>
  <c r="N57" i="29"/>
  <c r="O57" i="29" s="1"/>
  <c r="K57" i="29"/>
  <c r="L57" i="29" s="1"/>
  <c r="I57" i="29"/>
  <c r="AA55" i="29"/>
  <c r="AA54" i="29"/>
  <c r="AF52" i="29"/>
  <c r="AD52" i="29"/>
  <c r="AC52" i="29"/>
  <c r="AA52" i="29"/>
  <c r="S52" i="29"/>
  <c r="R52" i="29" s="1"/>
  <c r="N52" i="29"/>
  <c r="K52" i="29"/>
  <c r="I52" i="29"/>
  <c r="AA50" i="29"/>
  <c r="AA49" i="29"/>
  <c r="AF47" i="29"/>
  <c r="AD47" i="29"/>
  <c r="AC47" i="29"/>
  <c r="AJ47" i="29" s="1"/>
  <c r="AA47" i="29"/>
  <c r="S47" i="29"/>
  <c r="U47" i="29" s="1"/>
  <c r="T47" i="29" s="1"/>
  <c r="N47" i="29"/>
  <c r="O47" i="29" s="1"/>
  <c r="K47" i="29"/>
  <c r="L47" i="29" s="1"/>
  <c r="I47" i="29"/>
  <c r="AA45" i="29"/>
  <c r="AA44" i="29"/>
  <c r="AF43" i="29"/>
  <c r="AD43" i="29"/>
  <c r="AC43" i="29"/>
  <c r="AF42" i="29"/>
  <c r="AD42" i="29"/>
  <c r="AC42" i="29"/>
  <c r="AA42" i="29"/>
  <c r="S42" i="29"/>
  <c r="U42" i="29" s="1"/>
  <c r="T42" i="29" s="1"/>
  <c r="N42" i="29"/>
  <c r="O42" i="29" s="1"/>
  <c r="K42" i="29"/>
  <c r="L42" i="29" s="1"/>
  <c r="I42" i="29"/>
  <c r="AA40" i="29"/>
  <c r="AA39" i="29"/>
  <c r="AF38" i="29"/>
  <c r="AD38" i="29"/>
  <c r="AC38" i="29"/>
  <c r="AJ38" i="29" s="1"/>
  <c r="AF37" i="29"/>
  <c r="AD37" i="29"/>
  <c r="AC37" i="29"/>
  <c r="AA37" i="29"/>
  <c r="S37" i="29"/>
  <c r="R37" i="29" s="1"/>
  <c r="N37" i="29"/>
  <c r="O37" i="29" s="1"/>
  <c r="K37" i="29"/>
  <c r="I37" i="29"/>
  <c r="AA35" i="29"/>
  <c r="AA34" i="29"/>
  <c r="AF33" i="29"/>
  <c r="AD33" i="29"/>
  <c r="AC33" i="29"/>
  <c r="AJ33" i="29" s="1"/>
  <c r="AF32" i="29"/>
  <c r="AD32" i="29"/>
  <c r="AC32" i="29"/>
  <c r="AJ32" i="29" s="1"/>
  <c r="AA32" i="29"/>
  <c r="S32" i="29"/>
  <c r="U32" i="29" s="1"/>
  <c r="T32" i="29" s="1"/>
  <c r="N32" i="29"/>
  <c r="O32" i="29" s="1"/>
  <c r="K32" i="29"/>
  <c r="L32" i="29" s="1"/>
  <c r="I32" i="29"/>
  <c r="E17" i="29"/>
  <c r="E12" i="29"/>
  <c r="AA13" i="29"/>
  <c r="AC13" i="29"/>
  <c r="AJ13" i="29" s="1"/>
  <c r="AD13" i="29"/>
  <c r="AF13" i="29"/>
  <c r="AF12" i="29"/>
  <c r="AM47" i="29" l="1"/>
  <c r="AM48" i="29" s="1"/>
  <c r="AM49" i="29" s="1"/>
  <c r="AM50" i="29" s="1"/>
  <c r="AM51" i="29" s="1"/>
  <c r="AP47" i="29" s="1"/>
  <c r="AQ47" i="29" s="1"/>
  <c r="AJ67" i="29"/>
  <c r="AJ27" i="29"/>
  <c r="AM42" i="29"/>
  <c r="AM43" i="29" s="1"/>
  <c r="AM44" i="29" s="1"/>
  <c r="AM45" i="29" s="1"/>
  <c r="AM46" i="29" s="1"/>
  <c r="AP42" i="29" s="1"/>
  <c r="AQ42" i="29" s="1"/>
  <c r="AK47" i="29"/>
  <c r="AL47" i="29" s="1"/>
  <c r="AK48" i="29" s="1"/>
  <c r="AL48" i="29" s="1"/>
  <c r="AK49" i="29" s="1"/>
  <c r="AL49" i="29" s="1"/>
  <c r="AK50" i="29" s="1"/>
  <c r="AL50" i="29" s="1"/>
  <c r="AK51" i="29" s="1"/>
  <c r="AL51" i="29" s="1"/>
  <c r="AK57" i="29"/>
  <c r="AL57" i="29" s="1"/>
  <c r="AJ63" i="29"/>
  <c r="AK67" i="29"/>
  <c r="AL67" i="29" s="1"/>
  <c r="AK68" i="29" s="1"/>
  <c r="AL68" i="29" s="1"/>
  <c r="AK69" i="29" s="1"/>
  <c r="AL69" i="29" s="1"/>
  <c r="AK70" i="29" s="1"/>
  <c r="AL70" i="29" s="1"/>
  <c r="AK71" i="29" s="1"/>
  <c r="AL71" i="29" s="1"/>
  <c r="AM32" i="29"/>
  <c r="AM33" i="29" s="1"/>
  <c r="AM34" i="29" s="1"/>
  <c r="AM35" i="29" s="1"/>
  <c r="AM36" i="29" s="1"/>
  <c r="AJ37" i="29"/>
  <c r="AJ43" i="29"/>
  <c r="AJ52" i="29"/>
  <c r="AK52" i="29" s="1"/>
  <c r="AL52" i="29" s="1"/>
  <c r="AK53" i="29" s="1"/>
  <c r="AL53" i="29" s="1"/>
  <c r="AK54" i="29" s="1"/>
  <c r="AL54" i="29" s="1"/>
  <c r="AK55" i="29" s="1"/>
  <c r="AL55" i="29" s="1"/>
  <c r="AK56" i="29" s="1"/>
  <c r="AL56" i="29" s="1"/>
  <c r="O62" i="29"/>
  <c r="U62" i="29"/>
  <c r="AM62" i="29" s="1"/>
  <c r="AM63" i="29" s="1"/>
  <c r="AM64" i="29" s="1"/>
  <c r="AM65" i="29" s="1"/>
  <c r="AM66" i="29" s="1"/>
  <c r="AM67" i="29"/>
  <c r="AM68" i="29" s="1"/>
  <c r="AM69" i="29" s="1"/>
  <c r="AM70" i="29" s="1"/>
  <c r="AM71" i="29" s="1"/>
  <c r="AK32" i="29"/>
  <c r="AL32" i="29" s="1"/>
  <c r="AK33" i="29" s="1"/>
  <c r="AL33" i="29" s="1"/>
  <c r="AK34" i="29" s="1"/>
  <c r="AL34" i="29" s="1"/>
  <c r="AK35" i="29" s="1"/>
  <c r="AL35" i="29" s="1"/>
  <c r="AK36" i="29" s="1"/>
  <c r="AL36" i="29" s="1"/>
  <c r="AJ42" i="29"/>
  <c r="AK42" i="29" s="1"/>
  <c r="AL42" i="29" s="1"/>
  <c r="O52" i="29"/>
  <c r="U52" i="29"/>
  <c r="AM52" i="29" s="1"/>
  <c r="AM53" i="29" s="1"/>
  <c r="AM54" i="29" s="1"/>
  <c r="AM55" i="29" s="1"/>
  <c r="AM56" i="29" s="1"/>
  <c r="AJ58" i="29"/>
  <c r="R47" i="29"/>
  <c r="U37" i="29"/>
  <c r="T37" i="29" s="1"/>
  <c r="V37" i="29" s="1"/>
  <c r="R32" i="29"/>
  <c r="L62" i="29"/>
  <c r="L52" i="29"/>
  <c r="L37" i="29"/>
  <c r="U67" i="29"/>
  <c r="T67" i="29" s="1"/>
  <c r="V67" i="29" s="1"/>
  <c r="AN67" i="29"/>
  <c r="AO67" i="29" s="1"/>
  <c r="U57" i="29"/>
  <c r="T57" i="29" s="1"/>
  <c r="V57" i="29" s="1"/>
  <c r="AN47" i="29"/>
  <c r="V47" i="29"/>
  <c r="V42" i="29"/>
  <c r="R42" i="29"/>
  <c r="AN32" i="29"/>
  <c r="AO32" i="29" s="1"/>
  <c r="AP32" i="29"/>
  <c r="AQ32" i="29" s="1"/>
  <c r="V32" i="29"/>
  <c r="AD12" i="29"/>
  <c r="AM37" i="29" l="1"/>
  <c r="AM38" i="29" s="1"/>
  <c r="AM39" i="29" s="1"/>
  <c r="AM40" i="29" s="1"/>
  <c r="AM41" i="29" s="1"/>
  <c r="AK62" i="29"/>
  <c r="AL62" i="29" s="1"/>
  <c r="AK63" i="29" s="1"/>
  <c r="AL63" i="29" s="1"/>
  <c r="AK64" i="29" s="1"/>
  <c r="AL64" i="29" s="1"/>
  <c r="AK65" i="29" s="1"/>
  <c r="AL65" i="29" s="1"/>
  <c r="AK66" i="29" s="1"/>
  <c r="AL66" i="29" s="1"/>
  <c r="AN62" i="29" s="1"/>
  <c r="AO62" i="29" s="1"/>
  <c r="AM57" i="29"/>
  <c r="AM58" i="29" s="1"/>
  <c r="AM59" i="29" s="1"/>
  <c r="AM60" i="29" s="1"/>
  <c r="AM61" i="29" s="1"/>
  <c r="AK58" i="29"/>
  <c r="AL58" i="29" s="1"/>
  <c r="AK59" i="29" s="1"/>
  <c r="AL59" i="29" s="1"/>
  <c r="AK60" i="29" s="1"/>
  <c r="AL60" i="29" s="1"/>
  <c r="AK61" i="29" s="1"/>
  <c r="AL61" i="29" s="1"/>
  <c r="AN57" i="29" s="1"/>
  <c r="AO57" i="29" s="1"/>
  <c r="T52" i="29"/>
  <c r="V52" i="29" s="1"/>
  <c r="AK37" i="29"/>
  <c r="AL37" i="29" s="1"/>
  <c r="AK38" i="29" s="1"/>
  <c r="AL38" i="29" s="1"/>
  <c r="AK39" i="29" s="1"/>
  <c r="AL39" i="29" s="1"/>
  <c r="AK40" i="29" s="1"/>
  <c r="AL40" i="29" s="1"/>
  <c r="AK41" i="29" s="1"/>
  <c r="AL41" i="29" s="1"/>
  <c r="AN37" i="29" s="1"/>
  <c r="AO37" i="29" s="1"/>
  <c r="AN52" i="29"/>
  <c r="AO52" i="29" s="1"/>
  <c r="AK43" i="29"/>
  <c r="AL43" i="29" s="1"/>
  <c r="AK44" i="29" s="1"/>
  <c r="AL44" i="29" s="1"/>
  <c r="AK45" i="29" s="1"/>
  <c r="AL45" i="29" s="1"/>
  <c r="AK46" i="29" s="1"/>
  <c r="AL46" i="29" s="1"/>
  <c r="AN42" i="29" s="1"/>
  <c r="AO42" i="29" s="1"/>
  <c r="AR42" i="29" s="1"/>
  <c r="T62" i="29"/>
  <c r="V62" i="29" s="1"/>
  <c r="AP62" i="29"/>
  <c r="AQ62" i="29" s="1"/>
  <c r="AP37" i="29"/>
  <c r="AQ37" i="29" s="1"/>
  <c r="AR37" i="29" s="1"/>
  <c r="AP52" i="29"/>
  <c r="AQ52" i="29" s="1"/>
  <c r="AP67" i="29"/>
  <c r="AQ67" i="29" s="1"/>
  <c r="AR67" i="29" s="1"/>
  <c r="AP57" i="29"/>
  <c r="AQ57" i="29" s="1"/>
  <c r="AR47" i="29"/>
  <c r="AR32" i="29"/>
  <c r="AF28" i="29"/>
  <c r="AC28" i="29"/>
  <c r="AF24" i="29"/>
  <c r="AC24" i="29"/>
  <c r="AJ24" i="29" s="1"/>
  <c r="AF17" i="29"/>
  <c r="AF18" i="29"/>
  <c r="AC17" i="29"/>
  <c r="AC18" i="29"/>
  <c r="S27" i="29"/>
  <c r="R27" i="29" s="1"/>
  <c r="S22" i="29"/>
  <c r="R22" i="29" s="1"/>
  <c r="S17" i="29"/>
  <c r="S12" i="29"/>
  <c r="N12" i="29"/>
  <c r="AJ18" i="29" l="1"/>
  <c r="AJ17" i="29"/>
  <c r="AR52" i="29"/>
  <c r="AR62" i="29"/>
  <c r="AJ28" i="29"/>
  <c r="AR57" i="29"/>
  <c r="AF23" i="29"/>
  <c r="AF22" i="29"/>
  <c r="AC23" i="29"/>
  <c r="AC22" i="29"/>
  <c r="AC12" i="29"/>
  <c r="AJ12" i="29" s="1"/>
  <c r="BE12" i="29"/>
  <c r="AJ22" i="29" l="1"/>
  <c r="AJ23" i="29"/>
  <c r="AA30" i="29"/>
  <c r="AD28" i="29"/>
  <c r="N27" i="29"/>
  <c r="K27" i="29"/>
  <c r="L27" i="29" s="1"/>
  <c r="AK27" i="29" s="1"/>
  <c r="AL27" i="29" s="1"/>
  <c r="AK28" i="29" s="1"/>
  <c r="AL28" i="29" s="1"/>
  <c r="AK29" i="29" s="1"/>
  <c r="AL29" i="29" s="1"/>
  <c r="AK30" i="29" s="1"/>
  <c r="AL30" i="29" s="1"/>
  <c r="AK31" i="29" s="1"/>
  <c r="AL31" i="29" s="1"/>
  <c r="I27" i="29"/>
  <c r="E27" i="29"/>
  <c r="AA25" i="29"/>
  <c r="AD24" i="29"/>
  <c r="AA24" i="29"/>
  <c r="AD23" i="29"/>
  <c r="AA23" i="29"/>
  <c r="AD22" i="29"/>
  <c r="AM22" i="29" s="1"/>
  <c r="AM23" i="29" s="1"/>
  <c r="AM24" i="29" s="1"/>
  <c r="AM25" i="29" s="1"/>
  <c r="AM26" i="29" s="1"/>
  <c r="AA22" i="29"/>
  <c r="U22" i="29"/>
  <c r="T22" i="29" s="1"/>
  <c r="N22" i="29"/>
  <c r="O22" i="29" s="1"/>
  <c r="K22" i="29"/>
  <c r="I22" i="29"/>
  <c r="E22" i="29"/>
  <c r="AA20" i="29"/>
  <c r="AD18" i="29"/>
  <c r="AA18" i="29"/>
  <c r="AD17" i="29"/>
  <c r="R17" i="29"/>
  <c r="N17" i="29"/>
  <c r="O17" i="29" s="1"/>
  <c r="K17" i="29"/>
  <c r="L17" i="29" s="1"/>
  <c r="AK17" i="29" s="1"/>
  <c r="AL17" i="29" s="1"/>
  <c r="AK18" i="29" s="1"/>
  <c r="AL18" i="29" s="1"/>
  <c r="AK19" i="29" s="1"/>
  <c r="AL19" i="29" s="1"/>
  <c r="AK20" i="29" s="1"/>
  <c r="AL20" i="29" s="1"/>
  <c r="AK21" i="29" s="1"/>
  <c r="AL21" i="29" s="1"/>
  <c r="I17" i="29"/>
  <c r="AA15" i="29"/>
  <c r="AA14" i="29"/>
  <c r="AA12" i="29"/>
  <c r="O12" i="29"/>
  <c r="K12" i="29"/>
  <c r="L12" i="29" s="1"/>
  <c r="AK12" i="29" s="1"/>
  <c r="AL12" i="29" s="1"/>
  <c r="AK15" i="29" s="1"/>
  <c r="AL15" i="29" s="1"/>
  <c r="AK16" i="29" s="1"/>
  <c r="AL16" i="29" s="1"/>
  <c r="I12" i="29"/>
  <c r="O27" i="29" l="1"/>
  <c r="U27" i="29"/>
  <c r="AM27" i="29" s="1"/>
  <c r="AM28" i="29" s="1"/>
  <c r="AM29" i="29" s="1"/>
  <c r="AM30" i="29" s="1"/>
  <c r="AM31" i="29" s="1"/>
  <c r="AP27" i="29" s="1"/>
  <c r="AQ27" i="29" s="1"/>
  <c r="AP22" i="29"/>
  <c r="AQ22" i="29" s="1"/>
  <c r="V22" i="29"/>
  <c r="U12" i="29"/>
  <c r="R12" i="29"/>
  <c r="L22" i="29"/>
  <c r="AK22" i="29" s="1"/>
  <c r="AL22" i="29" s="1"/>
  <c r="U17" i="29"/>
  <c r="T17" i="29" s="1"/>
  <c r="V17" i="29" s="1"/>
  <c r="V27" i="29" l="1"/>
  <c r="AK23" i="29"/>
  <c r="AL23" i="29"/>
  <c r="AM17" i="29"/>
  <c r="AM18" i="29" s="1"/>
  <c r="AM19" i="29" s="1"/>
  <c r="AM20" i="29" s="1"/>
  <c r="AM21" i="29" s="1"/>
  <c r="T12" i="29"/>
  <c r="V12" i="29" s="1"/>
  <c r="AM12" i="29"/>
  <c r="AN27" i="29"/>
  <c r="AO27" i="29" s="1"/>
  <c r="AR27" i="29" s="1"/>
  <c r="AN17" i="29"/>
  <c r="AO17" i="29" s="1"/>
  <c r="AN12" i="29"/>
  <c r="AO12" i="29" s="1"/>
  <c r="AM16" i="29" l="1"/>
  <c r="AP12" i="29" s="1"/>
  <c r="AQ12" i="29" s="1"/>
  <c r="AR12" i="29" s="1"/>
  <c r="AK24" i="29"/>
  <c r="AL24" i="29" s="1"/>
  <c r="AK25" i="29" s="1"/>
  <c r="AL25" i="29" s="1"/>
  <c r="AK26" i="29" s="1"/>
  <c r="AL26" i="29" s="1"/>
  <c r="AN22" i="29" s="1"/>
  <c r="AO22" i="29" s="1"/>
  <c r="AR22" i="29" s="1"/>
  <c r="AP17" i="29"/>
  <c r="AQ17" i="29" s="1"/>
  <c r="AR17" i="29" s="1"/>
</calcChain>
</file>

<file path=xl/comments1.xml><?xml version="1.0" encoding="utf-8"?>
<comments xmlns="http://schemas.openxmlformats.org/spreadsheetml/2006/main">
  <authors>
    <author>Autor</author>
  </authors>
  <commentList>
    <comment ref="AG47" authorId="0" shapeId="0">
      <text>
        <r>
          <rPr>
            <b/>
            <sz val="9"/>
            <color rgb="FF000000"/>
            <rFont val="Tahoma"/>
            <family val="2"/>
          </rPr>
          <t>Se encuentra dentro del procedimiento Administración de bienes fiscales.</t>
        </r>
      </text>
    </comment>
  </commentList>
</comments>
</file>

<file path=xl/sharedStrings.xml><?xml version="1.0" encoding="utf-8"?>
<sst xmlns="http://schemas.openxmlformats.org/spreadsheetml/2006/main" count="965" uniqueCount="444">
  <si>
    <t>TIPO</t>
  </si>
  <si>
    <t>MACROPROCESO</t>
  </si>
  <si>
    <t>ITEM</t>
  </si>
  <si>
    <t>PROCESOS ALCALDÍA CARTAGENA</t>
  </si>
  <si>
    <t>CODIGO</t>
  </si>
  <si>
    <t>SUBPROCESO</t>
  </si>
  <si>
    <t>Cód. Sp</t>
  </si>
  <si>
    <t>ESTRATEGICO</t>
  </si>
  <si>
    <t>PLANEACION TERRITORIAL Y DIRECCIONAMIENTO ESTRATEGICO</t>
  </si>
  <si>
    <t>DIRECCIONAMIENTO  ESTRATÉGICO</t>
  </si>
  <si>
    <t>PTDDE</t>
  </si>
  <si>
    <t xml:space="preserve">PLANEACIÓN ESTRATEGICA </t>
  </si>
  <si>
    <t>GESTIÓN DE POLITICAS PÚBLICAS E INSTITUCIONALES</t>
  </si>
  <si>
    <t xml:space="preserve">ADMINISTRACIÓN DE RIESGO </t>
  </si>
  <si>
    <t>EVALUACIÓN Y GESTIÓN DE LOS GRUPOS DE VALOR</t>
  </si>
  <si>
    <t>SEGUIMIENTO Y EVALUACIÓN</t>
  </si>
  <si>
    <t>PTDSE</t>
  </si>
  <si>
    <t>GESTIÓN DE LA INVERSIÓN PUBLICA</t>
  </si>
  <si>
    <t>PTDGI</t>
  </si>
  <si>
    <t>GESTIÓN  DEL PLAN DE DESARROLLO Y SUS INTRUMENTOS DE EJECUCIÓN</t>
  </si>
  <si>
    <t>GESTIÓN DE PROYECTOS DE INVERSIÓN PÚBLICA</t>
  </si>
  <si>
    <t xml:space="preserve">GESTIÓN DE PROYECTOS DE INVERSIÓN PÚBLICA CON RECURSOS DE REGALIAS </t>
  </si>
  <si>
    <t xml:space="preserve"> GESTIÓN Y  CONTROL  DE INVERSIONES PÚBLICAS </t>
  </si>
  <si>
    <t>GESTIÓN DE DATOS E INFORMACIÓN ESTADISTICA DISTRITAL</t>
  </si>
  <si>
    <t>PTDSI</t>
  </si>
  <si>
    <t>SISTEMA DE INFORMACION - SISBEN</t>
  </si>
  <si>
    <t>SISTEMA DE INFORMACIÓN DE LA ESTRATIFICACIÓN SOCIOECONOMICA</t>
  </si>
  <si>
    <t>SISTEMA DE INFORMACIÓN GEOGRAFICA</t>
  </si>
  <si>
    <t>GESTIÓN ESTADISTICA</t>
  </si>
  <si>
    <t xml:space="preserve">GESTIÓN TERRITORIAL Y GESTIÓN DE SUS INSTRUMENTOS </t>
  </si>
  <si>
    <t>PTDGT</t>
  </si>
  <si>
    <t>FORMULACIÓN DE PLANES PARCIALES</t>
  </si>
  <si>
    <t>FORMULACIÓN Y SEGUIMIENTO DEL POT</t>
  </si>
  <si>
    <t>PLUSVALIA</t>
  </si>
  <si>
    <t>EXPEDIENTE URBANO</t>
  </si>
  <si>
    <t>GESTIÓN EN LA VIGILANCIA Y CONTROL DE LAS NORMAS URBANAS</t>
  </si>
  <si>
    <t>PTDCU</t>
  </si>
  <si>
    <t>INSPECCIÓN, CONTROL Y LA VIGILANCIA DE LOS ENAJENADORES DE VIVIENDA</t>
  </si>
  <si>
    <t>RECEPCIÓN DE BIENES DESTINADOS AL USO PÚBLICO EN ACTUACIONES URBANÍSTICAS</t>
  </si>
  <si>
    <t xml:space="preserve">PROCESOS POLICIVOS URBANÍSTICOS POR INFRACCIÓN URBANÍSTICA </t>
  </si>
  <si>
    <t>GESTIÓN DE PENSAMIENTO ESTRATEGICO INSTITUCIONAL Y DE LA COMUNIDAD</t>
  </si>
  <si>
    <t>GESTIÓN INSTITUCIONAL Y DE LA COMUNIDAD</t>
  </si>
  <si>
    <t>GPEGI</t>
  </si>
  <si>
    <t>COMUNICACIÓN PUBLICA</t>
  </si>
  <si>
    <t>COMUNICACIÓN ESTRATÉGICA</t>
  </si>
  <si>
    <t>COMCE</t>
  </si>
  <si>
    <t>COMUNICACIÓN ORGANIZACIONAL</t>
  </si>
  <si>
    <t>COMCO</t>
  </si>
  <si>
    <t>GESTION DE LA COMUNICACION INSTITUCIONAL</t>
  </si>
  <si>
    <t>COMCI</t>
  </si>
  <si>
    <t>EVALUACION Y CONTROL DE LA GESTION PUBLICA</t>
  </si>
  <si>
    <t>CONTROL DISCIPLINARIO</t>
  </si>
  <si>
    <t>ECGCD</t>
  </si>
  <si>
    <t>EVALUACIÓN INDEPENDIENTE</t>
  </si>
  <si>
    <t>ECGEI</t>
  </si>
  <si>
    <t>MISIONAL</t>
  </si>
  <si>
    <t xml:space="preserve">GESTION SALUD </t>
  </si>
  <si>
    <t>PROMOCIÓN SOCIAL EN SALUD</t>
  </si>
  <si>
    <t>GESPA</t>
  </si>
  <si>
    <t>SALUD PUBLICA</t>
  </si>
  <si>
    <t>GESSP</t>
  </si>
  <si>
    <t>ASEGURAMIENTO EN SALUD</t>
  </si>
  <si>
    <t>GESAS</t>
  </si>
  <si>
    <t xml:space="preserve">SALUD PÚBLICA EN EMERGENCIAS Y DESASTRES </t>
  </si>
  <si>
    <t>GESED</t>
  </si>
  <si>
    <t>PRESTACIÓN DE SERVICIOS EN SALUD</t>
  </si>
  <si>
    <t>GESPS</t>
  </si>
  <si>
    <t>VIGILANCIA Y CONTROL DEL SISTEMA OBLIGATORIO DE GARANTIA DE LA CALIDAD DE LA ATENCIÓN EN SALUD</t>
  </si>
  <si>
    <t>GESVC</t>
  </si>
  <si>
    <t>GESTION EN TRANSITO Y TRANSPORTE</t>
  </si>
  <si>
    <t>GESTION OPERATIVA,  CONTROL DE TRÁNSITO Y TRANSPORTE</t>
  </si>
  <si>
    <t>GTTGO</t>
  </si>
  <si>
    <t>EDUCACION VIAL</t>
  </si>
  <si>
    <t>GTTEV</t>
  </si>
  <si>
    <t>GESTION TECNICA</t>
  </si>
  <si>
    <t>GTTGT</t>
  </si>
  <si>
    <t>GESTIÓN EN SEGURIDAD Y CONVIVENCIA</t>
  </si>
  <si>
    <t>GESTION DE LA SEGURIDAD Y CONVIVENCIA</t>
  </si>
  <si>
    <t>GSCPS</t>
  </si>
  <si>
    <t>GESTION INTEGRAL DEL RIESGO CONTRAINCENDIO</t>
  </si>
  <si>
    <t>GSCBO</t>
  </si>
  <si>
    <t>DERECHOS HUMANOS Y CONSTRUCCCIÓN DE PAZ</t>
  </si>
  <si>
    <t>GSCDH</t>
  </si>
  <si>
    <t>EQUIDAD E INCLUSIÓN DE LOS NEGROS, AFROS, PALENQUEROS E INDÍGENAS</t>
  </si>
  <si>
    <t>GSCFO</t>
  </si>
  <si>
    <t xml:space="preserve">ACCESO A LA JUSTICIA </t>
  </si>
  <si>
    <t>GSCJU</t>
  </si>
  <si>
    <t>GESTIÓN EN PARTICIPACION CIUDADANA</t>
  </si>
  <si>
    <t>FORTALECIMIENTO DE LA PARTICIPACIÓN CIUDADANA Y COMUNITARIA</t>
  </si>
  <si>
    <t>GPCFP</t>
  </si>
  <si>
    <t>GESTIÓN EN DESARROLLO SOCIAL</t>
  </si>
  <si>
    <t>ASISTENCIA Y ACOMPAÑAMIENTO SOCIAL A LA POBLACIÓN HABITANTE DEL DISTRITO DE CARTAGENA</t>
  </si>
  <si>
    <t>GDSAA</t>
  </si>
  <si>
    <t>DESARROLLO DE ESTRATEGIAS DE EMPRENDIMIENTO Y EMPRESARISMO PARA LA INCLUSION SOCIAL, PRODUCTIVA Y LA VINCULACION LABORAL</t>
  </si>
  <si>
    <t>GDSDE</t>
  </si>
  <si>
    <t>EXTENSION AGROPECUARIA EN EL DISTRIRO DE CARTAGENA</t>
  </si>
  <si>
    <t>GDSAT</t>
  </si>
  <si>
    <t>GERENCIA SOCIAL</t>
  </si>
  <si>
    <t>GDSGS</t>
  </si>
  <si>
    <t>GESTIÓN EN INFRAESTRUCTURA</t>
  </si>
  <si>
    <t>GESTIÓN DE PROYECTOS DE OBRAS PUBLICAS</t>
  </si>
  <si>
    <t>GINOP</t>
  </si>
  <si>
    <t>GESTIÓN EN EDUCACION</t>
  </si>
  <si>
    <t>ATENCIÓN AL CIUDADANO EDUCACIÓN</t>
  </si>
  <si>
    <t>GEDAC</t>
  </si>
  <si>
    <t>ADMINISTRACIÓN DEL SISTEMA DE GESTIÓN DE CALIDAD - EDUCACIÓN</t>
  </si>
  <si>
    <t>GEDAS</t>
  </si>
  <si>
    <t>CALIDAD EDUCATIVA</t>
  </si>
  <si>
    <t>GEDCE</t>
  </si>
  <si>
    <t>COBERTURA EDUCATIVA</t>
  </si>
  <si>
    <t>GEDCO</t>
  </si>
  <si>
    <t>GESTIÓN ADMINISTRATIVA DE BIENES Y SERVICIOS - EDUCACIÓN</t>
  </si>
  <si>
    <t>GEDGA</t>
  </si>
  <si>
    <t>GESTIÓN ESTRATÉGICA EN EDUCACIÓN</t>
  </si>
  <si>
    <t>GEDGE</t>
  </si>
  <si>
    <t>GESTIÓN FINANCIERA - EDUCACIÓN</t>
  </si>
  <si>
    <t>GEDGF</t>
  </si>
  <si>
    <t>GESTIÓN LEGAL EDUCATIVA</t>
  </si>
  <si>
    <t>GEDGL</t>
  </si>
  <si>
    <t>GESTIÓN DE PROGRAMAS Y PROYECTOS EDUCATIVOS</t>
  </si>
  <si>
    <t>GEDGP</t>
  </si>
  <si>
    <t>GESTIÓN DE TICS - EDUCACIÓN</t>
  </si>
  <si>
    <t>GEDGT</t>
  </si>
  <si>
    <t>GESTIÓN DE LA INSPECCIÓN Y VIGILANCIA DEL SERVICIO EDUCATIVO</t>
  </si>
  <si>
    <t>GEDIV</t>
  </si>
  <si>
    <t>TALENTO HUMANO - EDUCACIÓN</t>
  </si>
  <si>
    <t>GEDTH</t>
  </si>
  <si>
    <t>APOYO</t>
  </si>
  <si>
    <t>GESTIÓN ADMINISTRATIVA</t>
  </si>
  <si>
    <t xml:space="preserve">GESTIÓN DEL TALENTO HUMANO </t>
  </si>
  <si>
    <t>GADAT</t>
  </si>
  <si>
    <t xml:space="preserve">ADMINISTRACIÓN DE BIENES Y SERVICIOS </t>
  </si>
  <si>
    <t>GADAD</t>
  </si>
  <si>
    <t>FONDO DE PENSIONES</t>
  </si>
  <si>
    <t>GADFP</t>
  </si>
  <si>
    <t>CALIDAD</t>
  </si>
  <si>
    <t>GADCA</t>
  </si>
  <si>
    <t>SERVICIO AL CIUDADANO</t>
  </si>
  <si>
    <t>GADSC</t>
  </si>
  <si>
    <t>TRANSPARENCIA Y PREVENCIÓN DE LA CORRUPCIÓN</t>
  </si>
  <si>
    <t>GADTR</t>
  </si>
  <si>
    <t>COOPERACION INTERNACIONAL</t>
  </si>
  <si>
    <t>GADCO</t>
  </si>
  <si>
    <t>MERCADOS PÚBLICOS</t>
  </si>
  <si>
    <t>GADMP</t>
  </si>
  <si>
    <t>SERVICIOS PÚBLICOS</t>
  </si>
  <si>
    <t>GADSP</t>
  </si>
  <si>
    <t>GESTION DE LAS TECNOLOGIAS DE LA INFORMACION</t>
  </si>
  <si>
    <t>GESTIÓN DE INFRAESTRUCTURA Y TELECOMUNICACIONES</t>
  </si>
  <si>
    <t>GTIGI</t>
  </si>
  <si>
    <t>GESTION DE PROYECTOS DE TECNOLOGIAS DE LA INFORMACION</t>
  </si>
  <si>
    <t>GTIGP</t>
  </si>
  <si>
    <t>GESTION DE SEGURIDAD Y LA PRIVACIDAD DE LA INFORMACIÓN</t>
  </si>
  <si>
    <t>GTIGPS</t>
  </si>
  <si>
    <t>GESTIÓN DE SOFTWARE</t>
  </si>
  <si>
    <t>GTIGS</t>
  </si>
  <si>
    <t>GESTION DOCUMENTAL</t>
  </si>
  <si>
    <t xml:space="preserve">DIRECCIONAMIENTO ESTRATÉGICO </t>
  </si>
  <si>
    <t>GDODE</t>
  </si>
  <si>
    <t>PLANEACIÓN DOCUMENTAL</t>
  </si>
  <si>
    <t>GDOPD</t>
  </si>
  <si>
    <t>GESTIÓN DEL ARCHIVO GENERAL</t>
  </si>
  <si>
    <t>GDOGA</t>
  </si>
  <si>
    <t xml:space="preserve">GESTIÓN  DE LAS COMUNICACIONES OFICIALES </t>
  </si>
  <si>
    <t>GDOGC</t>
  </si>
  <si>
    <t>GESTIÓN DE PROCESOS ARCHIVÍSTICOS</t>
  </si>
  <si>
    <t>GDOGP</t>
  </si>
  <si>
    <t>INFRAESTRUCTURA AMBIENTAL</t>
  </si>
  <si>
    <t>GDOIA</t>
  </si>
  <si>
    <t>GESTIÓN LEGAL</t>
  </si>
  <si>
    <t>DEFENSA JURIDICA</t>
  </si>
  <si>
    <t>GLEDJ</t>
  </si>
  <si>
    <t>GESTIÓN NORMATIVA</t>
  </si>
  <si>
    <t>GLEGN</t>
  </si>
  <si>
    <t>CONTRATACION ESTATAL</t>
  </si>
  <si>
    <t>GLECE</t>
  </si>
  <si>
    <t>GESTION DE HACIENDA</t>
  </si>
  <si>
    <t>DESARROLLO ECONOMICO</t>
  </si>
  <si>
    <t>GHADE</t>
  </si>
  <si>
    <t>DIRECCIONAMIENTO ESTRATEGICO</t>
  </si>
  <si>
    <t>GHADI</t>
  </si>
  <si>
    <t>ADMINISTRACION DEL SISTEMA DE GESTION DE CALIDAD</t>
  </si>
  <si>
    <t>GHAAS</t>
  </si>
  <si>
    <t>PRESUPUESTO</t>
  </si>
  <si>
    <t>GHAPR</t>
  </si>
  <si>
    <t>GESTION TRIBUTARIA</t>
  </si>
  <si>
    <t>GHAGT</t>
  </si>
  <si>
    <t>TESORERIA</t>
  </si>
  <si>
    <t>GHATE</t>
  </si>
  <si>
    <t>CONTABILIDAD</t>
  </si>
  <si>
    <t>GHACO</t>
  </si>
  <si>
    <t>GESTION ADMINISTRATIVA</t>
  </si>
  <si>
    <t>GHAGA</t>
  </si>
  <si>
    <t>MATRIZ DOFA IDENTIFICACION DE FACTORES</t>
  </si>
  <si>
    <t>MATRIZ DOFA FORMULACION DE ESTRATEGIAS</t>
  </si>
  <si>
    <t>Factores positivos internos</t>
  </si>
  <si>
    <t>Factores negativos internos</t>
  </si>
  <si>
    <t>Factores positivos externos</t>
  </si>
  <si>
    <t>Factores negativos externos</t>
  </si>
  <si>
    <t>(Supervivencia) Este cruce consiste en contrarrestar Debilidades por medio de Oportunidades</t>
  </si>
  <si>
    <t>(Supervivencia): utilizar Fortalezas para contrarrestar Amenazas</t>
  </si>
  <si>
    <t xml:space="preserve">(Crecimiento): Utilizar Fortalezas para optimizar Oportunidades </t>
  </si>
  <si>
    <t>Cuando el riesgo se materialice a partir de la combinación de Debilidades con Amenazas, para formular acciones de contingencia.</t>
  </si>
  <si>
    <t>PROCESO</t>
  </si>
  <si>
    <t>FORTALEZAS</t>
  </si>
  <si>
    <t>DEBILIDADES</t>
  </si>
  <si>
    <t xml:space="preserve">OPORTUNIDADES </t>
  </si>
  <si>
    <t>AMENAZAS</t>
  </si>
  <si>
    <t>Estrategias DO</t>
  </si>
  <si>
    <t>Estrategias FA</t>
  </si>
  <si>
    <t>Estrategias FO</t>
  </si>
  <si>
    <t>Estrategias DA</t>
  </si>
  <si>
    <t xml:space="preserve">Gran interés de los proveedores de los bienes y servicios para participar en procesos contractuales de la Alcaldía/ Presentación de la Reestructuración administrativa de la Alcaldía de Cartagena que promueve el establecimiento la Administración de bienes y servicios como Macroproceso / Aumento en la participacion de oferentes en los procesos de contratacion adelantados en las ultimas vigencias/ La expedicion constante de instructivos y manuales por parte de ANCP- CCE / El acceso a la TVEC como una herramienta agil y eficaz para la adquisicion de bienes de condiciones tecnicas uniformes </t>
  </si>
  <si>
    <t>Diseñar e implementar estrategias que permitan el aseguramiento del conocimiento en caso de existir cambios de personal</t>
  </si>
  <si>
    <t>Normalizar los procedimientos de gestión contractual  y actualización constante teniendo en cuenta la normatividad (implementación de la p.compras y contrataciones)</t>
  </si>
  <si>
    <t>Utilizar como referente los distintos manuales e instructivos expedidos por Colombia Compra Eficiente en la actualización de los productos del modelo de operación por procesos  de la contratación estatal de la entidad</t>
  </si>
  <si>
    <t>Avanzar en la implementación de la Política de compras y contrataciones para disminuir la falta de planeación de las demás dependencias que afectan el PAA y generan reprocesos en las actividades de contratación</t>
  </si>
  <si>
    <t xml:space="preserve">ALCALDIA MAYOR DE CARTAGENA DE INDIAS </t>
  </si>
  <si>
    <t>Código:GADCA03-F009</t>
  </si>
  <si>
    <t>MACROPROCESO: GESTIÓN ADMINISTRATIVA</t>
  </si>
  <si>
    <t>Versión: 1.0</t>
  </si>
  <si>
    <t>PROCESO/SUBPROCESO: CALIDAD/ IMPLEMENTACIÓN MODELOS DE GESTIÓN</t>
  </si>
  <si>
    <t>Vigencia: 04-01-2022</t>
  </si>
  <si>
    <t>MATRIZ DE RIESGOS INSTITUCIONALES - CONTEXTO E IDENTIFICACIÓN</t>
  </si>
  <si>
    <t>Página: 1 de 1</t>
  </si>
  <si>
    <t>ENTIDAD:</t>
  </si>
  <si>
    <t>Alcaldia de Cartagena</t>
  </si>
  <si>
    <t>PROCESO:</t>
  </si>
  <si>
    <t>Administración de bienes y servicios</t>
  </si>
  <si>
    <t>Apoyo</t>
  </si>
  <si>
    <t>Elaboración o Actualización:</t>
  </si>
  <si>
    <t>OBJETIVO DEL PROCESO:</t>
  </si>
  <si>
    <t>Abastecer, administrar y mantener los bienes y servicios (servicios públicos, de aseo, vigilancia, parque automotor, telefonía,etc) de manera efectiva y de acuerdo al presupuesto disponible, para satisfacer las necesidades de las partes interesadas y contribuir al cumplimiento de la misión de la entidad para la prestación de un servicio con la calidad y oportunidad que demandan los ciudadanos.</t>
  </si>
  <si>
    <t>Vigencia del:</t>
  </si>
  <si>
    <t>2022-2023</t>
  </si>
  <si>
    <t xml:space="preserve"> </t>
  </si>
  <si>
    <t>1. IDENTIFICACION DEL RIESGO</t>
  </si>
  <si>
    <t>2. VALORACION DEL RIESGO</t>
  </si>
  <si>
    <t>3. PLANES DE ACCION</t>
  </si>
  <si>
    <t>1.1. DESCRIPCION DEL RIESGO</t>
  </si>
  <si>
    <t>1.2. ANALISIS DEL RIESGO</t>
  </si>
  <si>
    <t>2.1. Descripción del Control</t>
  </si>
  <si>
    <t>2.2. EVALUACION DE RESGOS</t>
  </si>
  <si>
    <t>1.2.1. Frecuencia de la Actividad</t>
  </si>
  <si>
    <t>1.2.2. Probabilidad inherente</t>
  </si>
  <si>
    <t>1.2.3. %</t>
  </si>
  <si>
    <t>1.2.4. Criterio Afectación Económica</t>
  </si>
  <si>
    <t>1.2.5.%</t>
  </si>
  <si>
    <t>1.2.6. Impacto Inherente economico</t>
  </si>
  <si>
    <t>1.2.7. Criterio Reputacional</t>
  </si>
  <si>
    <t>Listado de criterios impacto Reputacional</t>
  </si>
  <si>
    <t>1.2.8. Impacto Inherente reputacional</t>
  </si>
  <si>
    <t>1.2.9. %</t>
  </si>
  <si>
    <t>1.2.10. Impacto Inherente mas alto</t>
  </si>
  <si>
    <t>1.2.11. % mas alto</t>
  </si>
  <si>
    <t>1.2.12. Zona de riesgo inherente</t>
  </si>
  <si>
    <t>2.2.1. Atributos del control</t>
  </si>
  <si>
    <t>2.2.2. Valor Total del Control</t>
  </si>
  <si>
    <t>2.2.3. Probabilidad residual</t>
  </si>
  <si>
    <t>2.2.4. Impacto Residual</t>
  </si>
  <si>
    <t>2.2.5. %</t>
  </si>
  <si>
    <t>2.2.6. Probabilidad Residual Final</t>
  </si>
  <si>
    <t>2.2.7. %</t>
  </si>
  <si>
    <t>2.2.8. Impacto Residual Final</t>
  </si>
  <si>
    <t>2.2.9. Zona de Riesgo Final</t>
  </si>
  <si>
    <t>2.2.10. Tratamiento</t>
  </si>
  <si>
    <t>El riesgo afecta la imagen de algún área de la organización</t>
  </si>
  <si>
    <t>1.1.1. No. de Riesgo</t>
  </si>
  <si>
    <t>1.1.2. ¿QUÉ? IMPACTO</t>
  </si>
  <si>
    <t>1.1.5. DESCRIPCIÓN DEL RIESGO</t>
  </si>
  <si>
    <t>1.1.6. FACTOR DEL RIESGO</t>
  </si>
  <si>
    <t>2.2.1.1. Eficiencia</t>
  </si>
  <si>
    <t>2.2.1.2. Informativos</t>
  </si>
  <si>
    <t>3.1. Plan de accion</t>
  </si>
  <si>
    <t>3.2. Responsable</t>
  </si>
  <si>
    <t>3.3. Fecha de implementacion</t>
  </si>
  <si>
    <t>3.4. Fecha seguimiento</t>
  </si>
  <si>
    <t>3.5. Seguimientos por parte del Líder del Proceso</t>
  </si>
  <si>
    <t>3.6. Verificación por parte de segunda línea de defensa o quien haga sus veces 
(Fecha y Descripción)</t>
  </si>
  <si>
    <t>3.7. Verificación por parte de la Oficina de Control Interno o quien haga sus veces 
(Fecha y Descripción)</t>
  </si>
  <si>
    <t>3.8. Estado</t>
  </si>
  <si>
    <t>El riesgo afecta la imagen de la entidad internamente, de conocimiento general nivel interno, de junta directiva y accionistas y/o de proveedores</t>
  </si>
  <si>
    <t>1.1.6.1. TIPO</t>
  </si>
  <si>
    <t>1.1.6.2. FUENTE GENERADORA DEL EVENTO PARA TIPO E,F,G</t>
  </si>
  <si>
    <t>1.1.6.3. VALIDACIÓN FUENTE GENERADORA DEL EVENTO PARA TIPO A,B,C,D</t>
  </si>
  <si>
    <t>1.1.6.4. RESULTADO FUENTE GENERADORA DEL EVENTO</t>
  </si>
  <si>
    <t>2.1.2. No. Control</t>
  </si>
  <si>
    <t>2.1.3. Responsable (Cargo y/o Aplicativo)</t>
  </si>
  <si>
    <t>2.1.4. Acción (Inicia con un verbo)</t>
  </si>
  <si>
    <t>2.1.5. Complemento (Periodicidad - Observaciones o Desviaciones)</t>
  </si>
  <si>
    <t>2.1.6. Descripción del control</t>
  </si>
  <si>
    <t>Tipo de control</t>
  </si>
  <si>
    <t>Peso del Control</t>
  </si>
  <si>
    <t>Afectación o Desplazamiento en la Matriz</t>
  </si>
  <si>
    <t>Implementación</t>
  </si>
  <si>
    <t>Peso de la implementación</t>
  </si>
  <si>
    <t>Documentación</t>
  </si>
  <si>
    <t>Frecuencia</t>
  </si>
  <si>
    <t>Evidencia</t>
  </si>
  <si>
    <t xml:space="preserve">2.2.2. Peso del Control + Peso de la implementación </t>
  </si>
  <si>
    <t>2.2.3. % Probabilidad Riesgo Inherente-(% Probabilidad Riesgo Inherente*Valor Total del Control)</t>
  </si>
  <si>
    <t>2.2.4. % Impacto Riesgo Inherente-(% Impacto Riesgo Inherente*Valor Total del Control)</t>
  </si>
  <si>
    <t>3.5.1. Seguimiento 1 (Fecha y avance)</t>
  </si>
  <si>
    <t>3.5.2. Seguimiento 2 (Fecha y avance)</t>
  </si>
  <si>
    <t>3.5.3. Seguimiento 3 (Fecha y avance)</t>
  </si>
  <si>
    <t>El riesgo afecta la imagen de la entidad con algunos usuarios de relevancia frente al logro de los objetivos.</t>
  </si>
  <si>
    <t>R1</t>
  </si>
  <si>
    <t>Posibilidad de pérdida Reputacional</t>
  </si>
  <si>
    <t>por sancion del ente regulador</t>
  </si>
  <si>
    <t>debido a la falta de cargue en SECOP de la documentación requerida  como soporte legal de los procesos contractuales</t>
  </si>
  <si>
    <t>A Ejecucion y administracion de procesos</t>
  </si>
  <si>
    <t>Procesos</t>
  </si>
  <si>
    <t>menor a 10 SMLMV</t>
  </si>
  <si>
    <t>El coordinador de la UIC/</t>
  </si>
  <si>
    <t>verifica que los documentos legales exigidos en cada modalidad contractual se hayan cargado correctamente</t>
  </si>
  <si>
    <t>a través del flujo de aprobación de Secop antes de ser publicados en la plataforma. En caso de no cumplir, el proceso se rechaza, regresándolo al paso anterior para el correcto cargue de información.</t>
  </si>
  <si>
    <t>Preventivo</t>
  </si>
  <si>
    <t>Automatico</t>
  </si>
  <si>
    <t>Sin Documentar</t>
  </si>
  <si>
    <t>Continua</t>
  </si>
  <si>
    <t>Con Registro</t>
  </si>
  <si>
    <t>Utilice la lista de despligue que se encuentra parametrizada, le aparecerán las opciones:
Sin Iniciar, En proceso, Cerrado,
la selección en este caso dependerá de las acciones del plan que se hayan establecido en cada caso.</t>
  </si>
  <si>
    <t>El riesgo afecta la imagen de la entidad con efecto publicitario sostenido a nivel de sector administrativo, nivel departamental o municipal.</t>
  </si>
  <si>
    <t>verifica el cumplimiento de los requisitos de perfeccionamiento y ejecución del contrato</t>
  </si>
  <si>
    <t>a través del seguimiento de los procesos contractuales en la plataforma, y en caso de ser necesario impulsar a su perfeccionamiento y ejecución</t>
  </si>
  <si>
    <t>Correctivo</t>
  </si>
  <si>
    <t>Manual</t>
  </si>
  <si>
    <t>Aleatoria</t>
  </si>
  <si>
    <t>El riesgo afecta la imagen de la entidad a nivel nacional, con efecto publicitario sostenido a nivel país</t>
  </si>
  <si>
    <t>El riesgo afecta la imagen de la entidad con algunos usuarios de relevancia frente al logro de los objetivos</t>
  </si>
  <si>
    <t>El riesgo afecta la imagen de la entidad con efecto publicitario sostenido a nivel de sector administrativo, nivel departamental o municipal</t>
  </si>
  <si>
    <t>R2</t>
  </si>
  <si>
    <t>Posibilidad de pérdida Económica y Reputacional</t>
  </si>
  <si>
    <t>por pérdida o daño de bienes muebles</t>
  </si>
  <si>
    <t>ENTRE 10 Y 50 SMLMV</t>
  </si>
  <si>
    <t>Afecta la imagen de algún área de la org</t>
  </si>
  <si>
    <t>El líder de almacén</t>
  </si>
  <si>
    <t>aplica procedimiento para entrega y devolucion de bienes muebles</t>
  </si>
  <si>
    <t>cada que se requiera</t>
  </si>
  <si>
    <t>Documentado</t>
  </si>
  <si>
    <t>;Afecta la imagen de la entidad int de conocimiento gral nivel interno de J.D y accionistas y o de proveedores</t>
  </si>
  <si>
    <t>El líder de nómina en DATH</t>
  </si>
  <si>
    <t>solicita el Paz y Salvo al Almacén del Distrito</t>
  </si>
  <si>
    <t>para proceder a realizar la liquidación definitiva del funcionario antes de su retiro de la entidad.</t>
  </si>
  <si>
    <t>;Afecta la imagen de la entidad con algunos usuarios de relevancia frente al logro de los objs</t>
  </si>
  <si>
    <t>;Afecta la imagen de la entidad con efecto pub sostenido a nivel de sector admon, nivel dptal o mpal</t>
  </si>
  <si>
    <t>;Afecta la imagen de la entidad a nivel Nal con efecto pub sostenido a nivel país</t>
  </si>
  <si>
    <t>R3</t>
  </si>
  <si>
    <t>por deterioro de los bienes de consumo</t>
  </si>
  <si>
    <t>debido a condiciones inadecuadas de almacenamiento por plagas y condiciones ambientales</t>
  </si>
  <si>
    <t>G Daños activos fisicos</t>
  </si>
  <si>
    <t>Infraestructura</t>
  </si>
  <si>
    <t xml:space="preserve">El líder de Almacén </t>
  </si>
  <si>
    <t>realiza reubicación y rotación de los bienes de consumo</t>
  </si>
  <si>
    <t>según la naturaleza de estos.</t>
  </si>
  <si>
    <t>Sin Registro</t>
  </si>
  <si>
    <t>solicita fumigaciones</t>
  </si>
  <si>
    <t>periódicas para evitar deterioro en bienes de consumo</t>
  </si>
  <si>
    <t>dispone de un espacio en condiciones ambientales adecuadas para el almacenamiento de productos especiales</t>
  </si>
  <si>
    <t>para evitar afectaciones por cuestiones de humedad.</t>
  </si>
  <si>
    <t>R4</t>
  </si>
  <si>
    <t>por fallas en la supervisión de los contratos</t>
  </si>
  <si>
    <t>debido a insuficiencia de personal idóneo para cumplir con el seguimiento a la ejecución de los contratos.</t>
  </si>
  <si>
    <t>El abogado que estructura el proceso contractual</t>
  </si>
  <si>
    <t xml:space="preserve">elabora la "Comunicación de apoyo a la supervisión" </t>
  </si>
  <si>
    <t>donde se establecen las funciones de vigilancia, control y seguimiento a las actividades contenidas dentro del contrato, y se les anexa que deben cumplir con el Manual de supervisión</t>
  </si>
  <si>
    <t>El líder de contratación</t>
  </si>
  <si>
    <t>coordina un taller de fortalecimiento de habilidades para supervisión en las dinámicas de ejecución de contratos</t>
  </si>
  <si>
    <t>una vez al año</t>
  </si>
  <si>
    <t>R5</t>
  </si>
  <si>
    <t>por la vinculación en procesos ante instancias
administrativas y/o judiciales</t>
  </si>
  <si>
    <t>debido a liquidaciones extemporáneas o sin el cumplimiento de requisitos legales</t>
  </si>
  <si>
    <t>Líder de contratación</t>
  </si>
  <si>
    <t>expedirá lineamientos sobre las liquidaciones contractuales</t>
  </si>
  <si>
    <t xml:space="preserve">una vez al año </t>
  </si>
  <si>
    <t>expedirá memorando a los delegados solicitando estado de las liquidaciones de los contratos a su cargo</t>
  </si>
  <si>
    <t>dos veces al año</t>
  </si>
  <si>
    <t>R6</t>
  </si>
  <si>
    <t>por la inadecuada liquidación de un contrato</t>
  </si>
  <si>
    <t>debido a la no actualización o revisión de pólizas de éste</t>
  </si>
  <si>
    <t>expedirá lineamientos sobre la revisión de pólizas al momento de realizar las liquidaciones contractuales</t>
  </si>
  <si>
    <t>diseña una matriz de chequeo de requisitos para proceder con las liquidaciones</t>
  </si>
  <si>
    <t>R7</t>
  </si>
  <si>
    <t>por contratar B o S que no satisfagan las necesidades de la administración</t>
  </si>
  <si>
    <t>debido a la falta de claridad y precisión en la estructuración de las necesidades</t>
  </si>
  <si>
    <t>El equipo de planeación contractual (técnico, jurídico y financiero)</t>
  </si>
  <si>
    <t>establece las condiciones técnicas, jurídicas y financieras que deben cumplir los B o S que se contratarán para que realmente satisfagan las necesidades del distrito</t>
  </si>
  <si>
    <t>cada vez que se presente la necesidad de contratación y antes de la estructuración de los pliegos de condiciones</t>
  </si>
  <si>
    <t>El líder de proceso de contratación</t>
  </si>
  <si>
    <t xml:space="preserve">revisa los pliegos de condiciones </t>
  </si>
  <si>
    <t>antes de ser publicados</t>
  </si>
  <si>
    <t>R8</t>
  </si>
  <si>
    <t>por ocupación indebida de terceros en las propiedades del Distrito</t>
  </si>
  <si>
    <t>debido a falta de recurso humano idóneo y constante en el seguimiento de los predios del Distrito.</t>
  </si>
  <si>
    <t>El profesional uiversitario</t>
  </si>
  <si>
    <t>establece un plan por cada vigencia para la administración eficaz de los bienes inmuebles</t>
  </si>
  <si>
    <t>donde se establecera los inventarios sucpetibles de administrar, vigilar y mantener sobre los cuales se establecerá un cronograma que permita hacer seguimiento a las ocupaciones indebidas de ese inventario</t>
  </si>
  <si>
    <t>R9</t>
  </si>
  <si>
    <t>por la falta de saneamiento y mantenimiento de un inventario actualizado de los bienes inmuebles del Distrito</t>
  </si>
  <si>
    <t xml:space="preserve">debido a la no asignación de los recursos presupuestales necesarios para la ejecución de las actividades del subproceso. </t>
  </si>
  <si>
    <t>Mayor a 500 SMLMV</t>
  </si>
  <si>
    <t>El lider del subproceso de Adm del Patrimonio inmobiliario</t>
  </si>
  <si>
    <t xml:space="preserve">presenta al Director de Apoyo Logístico un presupuesto </t>
  </si>
  <si>
    <t xml:space="preserve">que permita en la siguiente vigencia atender las necesidades en materia financiera para el saneamiento del patrimonio </t>
  </si>
  <si>
    <t>R10</t>
  </si>
  <si>
    <t>por no reportar oportunamente los bienes de distrito en la plataforma nacional</t>
  </si>
  <si>
    <t>debido a inventario desactualizado de bienes inmuebles</t>
  </si>
  <si>
    <t>N/A</t>
  </si>
  <si>
    <t>reporta oportunamente el inventario de bienes inmuebles del distrito a Gestión contable (Hacienda pública)</t>
  </si>
  <si>
    <t>para su registro en el sistema contable</t>
  </si>
  <si>
    <t>reporta a plataforma nacional los bienes inmuebles del distrito , dentro de los términos de ley,</t>
  </si>
  <si>
    <t>una vez se reciba el certificado contable</t>
  </si>
  <si>
    <t>R11</t>
  </si>
  <si>
    <t>Posibilidad de pérdida Reputacional y Económica</t>
  </si>
  <si>
    <t>por deterioro acelerado de los mantenimientos efectuados en los bienes inmuebles</t>
  </si>
  <si>
    <t>debido a adquisición de materiales (cemento y pintura) fuera de los estándares de calidad, que garanticen la durabilidad de los mantenimientos</t>
  </si>
  <si>
    <t>B Fraude externo</t>
  </si>
  <si>
    <t>Evento externo</t>
  </si>
  <si>
    <t>entre 50 y 100 SMLMV</t>
  </si>
  <si>
    <t>dispone de un espacio en condiciones ambientales adecuadas para el almacenamiento de cemento y pintura</t>
  </si>
  <si>
    <t>El coordinador de mantenimientos</t>
  </si>
  <si>
    <t>incluye en los requerimientos de compra que los materiales (cemento y pintura) en su etiqueta incluyan sello de calidad</t>
  </si>
  <si>
    <t>cada que se requiera estructurar un proceso de adquisicion de estos materiales.</t>
  </si>
  <si>
    <t>R12</t>
  </si>
  <si>
    <t>por no solicitar oportunamente a las empresas prestadoras de servicio la inclusión o exclusión de póliza/ NIC /Contrato de los servicios públicos para los bienes inmuebles en arriendo</t>
  </si>
  <si>
    <t>debido a  la falta de comunicación entre el equipo de contratación y el equipo de servicios públicos domiciliarios para el funcionamiento distrital.</t>
  </si>
  <si>
    <t>EL lider de la administración de los servicios públicos</t>
  </si>
  <si>
    <t>solicita a la Unidad de Contratación de la DAAL la relación de los contratos de arriendo, donde se evidencia fecha de inicio y fecha final</t>
  </si>
  <si>
    <t>Reducir mitigar</t>
  </si>
  <si>
    <t xml:space="preserve">Coordinar taller sobre fortalecimiento de habilidades para supervisión en las dinámicas de ejecución de contratos, o en su defecto enviar memorando sobre supervision </t>
  </si>
  <si>
    <t>UIC-DAAL</t>
  </si>
  <si>
    <t>Ago-sept</t>
  </si>
  <si>
    <t>con el fin de realizar las inlcusiones/ exclusiones de los servicios públicos de los bienes inmuebles arrendados.</t>
  </si>
  <si>
    <t>Solicitar software para la administración de los bienes inmuebles del Distrito.</t>
  </si>
  <si>
    <t>Lider subproceso Adm Patrimonio inmobiliario</t>
  </si>
  <si>
    <t xml:space="preserve">Proceso en la UAC </t>
  </si>
  <si>
    <t>NA</t>
  </si>
  <si>
    <t>Aceptar</t>
  </si>
  <si>
    <r>
      <t>1.1.3. ¿CÓMO? CAUSA INMEDIATA  (</t>
    </r>
    <r>
      <rPr>
        <sz val="18"/>
        <color theme="0"/>
        <rFont val="Arial Narrow"/>
        <family val="2"/>
      </rPr>
      <t xml:space="preserve">Iniciar con la palabra </t>
    </r>
    <r>
      <rPr>
        <b/>
        <sz val="18"/>
        <color theme="0"/>
        <rFont val="Arial Narrow"/>
        <family val="2"/>
      </rPr>
      <t>por)</t>
    </r>
  </si>
  <si>
    <r>
      <t>1.1.4. ¿PORQUÉ? CAUSA RAÍZ (</t>
    </r>
    <r>
      <rPr>
        <sz val="18"/>
        <color theme="0"/>
        <rFont val="Arial Narrow"/>
        <family val="2"/>
      </rPr>
      <t xml:space="preserve">Iniciar con </t>
    </r>
    <r>
      <rPr>
        <b/>
        <sz val="18"/>
        <color theme="0"/>
        <rFont val="Arial Narrow"/>
        <family val="2"/>
      </rPr>
      <t>debido a)</t>
    </r>
  </si>
  <si>
    <t xml:space="preserve">Capital humano idóneo, con habilidades y experiencia para el desempeño de sus labores / Estructura de procesos organizada que permite consecución de los objetivos propuestos / Personal técnico operativo de mantenimiento para una respuesta más ágil en las necesidades de servicio de mantenimiento/ Utilización de redes sociales institucionales para dar a conocer las convocatorias de procesos contractuales y la gestión de la DAAL / </t>
  </si>
  <si>
    <t>debido a inventario desactualizado que no permita identificar lugar y responsable de los BM</t>
  </si>
  <si>
    <t>Cambios del gobierno nacional y sus intereses / Falta de planeación de las demás dependencias que afectan el Plan Anual de Adquisiciones y generan reprocesos en las actividades de contratación/ Cambios en la normatividad / Procedimientos complejos en el ámbito público / Situaciones de fuerza mayor o casos fortuitos que alteren el desarrollo y/o ejecución de contratos.</t>
  </si>
  <si>
    <t xml:space="preserve">Falta de autonomía presupuestal que retrasa los procesos de adquisición de bienes y servicios / Falta de implementación integral de la política de compras y contrataciones  / Falta de sistema de información y/o plataformas tecnológicas que permitan agilidad y control en los procesos / Falta de una estructura de planta que garantice la continuidad de las actividades./Falta de mayor cantidad de personal de planta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</si>
</sst>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00"/>
  </numFmts>
  <fonts count="26" x14ac:knownFonts="1">
    <font>
      <sz val="11"/>
      <color theme="1"/>
      <name val="Calibri"/>
      <family val="2"/>
      <scheme val="minor"/>
    </font>
    <font>
      <u/>
      <sz val="11"/>
      <color theme="10"/>
      <name val="Calibri"/>
      <family val="2"/>
      <scheme val="minor"/>
    </font>
    <font>
      <sz val="11"/>
      <color theme="1"/>
      <name val="Calibri"/>
      <family val="2"/>
      <scheme val="minor"/>
    </font>
    <font>
      <sz val="11"/>
      <color theme="1"/>
      <name val="Arial"/>
      <family val="2"/>
    </font>
    <font>
      <sz val="11"/>
      <color theme="1"/>
      <name val="Arial"/>
      <family val="2"/>
    </font>
    <font>
      <sz val="10"/>
      <color theme="1"/>
      <name val="Calibri"/>
      <family val="2"/>
      <scheme val="minor"/>
    </font>
    <font>
      <sz val="8"/>
      <color theme="1"/>
      <name val="Calibri"/>
      <family val="2"/>
      <scheme val="minor"/>
    </font>
    <font>
      <b/>
      <sz val="10"/>
      <color theme="1"/>
      <name val="Calibri"/>
      <family val="2"/>
      <scheme val="minor"/>
    </font>
    <font>
      <sz val="8"/>
      <color theme="10"/>
      <name val="Calibri"/>
      <family val="2"/>
      <scheme val="minor"/>
    </font>
    <font>
      <sz val="8"/>
      <color theme="6" tint="-0.499984740745262"/>
      <name val="Calibri"/>
      <family val="2"/>
      <scheme val="minor"/>
    </font>
    <font>
      <b/>
      <sz val="11"/>
      <color theme="0"/>
      <name val="Calibri"/>
      <family val="2"/>
      <scheme val="minor"/>
    </font>
    <font>
      <b/>
      <sz val="11"/>
      <color theme="1"/>
      <name val="Calibri"/>
      <family val="2"/>
      <scheme val="minor"/>
    </font>
    <font>
      <b/>
      <sz val="8"/>
      <color theme="1"/>
      <name val="Calibri"/>
      <family val="2"/>
      <scheme val="minor"/>
    </font>
    <font>
      <b/>
      <sz val="6"/>
      <color theme="1"/>
      <name val="Calibri"/>
      <family val="2"/>
      <scheme val="minor"/>
    </font>
    <font>
      <sz val="10"/>
      <name val="Arial"/>
      <family val="2"/>
    </font>
    <font>
      <b/>
      <sz val="9"/>
      <color rgb="FF000000"/>
      <name val="Tahoma"/>
      <family val="2"/>
    </font>
    <font>
      <sz val="9"/>
      <color theme="1"/>
      <name val="Calibri"/>
      <family val="2"/>
      <scheme val="minor"/>
    </font>
    <font>
      <sz val="18"/>
      <name val="Arial Narrow"/>
      <family val="2"/>
    </font>
    <font>
      <sz val="18"/>
      <color theme="1"/>
      <name val="Arial Narrow"/>
      <family val="2"/>
    </font>
    <font>
      <sz val="18"/>
      <color theme="1"/>
      <name val="Calibri"/>
      <family val="2"/>
      <scheme val="minor"/>
    </font>
    <font>
      <b/>
      <sz val="18"/>
      <color theme="0"/>
      <name val="Arial Narrow"/>
      <family val="2"/>
    </font>
    <font>
      <b/>
      <sz val="18"/>
      <name val="Arial Narrow"/>
      <family val="2"/>
    </font>
    <font>
      <b/>
      <sz val="18"/>
      <color theme="1"/>
      <name val="Arial Narrow"/>
      <family val="2"/>
    </font>
    <font>
      <sz val="18"/>
      <color theme="0"/>
      <name val="Arial Narrow"/>
      <family val="2"/>
    </font>
    <font>
      <b/>
      <sz val="18"/>
      <color theme="0"/>
      <name val="Calibri"/>
      <family val="2"/>
      <scheme val="minor"/>
    </font>
    <font>
      <sz val="18"/>
      <name val="Tahoma"/>
      <family val="2"/>
    </font>
  </fonts>
  <fills count="12">
    <fill>
      <patternFill patternType="none"/>
    </fill>
    <fill>
      <patternFill patternType="gray125"/>
    </fill>
    <fill>
      <patternFill patternType="solid">
        <fgColor theme="8" tint="0.79998168889431442"/>
        <bgColor indexed="64"/>
      </patternFill>
    </fill>
    <fill>
      <patternFill patternType="solid">
        <fgColor indexed="9"/>
        <bgColor indexed="64"/>
      </patternFill>
    </fill>
    <fill>
      <patternFill patternType="solid">
        <fgColor rgb="FF4CAA4C"/>
        <bgColor indexed="64"/>
      </patternFill>
    </fill>
    <fill>
      <patternFill patternType="solid">
        <fgColor theme="6" tint="0.79998168889431442"/>
        <bgColor rgb="FF000000"/>
      </patternFill>
    </fill>
    <fill>
      <patternFill patternType="solid">
        <fgColor rgb="FF4CAA4C"/>
        <bgColor rgb="FFFBD4B4"/>
      </patternFill>
    </fill>
    <fill>
      <patternFill patternType="solid">
        <fgColor theme="9" tint="0.79998168889431442"/>
        <bgColor indexed="64"/>
      </patternFill>
    </fill>
    <fill>
      <patternFill patternType="solid">
        <fgColor rgb="FF00B05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s>
  <cellStyleXfs count="14">
    <xf numFmtId="0" fontId="0" fillId="0" borderId="0"/>
    <xf numFmtId="0" fontId="1" fillId="0" borderId="0" applyNumberFormat="0" applyFill="0" applyBorder="0" applyAlignment="0" applyProtection="0"/>
    <xf numFmtId="0" fontId="4" fillId="0" borderId="0"/>
    <xf numFmtId="0" fontId="2"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2" fillId="0" borderId="0"/>
    <xf numFmtId="0" fontId="5" fillId="0" borderId="2" applyBorder="0">
      <alignment horizontal="center" vertical="center" wrapText="1"/>
    </xf>
    <xf numFmtId="0" fontId="14" fillId="0" borderId="0"/>
  </cellStyleXfs>
  <cellXfs count="129">
    <xf numFmtId="0" fontId="0" fillId="0" borderId="0" xfId="0"/>
    <xf numFmtId="0" fontId="6" fillId="0" borderId="1" xfId="0" applyFont="1" applyBorder="1"/>
    <xf numFmtId="0" fontId="7"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8" fillId="0" borderId="1" xfId="1" applyFont="1" applyBorder="1"/>
    <xf numFmtId="0" fontId="8" fillId="0" borderId="1" xfId="1" applyFont="1" applyBorder="1" applyAlignment="1">
      <alignment wrapText="1"/>
    </xf>
    <xf numFmtId="0" fontId="8" fillId="0" borderId="1" xfId="1" applyFont="1" applyBorder="1" applyAlignment="1">
      <alignment horizontal="center" wrapText="1"/>
    </xf>
    <xf numFmtId="165" fontId="6" fillId="0" borderId="1" xfId="0" applyNumberFormat="1" applyFont="1" applyBorder="1" applyAlignment="1">
      <alignment horizontal="center" vertical="center"/>
    </xf>
    <xf numFmtId="0" fontId="9" fillId="0" borderId="1" xfId="1" applyFont="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pplyAlignment="1">
      <alignment horizontal="center"/>
    </xf>
    <xf numFmtId="0" fontId="8" fillId="0" borderId="2" xfId="1" applyFont="1" applyBorder="1" applyAlignment="1">
      <alignment vertical="center" wrapText="1"/>
    </xf>
    <xf numFmtId="0" fontId="0" fillId="0" borderId="1" xfId="0" applyBorder="1"/>
    <xf numFmtId="0" fontId="10" fillId="8" borderId="1" xfId="0" applyFont="1" applyFill="1" applyBorder="1" applyAlignment="1">
      <alignment horizontal="center"/>
    </xf>
    <xf numFmtId="0" fontId="11" fillId="9" borderId="1" xfId="0" applyFont="1" applyFill="1" applyBorder="1" applyAlignment="1">
      <alignment horizontal="center" vertical="center" wrapText="1"/>
    </xf>
    <xf numFmtId="0" fontId="12" fillId="10"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8" fillId="11" borderId="1" xfId="1" applyFont="1" applyFill="1" applyBorder="1" applyAlignment="1">
      <alignment horizontal="center" vertical="center" wrapText="1"/>
    </xf>
    <xf numFmtId="0" fontId="17" fillId="0" borderId="0" xfId="2" applyFont="1" applyAlignment="1">
      <alignment horizontal="justify" vertical="top" wrapText="1"/>
    </xf>
    <xf numFmtId="9" fontId="18" fillId="0" borderId="2" xfId="2" applyNumberFormat="1" applyFont="1" applyBorder="1" applyAlignment="1">
      <alignment vertical="center" wrapText="1"/>
    </xf>
    <xf numFmtId="0" fontId="17" fillId="0" borderId="0" xfId="2" applyFont="1" applyAlignment="1">
      <alignment vertical="center" wrapText="1"/>
    </xf>
    <xf numFmtId="0" fontId="17" fillId="0" borderId="10" xfId="2" applyFont="1" applyBorder="1" applyAlignment="1">
      <alignment vertical="center"/>
    </xf>
    <xf numFmtId="0" fontId="19" fillId="0" borderId="0" xfId="0" applyFont="1"/>
    <xf numFmtId="0" fontId="17" fillId="0" borderId="6" xfId="2" applyFont="1" applyBorder="1" applyAlignment="1">
      <alignment vertical="center"/>
    </xf>
    <xf numFmtId="0" fontId="20" fillId="4" borderId="6" xfId="2" applyFont="1" applyFill="1" applyBorder="1" applyAlignment="1">
      <alignment horizontal="center" vertical="center" wrapText="1"/>
    </xf>
    <xf numFmtId="0" fontId="17" fillId="0" borderId="4" xfId="2" applyFont="1" applyBorder="1" applyAlignment="1">
      <alignment horizontal="center" vertical="center" wrapText="1"/>
    </xf>
    <xf numFmtId="0" fontId="17" fillId="0" borderId="5" xfId="2" applyFont="1" applyBorder="1" applyAlignment="1">
      <alignment horizontal="center" vertical="center" wrapText="1"/>
    </xf>
    <xf numFmtId="0" fontId="20" fillId="4" borderId="1" xfId="2" applyFont="1" applyFill="1" applyBorder="1" applyAlignment="1">
      <alignment horizontal="center" vertical="center" wrapText="1"/>
    </xf>
    <xf numFmtId="0" fontId="17" fillId="3" borderId="0" xfId="2" applyFont="1" applyFill="1"/>
    <xf numFmtId="9" fontId="21" fillId="0" borderId="0" xfId="2" applyNumberFormat="1" applyFont="1" applyAlignment="1">
      <alignment vertical="center" wrapText="1"/>
    </xf>
    <xf numFmtId="9" fontId="21" fillId="0" borderId="0" xfId="2" applyNumberFormat="1" applyFont="1" applyAlignment="1">
      <alignment horizontal="center" vertical="center" wrapText="1"/>
    </xf>
    <xf numFmtId="0" fontId="21" fillId="0" borderId="0" xfId="2" applyFont="1" applyAlignment="1">
      <alignment horizontal="center" vertical="center" wrapText="1"/>
    </xf>
    <xf numFmtId="9" fontId="20" fillId="4" borderId="1" xfId="2" applyNumberFormat="1" applyFont="1" applyFill="1" applyBorder="1" applyAlignment="1">
      <alignment horizontal="center" vertical="center" wrapText="1"/>
    </xf>
    <xf numFmtId="9" fontId="20" fillId="4" borderId="2" xfId="2" applyNumberFormat="1" applyFont="1" applyFill="1" applyBorder="1" applyAlignment="1">
      <alignment horizontal="center" vertical="center" wrapText="1"/>
    </xf>
    <xf numFmtId="0" fontId="20" fillId="4" borderId="2" xfId="2" applyFont="1" applyFill="1" applyBorder="1" applyAlignment="1">
      <alignment horizontal="center" vertical="center" wrapText="1"/>
    </xf>
    <xf numFmtId="0" fontId="20" fillId="4" borderId="1" xfId="2" applyFont="1" applyFill="1" applyBorder="1" applyAlignment="1">
      <alignment vertical="center" wrapText="1"/>
    </xf>
    <xf numFmtId="0" fontId="19" fillId="0" borderId="0" xfId="0" applyFont="1" applyAlignment="1">
      <alignment wrapText="1"/>
    </xf>
    <xf numFmtId="9" fontId="18" fillId="7" borderId="1" xfId="0" applyNumberFormat="1" applyFont="1" applyFill="1" applyBorder="1" applyAlignment="1" applyProtection="1">
      <alignment horizontal="center" vertical="center" wrapText="1"/>
      <protection locked="0"/>
    </xf>
    <xf numFmtId="0" fontId="17" fillId="0" borderId="1" xfId="2" applyFont="1" applyBorder="1" applyAlignment="1">
      <alignment horizontal="center" vertical="center" wrapText="1"/>
    </xf>
    <xf numFmtId="0" fontId="17" fillId="7" borderId="1" xfId="2" applyFont="1" applyFill="1" applyBorder="1" applyAlignment="1" applyProtection="1">
      <alignment horizontal="left" vertical="center" wrapText="1"/>
      <protection locked="0"/>
    </xf>
    <xf numFmtId="0" fontId="17" fillId="0" borderId="1" xfId="2" applyFont="1" applyBorder="1" applyAlignment="1">
      <alignment horizontal="left" vertical="center" wrapText="1"/>
    </xf>
    <xf numFmtId="0" fontId="17" fillId="7" borderId="1" xfId="0" applyFont="1" applyFill="1" applyBorder="1" applyAlignment="1" applyProtection="1">
      <alignment horizontal="center" vertical="center" wrapText="1"/>
      <protection locked="0"/>
    </xf>
    <xf numFmtId="9" fontId="18" fillId="0" borderId="2" xfId="2" applyNumberFormat="1" applyFont="1" applyBorder="1" applyAlignment="1">
      <alignment horizontal="center" vertical="center" wrapText="1"/>
    </xf>
    <xf numFmtId="9" fontId="17" fillId="0" borderId="1" xfId="0" applyNumberFormat="1" applyFont="1" applyBorder="1" applyAlignment="1">
      <alignment horizontal="center" vertical="center" wrapText="1"/>
    </xf>
    <xf numFmtId="9" fontId="17" fillId="0" borderId="1" xfId="0" applyNumberFormat="1" applyFont="1" applyBorder="1" applyAlignment="1">
      <alignment horizontal="center" vertical="center" wrapText="1"/>
    </xf>
    <xf numFmtId="0" fontId="25" fillId="7" borderId="1" xfId="0" applyFont="1" applyFill="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0" fontId="17" fillId="0" borderId="1" xfId="2" applyFont="1" applyBorder="1" applyAlignment="1">
      <alignment horizontal="justify" vertical="top" wrapText="1"/>
    </xf>
    <xf numFmtId="0" fontId="17" fillId="7" borderId="2" xfId="2" applyFont="1" applyFill="1" applyBorder="1" applyAlignment="1" applyProtection="1">
      <alignment horizontal="left" vertical="center" wrapText="1"/>
      <protection locked="0"/>
    </xf>
    <xf numFmtId="0" fontId="17" fillId="0" borderId="2" xfId="2" applyFont="1" applyBorder="1" applyAlignment="1">
      <alignment horizontal="left" vertical="center" wrapText="1"/>
    </xf>
    <xf numFmtId="0" fontId="17" fillId="7" borderId="2" xfId="0" applyFont="1" applyFill="1" applyBorder="1" applyAlignment="1" applyProtection="1">
      <alignment horizontal="center" vertical="center" wrapText="1"/>
      <protection locked="0"/>
    </xf>
    <xf numFmtId="9" fontId="17" fillId="0" borderId="2" xfId="0" applyNumberFormat="1" applyFont="1" applyBorder="1" applyAlignment="1">
      <alignment horizontal="center" vertical="center" wrapText="1"/>
    </xf>
    <xf numFmtId="0" fontId="17" fillId="0" borderId="1" xfId="2" applyFont="1" applyBorder="1" applyAlignment="1">
      <alignment vertical="center" wrapText="1"/>
    </xf>
    <xf numFmtId="0" fontId="8" fillId="0" borderId="2" xfId="1" applyFont="1" applyBorder="1" applyAlignment="1">
      <alignment horizontal="center" vertical="center" wrapText="1"/>
    </xf>
    <xf numFmtId="0" fontId="8" fillId="0" borderId="10" xfId="1" applyFont="1" applyBorder="1" applyAlignment="1">
      <alignment horizontal="center" vertical="center" wrapText="1"/>
    </xf>
    <xf numFmtId="0" fontId="8" fillId="0" borderId="6" xfId="1" applyFont="1" applyBorder="1" applyAlignment="1">
      <alignment horizontal="center" vertical="center" wrapText="1"/>
    </xf>
    <xf numFmtId="0" fontId="6" fillId="0" borderId="2"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6" xfId="0" applyFont="1" applyBorder="1" applyAlignment="1">
      <alignment horizontal="center" vertical="center" wrapText="1"/>
    </xf>
    <xf numFmtId="0" fontId="11" fillId="10" borderId="7" xfId="0" applyFont="1" applyFill="1" applyBorder="1" applyAlignment="1">
      <alignment horizontal="center" wrapText="1"/>
    </xf>
    <xf numFmtId="0" fontId="11" fillId="10" borderId="8" xfId="0" applyFont="1" applyFill="1" applyBorder="1" applyAlignment="1">
      <alignment horizontal="center" wrapText="1"/>
    </xf>
    <xf numFmtId="0" fontId="11" fillId="10" borderId="9" xfId="0" applyFont="1" applyFill="1" applyBorder="1" applyAlignment="1">
      <alignment horizontal="center" wrapText="1"/>
    </xf>
    <xf numFmtId="0" fontId="11" fillId="9" borderId="7" xfId="0" applyFont="1" applyFill="1" applyBorder="1" applyAlignment="1">
      <alignment horizontal="center"/>
    </xf>
    <xf numFmtId="0" fontId="11" fillId="9" borderId="8" xfId="0" applyFont="1" applyFill="1" applyBorder="1" applyAlignment="1">
      <alignment horizontal="center"/>
    </xf>
    <xf numFmtId="0" fontId="11" fillId="9" borderId="9" xfId="0" applyFont="1" applyFill="1" applyBorder="1" applyAlignment="1">
      <alignment horizontal="center"/>
    </xf>
    <xf numFmtId="0" fontId="17" fillId="0" borderId="2" xfId="2" applyFont="1" applyBorder="1" applyAlignment="1">
      <alignment horizontal="center" vertical="top" wrapText="1"/>
    </xf>
    <xf numFmtId="0" fontId="17" fillId="0" borderId="10" xfId="2" applyFont="1" applyBorder="1" applyAlignment="1">
      <alignment horizontal="center" vertical="top" wrapText="1"/>
    </xf>
    <xf numFmtId="0" fontId="17" fillId="0" borderId="6" xfId="2" applyFont="1" applyBorder="1" applyAlignment="1">
      <alignment horizontal="center" vertical="top" wrapText="1"/>
    </xf>
    <xf numFmtId="9" fontId="22" fillId="0" borderId="1" xfId="0" applyNumberFormat="1" applyFont="1" applyBorder="1" applyAlignment="1">
      <alignment horizontal="center" vertical="center" wrapText="1"/>
    </xf>
    <xf numFmtId="0" fontId="22" fillId="0" borderId="1" xfId="2" applyFont="1" applyBorder="1" applyAlignment="1">
      <alignment horizontal="center" vertical="center"/>
    </xf>
    <xf numFmtId="9" fontId="17" fillId="0" borderId="1" xfId="0" applyNumberFormat="1" applyFont="1" applyBorder="1" applyAlignment="1">
      <alignment horizontal="center" vertical="center" wrapText="1"/>
    </xf>
    <xf numFmtId="0" fontId="22" fillId="0" borderId="1" xfId="2" applyFont="1" applyBorder="1" applyAlignment="1">
      <alignment horizontal="center" vertical="center" wrapText="1"/>
    </xf>
    <xf numFmtId="9" fontId="18" fillId="7" borderId="2" xfId="0" applyNumberFormat="1" applyFont="1" applyFill="1" applyBorder="1" applyAlignment="1" applyProtection="1">
      <alignment horizontal="center" vertical="center" wrapText="1"/>
      <protection locked="0"/>
    </xf>
    <xf numFmtId="9" fontId="18" fillId="7" borderId="10" xfId="0" applyNumberFormat="1" applyFont="1" applyFill="1" applyBorder="1" applyAlignment="1" applyProtection="1">
      <alignment horizontal="center" vertical="center" wrapText="1"/>
      <protection locked="0"/>
    </xf>
    <xf numFmtId="9" fontId="18" fillId="7" borderId="6" xfId="0" applyNumberFormat="1" applyFont="1" applyFill="1" applyBorder="1" applyAlignment="1" applyProtection="1">
      <alignment horizontal="center" vertical="center" wrapText="1"/>
      <protection locked="0"/>
    </xf>
    <xf numFmtId="9" fontId="18" fillId="0" borderId="1" xfId="2" applyNumberFormat="1" applyFont="1" applyBorder="1" applyAlignment="1">
      <alignment horizontal="center" vertical="center" wrapText="1"/>
    </xf>
    <xf numFmtId="0" fontId="17" fillId="0" borderId="1" xfId="2" applyFont="1" applyBorder="1" applyAlignment="1">
      <alignment vertical="center"/>
    </xf>
    <xf numFmtId="9" fontId="18" fillId="7" borderId="1" xfId="0" applyNumberFormat="1" applyFont="1" applyFill="1" applyBorder="1" applyAlignment="1" applyProtection="1">
      <alignment horizontal="center" vertical="center" wrapText="1"/>
      <protection locked="0"/>
    </xf>
    <xf numFmtId="9" fontId="18" fillId="7" borderId="2" xfId="0" applyNumberFormat="1" applyFont="1" applyFill="1" applyBorder="1" applyAlignment="1" applyProtection="1">
      <alignment horizontal="center" vertical="top" wrapText="1"/>
      <protection locked="0"/>
    </xf>
    <xf numFmtId="9" fontId="18" fillId="7" borderId="10" xfId="0" applyNumberFormat="1" applyFont="1" applyFill="1" applyBorder="1" applyAlignment="1" applyProtection="1">
      <alignment horizontal="center" vertical="top" wrapText="1"/>
      <protection locked="0"/>
    </xf>
    <xf numFmtId="9" fontId="18" fillId="7" borderId="6" xfId="0" applyNumberFormat="1" applyFont="1" applyFill="1" applyBorder="1" applyAlignment="1" applyProtection="1">
      <alignment horizontal="center" vertical="top" wrapText="1"/>
      <protection locked="0"/>
    </xf>
    <xf numFmtId="0" fontId="17" fillId="7" borderId="1" xfId="2" applyFont="1" applyFill="1" applyBorder="1" applyAlignment="1" applyProtection="1">
      <alignment horizontal="center" vertical="center" wrapText="1"/>
      <protection locked="0"/>
    </xf>
    <xf numFmtId="0" fontId="17" fillId="0" borderId="1" xfId="0" applyFont="1" applyBorder="1" applyAlignment="1">
      <alignment horizontal="center" vertical="center" wrapText="1"/>
    </xf>
    <xf numFmtId="0" fontId="17" fillId="2" borderId="1" xfId="2" applyFont="1" applyFill="1" applyBorder="1" applyAlignment="1" applyProtection="1">
      <alignment horizontal="center" vertical="center" wrapText="1"/>
      <protection locked="0"/>
    </xf>
    <xf numFmtId="0" fontId="17" fillId="0" borderId="1" xfId="2" applyFont="1" applyBorder="1" applyAlignment="1">
      <alignment horizontal="center" vertical="center" wrapText="1"/>
    </xf>
    <xf numFmtId="17" fontId="17" fillId="0" borderId="2" xfId="2" applyNumberFormat="1" applyFont="1" applyBorder="1" applyAlignment="1">
      <alignment horizontal="center" vertical="top" wrapText="1"/>
    </xf>
    <xf numFmtId="0" fontId="17" fillId="11" borderId="11" xfId="13" applyFont="1" applyFill="1" applyBorder="1" applyAlignment="1">
      <alignment horizontal="justify" vertical="center" wrapText="1"/>
    </xf>
    <xf numFmtId="0" fontId="17" fillId="11" borderId="12" xfId="13" applyFont="1" applyFill="1" applyBorder="1" applyAlignment="1">
      <alignment horizontal="justify" vertical="center" wrapText="1"/>
    </xf>
    <xf numFmtId="0" fontId="20" fillId="4" borderId="1" xfId="2" applyFont="1" applyFill="1" applyBorder="1" applyAlignment="1">
      <alignment horizontal="center" vertical="center" wrapText="1"/>
    </xf>
    <xf numFmtId="0" fontId="21" fillId="5" borderId="0" xfId="9" applyFont="1" applyFill="1" applyAlignment="1">
      <alignment horizontal="center" vertical="center" wrapText="1"/>
    </xf>
    <xf numFmtId="164" fontId="17" fillId="0" borderId="1" xfId="2" applyNumberFormat="1" applyFont="1" applyBorder="1" applyAlignment="1">
      <alignment horizontal="left" vertical="center" wrapText="1"/>
    </xf>
    <xf numFmtId="0" fontId="20" fillId="4" borderId="0" xfId="2" applyFont="1" applyFill="1" applyAlignment="1">
      <alignment horizontal="center" vertical="center" wrapText="1"/>
    </xf>
    <xf numFmtId="0" fontId="20" fillId="4" borderId="3" xfId="2" applyFont="1" applyFill="1" applyBorder="1" applyAlignment="1">
      <alignment horizontal="center" vertical="center" wrapText="1"/>
    </xf>
    <xf numFmtId="0" fontId="17" fillId="0" borderId="7" xfId="2" applyFont="1" applyBorder="1" applyAlignment="1" applyProtection="1">
      <alignment horizontal="left" vertical="justify" wrapText="1"/>
      <protection locked="0"/>
    </xf>
    <xf numFmtId="0" fontId="17" fillId="0" borderId="8" xfId="2" applyFont="1" applyBorder="1" applyAlignment="1" applyProtection="1">
      <alignment horizontal="left" vertical="justify" wrapText="1"/>
      <protection locked="0"/>
    </xf>
    <xf numFmtId="0" fontId="17" fillId="0" borderId="9" xfId="2" applyFont="1" applyBorder="1" applyAlignment="1" applyProtection="1">
      <alignment horizontal="left" vertical="justify" wrapText="1"/>
      <protection locked="0"/>
    </xf>
    <xf numFmtId="0" fontId="17" fillId="3" borderId="0" xfId="2" applyFont="1" applyFill="1" applyAlignment="1">
      <alignment horizontal="center"/>
    </xf>
    <xf numFmtId="0" fontId="17" fillId="3" borderId="3" xfId="2" applyFont="1" applyFill="1" applyBorder="1" applyAlignment="1">
      <alignment horizontal="center"/>
    </xf>
    <xf numFmtId="0" fontId="21" fillId="0" borderId="1" xfId="2" applyFont="1" applyBorder="1" applyAlignment="1" applyProtection="1">
      <alignment horizontal="left" vertical="center"/>
      <protection locked="0"/>
    </xf>
    <xf numFmtId="0" fontId="22" fillId="0" borderId="1" xfId="0" applyFont="1" applyBorder="1" applyAlignment="1">
      <alignment horizontal="left" vertical="center"/>
    </xf>
    <xf numFmtId="0" fontId="21" fillId="0" borderId="0" xfId="2" applyFont="1" applyAlignment="1">
      <alignment horizontal="center" vertical="center"/>
    </xf>
    <xf numFmtId="0" fontId="17" fillId="0" borderId="1" xfId="2" applyFont="1" applyBorder="1" applyAlignment="1">
      <alignment horizontal="left" vertical="center" wrapText="1"/>
    </xf>
    <xf numFmtId="0" fontId="17" fillId="0" borderId="7" xfId="2" applyFont="1" applyBorder="1" applyAlignment="1" applyProtection="1">
      <alignment horizontal="center" vertical="center" wrapText="1"/>
      <protection locked="0"/>
    </xf>
    <xf numFmtId="0" fontId="17" fillId="0" borderId="9" xfId="2" applyFont="1" applyBorder="1" applyAlignment="1" applyProtection="1">
      <alignment horizontal="center" vertical="center" wrapText="1"/>
      <protection locked="0"/>
    </xf>
    <xf numFmtId="0" fontId="20" fillId="4" borderId="7" xfId="2" applyFont="1" applyFill="1" applyBorder="1" applyAlignment="1">
      <alignment horizontal="center" vertical="center" wrapText="1"/>
    </xf>
    <xf numFmtId="0" fontId="20" fillId="4" borderId="8" xfId="2" applyFont="1" applyFill="1" applyBorder="1" applyAlignment="1">
      <alignment horizontal="center" vertical="center" wrapText="1"/>
    </xf>
    <xf numFmtId="0" fontId="20" fillId="4" borderId="9" xfId="2" applyFont="1" applyFill="1" applyBorder="1" applyAlignment="1">
      <alignment horizontal="center" vertical="center" wrapText="1"/>
    </xf>
    <xf numFmtId="0" fontId="20" fillId="4" borderId="7" xfId="2" applyFont="1" applyFill="1" applyBorder="1" applyAlignment="1">
      <alignment horizontal="center" vertical="center"/>
    </xf>
    <xf numFmtId="0" fontId="20" fillId="4" borderId="8" xfId="2" applyFont="1" applyFill="1" applyBorder="1" applyAlignment="1">
      <alignment horizontal="center" vertical="center"/>
    </xf>
    <xf numFmtId="0" fontId="20" fillId="4" borderId="9" xfId="2" applyFont="1" applyFill="1" applyBorder="1" applyAlignment="1">
      <alignment horizontal="center" vertical="center"/>
    </xf>
    <xf numFmtId="0" fontId="20" fillId="4" borderId="1" xfId="2" applyFont="1" applyFill="1" applyBorder="1" applyAlignment="1">
      <alignment horizontal="center" vertical="center" textRotation="90" wrapText="1"/>
    </xf>
    <xf numFmtId="9" fontId="20" fillId="4" borderId="1" xfId="2" applyNumberFormat="1" applyFont="1" applyFill="1" applyBorder="1" applyAlignment="1">
      <alignment horizontal="center" vertical="center" wrapText="1"/>
    </xf>
    <xf numFmtId="0" fontId="20" fillId="6" borderId="1" xfId="2" applyFont="1" applyFill="1" applyBorder="1" applyAlignment="1">
      <alignment horizontal="center" vertical="center" textRotation="90" wrapText="1"/>
    </xf>
    <xf numFmtId="0" fontId="17" fillId="7" borderId="2" xfId="2" applyFont="1" applyFill="1" applyBorder="1" applyAlignment="1" applyProtection="1">
      <alignment horizontal="center" vertical="center" wrapText="1"/>
      <protection locked="0"/>
    </xf>
    <xf numFmtId="0" fontId="17" fillId="7" borderId="10" xfId="2" applyFont="1" applyFill="1" applyBorder="1" applyAlignment="1" applyProtection="1">
      <alignment horizontal="center" vertical="center" wrapText="1"/>
      <protection locked="0"/>
    </xf>
    <xf numFmtId="0" fontId="17" fillId="7" borderId="6" xfId="2" applyFont="1" applyFill="1" applyBorder="1" applyAlignment="1" applyProtection="1">
      <alignment horizontal="center" vertical="center" wrapText="1"/>
      <protection locked="0"/>
    </xf>
    <xf numFmtId="0" fontId="24" fillId="4" borderId="2"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0" fillId="4" borderId="6" xfId="2" applyFont="1" applyFill="1" applyBorder="1" applyAlignment="1">
      <alignment horizontal="center" vertical="center" wrapText="1"/>
    </xf>
    <xf numFmtId="3" fontId="17" fillId="7" borderId="1" xfId="2" applyNumberFormat="1" applyFont="1" applyFill="1" applyBorder="1" applyAlignment="1" applyProtection="1">
      <alignment horizontal="center" vertical="center" wrapText="1"/>
      <protection locked="0"/>
    </xf>
    <xf numFmtId="164" fontId="17" fillId="0" borderId="7" xfId="2" applyNumberFormat="1" applyFont="1" applyBorder="1" applyAlignment="1">
      <alignment horizontal="center" vertical="center" wrapText="1"/>
    </xf>
    <xf numFmtId="164" fontId="17" fillId="0" borderId="8" xfId="2" applyNumberFormat="1" applyFont="1" applyBorder="1" applyAlignment="1">
      <alignment horizontal="center" vertical="center" wrapText="1"/>
    </xf>
    <xf numFmtId="164" fontId="17" fillId="0" borderId="9" xfId="2" applyNumberFormat="1" applyFont="1" applyBorder="1" applyAlignment="1">
      <alignment horizontal="center" vertical="center" wrapText="1"/>
    </xf>
    <xf numFmtId="0" fontId="17" fillId="0" borderId="7" xfId="2" applyFont="1" applyBorder="1" applyAlignment="1">
      <alignment horizontal="center" vertical="center" wrapText="1"/>
    </xf>
    <xf numFmtId="0" fontId="17" fillId="0" borderId="8" xfId="2" applyFont="1" applyBorder="1" applyAlignment="1">
      <alignment horizontal="center" vertical="center" wrapText="1"/>
    </xf>
  </cellXfs>
  <cellStyles count="14">
    <cellStyle name="Estilo 2" xfId="12"/>
    <cellStyle name="Hipervínculo" xfId="1" builtinId="8"/>
    <cellStyle name="Normal" xfId="0" builtinId="0"/>
    <cellStyle name="Normal - Style1 2" xfId="13"/>
    <cellStyle name="Normal 10" xfId="9"/>
    <cellStyle name="Normal 11" xfId="7"/>
    <cellStyle name="Normal 12" xfId="4"/>
    <cellStyle name="Normal 13" xfId="6"/>
    <cellStyle name="Normal 14" xfId="5"/>
    <cellStyle name="Normal 2" xfId="2"/>
    <cellStyle name="Normal 4" xfId="3"/>
    <cellStyle name="Normal 6" xfId="11"/>
    <cellStyle name="Normal 8" xfId="10"/>
    <cellStyle name="Normal 9" xfId="8"/>
  </cellStyles>
  <dxfs count="631">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bgColor theme="3" tint="0.59996337778862885"/>
        </patternFill>
      </fill>
    </dxf>
    <dxf>
      <fill>
        <patternFill>
          <bgColor theme="3" tint="0.59996337778862885"/>
        </patternFill>
      </fill>
    </dxf>
    <dxf>
      <fill>
        <patternFill>
          <bgColor theme="3" tint="0.79998168889431442"/>
        </patternFill>
      </fill>
    </dxf>
    <dxf>
      <fill>
        <patternFill>
          <bgColor rgb="FF66FF33"/>
        </patternFill>
      </fill>
    </dxf>
    <dxf>
      <fill>
        <patternFill>
          <bgColor rgb="FFFFFF66"/>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bgColor theme="3" tint="0.59996337778862885"/>
        </patternFill>
      </fill>
    </dxf>
    <dxf>
      <fill>
        <patternFill>
          <bgColor theme="3" tint="0.59996337778862885"/>
        </patternFill>
      </fill>
    </dxf>
    <dxf>
      <fill>
        <patternFill>
          <bgColor theme="3" tint="0.79998168889431442"/>
        </patternFill>
      </fill>
    </dxf>
    <dxf>
      <fill>
        <patternFill>
          <bgColor rgb="FF66FF33"/>
        </patternFill>
      </fill>
    </dxf>
    <dxf>
      <fill>
        <patternFill>
          <bgColor rgb="FFFFFF66"/>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bgColor theme="3" tint="0.59996337778862885"/>
        </patternFill>
      </fill>
    </dxf>
    <dxf>
      <fill>
        <patternFill>
          <bgColor theme="3" tint="0.59996337778862885"/>
        </patternFill>
      </fill>
    </dxf>
    <dxf>
      <fill>
        <patternFill>
          <bgColor theme="3" tint="0.79998168889431442"/>
        </patternFill>
      </fill>
    </dxf>
    <dxf>
      <fill>
        <patternFill>
          <bgColor rgb="FF66FF33"/>
        </patternFill>
      </fill>
    </dxf>
    <dxf>
      <fill>
        <patternFill>
          <bgColor rgb="FFFFFF66"/>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bgColor theme="3" tint="0.59996337778862885"/>
        </patternFill>
      </fill>
    </dxf>
    <dxf>
      <fill>
        <patternFill>
          <bgColor theme="3" tint="0.59996337778862885"/>
        </patternFill>
      </fill>
    </dxf>
    <dxf>
      <fill>
        <patternFill>
          <bgColor theme="3" tint="0.79998168889431442"/>
        </patternFill>
      </fill>
    </dxf>
    <dxf>
      <fill>
        <patternFill>
          <bgColor rgb="FF66FF33"/>
        </patternFill>
      </fill>
    </dxf>
    <dxf>
      <fill>
        <patternFill>
          <bgColor rgb="FFFFFF66"/>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bgColor theme="3" tint="0.59996337778862885"/>
        </patternFill>
      </fill>
    </dxf>
    <dxf>
      <fill>
        <patternFill>
          <bgColor theme="3" tint="0.59996337778862885"/>
        </patternFill>
      </fill>
    </dxf>
    <dxf>
      <fill>
        <patternFill>
          <bgColor theme="3" tint="0.79998168889431442"/>
        </patternFill>
      </fill>
    </dxf>
    <dxf>
      <fill>
        <patternFill>
          <bgColor rgb="FF66FF33"/>
        </patternFill>
      </fill>
    </dxf>
    <dxf>
      <fill>
        <patternFill>
          <bgColor rgb="FFFFFF66"/>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bgColor theme="3" tint="0.59996337778862885"/>
        </patternFill>
      </fill>
    </dxf>
    <dxf>
      <fill>
        <patternFill>
          <bgColor theme="3" tint="0.59996337778862885"/>
        </patternFill>
      </fill>
    </dxf>
    <dxf>
      <fill>
        <patternFill>
          <bgColor theme="3" tint="0.79998168889431442"/>
        </patternFill>
      </fill>
    </dxf>
    <dxf>
      <fill>
        <patternFill>
          <bgColor rgb="FF66FF33"/>
        </patternFill>
      </fill>
    </dxf>
    <dxf>
      <fill>
        <patternFill>
          <bgColor rgb="FFFFFF66"/>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bgColor theme="3" tint="0.59996337778862885"/>
        </patternFill>
      </fill>
    </dxf>
    <dxf>
      <fill>
        <patternFill>
          <bgColor theme="3" tint="0.59996337778862885"/>
        </patternFill>
      </fill>
    </dxf>
    <dxf>
      <fill>
        <patternFill>
          <bgColor theme="3" tint="0.79998168889431442"/>
        </patternFill>
      </fill>
    </dxf>
    <dxf>
      <fill>
        <patternFill>
          <bgColor rgb="FF66FF33"/>
        </patternFill>
      </fill>
    </dxf>
    <dxf>
      <fill>
        <patternFill>
          <bgColor rgb="FFFFFF66"/>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bgColor theme="3" tint="0.59996337778862885"/>
        </patternFill>
      </fill>
    </dxf>
    <dxf>
      <fill>
        <patternFill>
          <bgColor theme="3" tint="0.59996337778862885"/>
        </patternFill>
      </fill>
    </dxf>
    <dxf>
      <fill>
        <patternFill>
          <bgColor theme="3" tint="0.79998168889431442"/>
        </patternFill>
      </fill>
    </dxf>
    <dxf>
      <fill>
        <patternFill>
          <bgColor rgb="FF66FF33"/>
        </patternFill>
      </fill>
    </dxf>
    <dxf>
      <fill>
        <patternFill>
          <bgColor rgb="FFFFFF66"/>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bgColor theme="3" tint="0.59996337778862885"/>
        </patternFill>
      </fill>
    </dxf>
    <dxf>
      <fill>
        <patternFill>
          <bgColor theme="3" tint="0.59996337778862885"/>
        </patternFill>
      </fill>
    </dxf>
    <dxf>
      <fill>
        <patternFill>
          <bgColor theme="3" tint="0.79998168889431442"/>
        </patternFill>
      </fill>
    </dxf>
    <dxf>
      <fill>
        <patternFill>
          <bgColor rgb="FF66FF33"/>
        </patternFill>
      </fill>
    </dxf>
    <dxf>
      <fill>
        <patternFill>
          <bgColor rgb="FFFFFF66"/>
        </patternFill>
      </fill>
    </dxf>
    <dxf>
      <fill>
        <patternFill>
          <bgColor theme="3" tint="0.59996337778862885"/>
        </patternFill>
      </fill>
    </dxf>
    <dxf>
      <fill>
        <patternFill>
          <bgColor theme="3" tint="0.59996337778862885"/>
        </patternFill>
      </fill>
    </dxf>
    <dxf>
      <fill>
        <patternFill>
          <bgColor theme="3" tint="0.79998168889431442"/>
        </patternFill>
      </fill>
    </dxf>
    <dxf>
      <fill>
        <patternFill>
          <bgColor rgb="FF66FF33"/>
        </patternFill>
      </fill>
    </dxf>
    <dxf>
      <fill>
        <patternFill>
          <bgColor rgb="FFFFFF66"/>
        </patternFill>
      </fill>
    </dxf>
    <dxf>
      <fill>
        <patternFill>
          <bgColor theme="3" tint="0.59996337778862885"/>
        </patternFill>
      </fill>
    </dxf>
    <dxf>
      <fill>
        <patternFill>
          <bgColor theme="3" tint="0.59996337778862885"/>
        </patternFill>
      </fill>
    </dxf>
    <dxf>
      <fill>
        <patternFill>
          <bgColor theme="3" tint="0.79998168889431442"/>
        </patternFill>
      </fill>
    </dxf>
    <dxf>
      <fill>
        <patternFill>
          <bgColor rgb="FF66FF33"/>
        </patternFill>
      </fill>
    </dxf>
    <dxf>
      <fill>
        <patternFill>
          <bgColor rgb="FFFFFF66"/>
        </patternFill>
      </fill>
    </dxf>
    <dxf>
      <fill>
        <patternFill>
          <bgColor theme="3" tint="0.59996337778862885"/>
        </patternFill>
      </fill>
    </dxf>
    <dxf>
      <fill>
        <patternFill>
          <bgColor theme="3" tint="0.59996337778862885"/>
        </patternFill>
      </fill>
    </dxf>
    <dxf>
      <fill>
        <patternFill>
          <bgColor theme="3" tint="0.79998168889431442"/>
        </patternFill>
      </fill>
    </dxf>
    <dxf>
      <fill>
        <patternFill>
          <bgColor rgb="FF66FF33"/>
        </patternFill>
      </fill>
    </dxf>
    <dxf>
      <fill>
        <patternFill>
          <bgColor rgb="FFFFFF66"/>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9</xdr:col>
      <xdr:colOff>133350</xdr:colOff>
      <xdr:row>2</xdr:row>
      <xdr:rowOff>76200</xdr:rowOff>
    </xdr:from>
    <xdr:to>
      <xdr:col>10</xdr:col>
      <xdr:colOff>514350</xdr:colOff>
      <xdr:row>6</xdr:row>
      <xdr:rowOff>239163</xdr:rowOff>
    </xdr:to>
    <xdr:pic>
      <xdr:nvPicPr>
        <xdr:cNvPr id="3" name="Imagen 3">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34500" y="457200"/>
          <a:ext cx="1143000" cy="12202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493449</xdr:colOff>
      <xdr:row>0</xdr:row>
      <xdr:rowOff>35719</xdr:rowOff>
    </xdr:from>
    <xdr:to>
      <xdr:col>1</xdr:col>
      <xdr:colOff>1136385</xdr:colOff>
      <xdr:row>3</xdr:row>
      <xdr:rowOff>183886</xdr:rowOff>
    </xdr:to>
    <xdr:pic>
      <xdr:nvPicPr>
        <xdr:cNvPr id="2" name="Imagen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3449" y="35719"/>
          <a:ext cx="1195386" cy="776817"/>
        </a:xfrm>
        <a:prstGeom prst="rect">
          <a:avLst/>
        </a:prstGeom>
      </xdr:spPr>
    </xdr:pic>
    <xdr:clientData/>
  </xdr:twoCellAnchor>
  <xdr:oneCellAnchor>
    <xdr:from>
      <xdr:col>27</xdr:col>
      <xdr:colOff>1152525</xdr:colOff>
      <xdr:row>14</xdr:row>
      <xdr:rowOff>0</xdr:rowOff>
    </xdr:from>
    <xdr:ext cx="95250" cy="171450"/>
    <xdr:sp macro="" textlink="">
      <xdr:nvSpPr>
        <xdr:cNvPr id="3" name="Text Box 16">
          <a:extLst>
            <a:ext uri="{FF2B5EF4-FFF2-40B4-BE49-F238E27FC236}">
              <a16:creationId xmlns:a16="http://schemas.microsoft.com/office/drawing/2014/main" xmlns="" id="{00000000-0008-0000-0200-000003000000}"/>
            </a:ext>
          </a:extLst>
        </xdr:cNvPr>
        <xdr:cNvSpPr txBox="1">
          <a:spLocks noChangeArrowheads="1"/>
        </xdr:cNvSpPr>
      </xdr:nvSpPr>
      <xdr:spPr bwMode="auto">
        <a:xfrm>
          <a:off x="31384875" y="6372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0</xdr:rowOff>
    </xdr:from>
    <xdr:ext cx="95250" cy="171450"/>
    <xdr:sp macro="" textlink="">
      <xdr:nvSpPr>
        <xdr:cNvPr id="4" name="Text Box 17">
          <a:extLst>
            <a:ext uri="{FF2B5EF4-FFF2-40B4-BE49-F238E27FC236}">
              <a16:creationId xmlns:a16="http://schemas.microsoft.com/office/drawing/2014/main" xmlns="" id="{00000000-0008-0000-0200-000004000000}"/>
            </a:ext>
          </a:extLst>
        </xdr:cNvPr>
        <xdr:cNvSpPr txBox="1">
          <a:spLocks noChangeArrowheads="1"/>
        </xdr:cNvSpPr>
      </xdr:nvSpPr>
      <xdr:spPr bwMode="auto">
        <a:xfrm>
          <a:off x="31384875" y="6372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0</xdr:rowOff>
    </xdr:from>
    <xdr:ext cx="95250" cy="171450"/>
    <xdr:sp macro="" textlink="">
      <xdr:nvSpPr>
        <xdr:cNvPr id="5" name="Text Box 18">
          <a:extLst>
            <a:ext uri="{FF2B5EF4-FFF2-40B4-BE49-F238E27FC236}">
              <a16:creationId xmlns:a16="http://schemas.microsoft.com/office/drawing/2014/main" xmlns="" id="{00000000-0008-0000-0200-000005000000}"/>
            </a:ext>
          </a:extLst>
        </xdr:cNvPr>
        <xdr:cNvSpPr txBox="1">
          <a:spLocks noChangeArrowheads="1"/>
        </xdr:cNvSpPr>
      </xdr:nvSpPr>
      <xdr:spPr bwMode="auto">
        <a:xfrm>
          <a:off x="31384875" y="6372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0</xdr:rowOff>
    </xdr:from>
    <xdr:ext cx="95250" cy="171450"/>
    <xdr:sp macro="" textlink="">
      <xdr:nvSpPr>
        <xdr:cNvPr id="6" name="Text Box 19">
          <a:extLst>
            <a:ext uri="{FF2B5EF4-FFF2-40B4-BE49-F238E27FC236}">
              <a16:creationId xmlns:a16="http://schemas.microsoft.com/office/drawing/2014/main" xmlns="" id="{00000000-0008-0000-0200-000006000000}"/>
            </a:ext>
          </a:extLst>
        </xdr:cNvPr>
        <xdr:cNvSpPr txBox="1">
          <a:spLocks noChangeArrowheads="1"/>
        </xdr:cNvSpPr>
      </xdr:nvSpPr>
      <xdr:spPr bwMode="auto">
        <a:xfrm>
          <a:off x="31384875" y="6372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442269"/>
    <xdr:sp macro="" textlink="">
      <xdr:nvSpPr>
        <xdr:cNvPr id="7" name="Text Box 15">
          <a:extLst>
            <a:ext uri="{FF2B5EF4-FFF2-40B4-BE49-F238E27FC236}">
              <a16:creationId xmlns:a16="http://schemas.microsoft.com/office/drawing/2014/main" xmlns="" id="{00000000-0008-0000-0200-000007000000}"/>
            </a:ext>
          </a:extLst>
        </xdr:cNvPr>
        <xdr:cNvSpPr txBox="1">
          <a:spLocks noChangeArrowheads="1"/>
        </xdr:cNvSpPr>
      </xdr:nvSpPr>
      <xdr:spPr bwMode="auto">
        <a:xfrm>
          <a:off x="31384875" y="6819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0</xdr:rowOff>
    </xdr:from>
    <xdr:ext cx="95250" cy="171450"/>
    <xdr:sp macro="" textlink="">
      <xdr:nvSpPr>
        <xdr:cNvPr id="8" name="Text Box 16">
          <a:extLst>
            <a:ext uri="{FF2B5EF4-FFF2-40B4-BE49-F238E27FC236}">
              <a16:creationId xmlns:a16="http://schemas.microsoft.com/office/drawing/2014/main" xmlns="" id="{00000000-0008-0000-0200-000008000000}"/>
            </a:ext>
          </a:extLst>
        </xdr:cNvPr>
        <xdr:cNvSpPr txBox="1">
          <a:spLocks noChangeArrowheads="1"/>
        </xdr:cNvSpPr>
      </xdr:nvSpPr>
      <xdr:spPr bwMode="auto">
        <a:xfrm>
          <a:off x="31384875" y="6372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0</xdr:rowOff>
    </xdr:from>
    <xdr:ext cx="95250" cy="171450"/>
    <xdr:sp macro="" textlink="">
      <xdr:nvSpPr>
        <xdr:cNvPr id="9" name="Text Box 17">
          <a:extLst>
            <a:ext uri="{FF2B5EF4-FFF2-40B4-BE49-F238E27FC236}">
              <a16:creationId xmlns:a16="http://schemas.microsoft.com/office/drawing/2014/main" xmlns="" id="{00000000-0008-0000-0200-000009000000}"/>
            </a:ext>
          </a:extLst>
        </xdr:cNvPr>
        <xdr:cNvSpPr txBox="1">
          <a:spLocks noChangeArrowheads="1"/>
        </xdr:cNvSpPr>
      </xdr:nvSpPr>
      <xdr:spPr bwMode="auto">
        <a:xfrm>
          <a:off x="31384875" y="6372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14</xdr:row>
      <xdr:rowOff>15875</xdr:rowOff>
    </xdr:from>
    <xdr:ext cx="95250" cy="171450"/>
    <xdr:sp macro="" textlink="">
      <xdr:nvSpPr>
        <xdr:cNvPr id="10" name="Text Box 18">
          <a:extLst>
            <a:ext uri="{FF2B5EF4-FFF2-40B4-BE49-F238E27FC236}">
              <a16:creationId xmlns:a16="http://schemas.microsoft.com/office/drawing/2014/main" xmlns="" id="{00000000-0008-0000-0200-00000A000000}"/>
            </a:ext>
          </a:extLst>
        </xdr:cNvPr>
        <xdr:cNvSpPr txBox="1">
          <a:spLocks noChangeArrowheads="1"/>
        </xdr:cNvSpPr>
      </xdr:nvSpPr>
      <xdr:spPr bwMode="auto">
        <a:xfrm>
          <a:off x="31386462" y="6388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213632"/>
    <xdr:sp macro="" textlink="">
      <xdr:nvSpPr>
        <xdr:cNvPr id="11" name="Text Box 15">
          <a:extLst>
            <a:ext uri="{FF2B5EF4-FFF2-40B4-BE49-F238E27FC236}">
              <a16:creationId xmlns:a16="http://schemas.microsoft.com/office/drawing/2014/main" xmlns="" id="{00000000-0008-0000-0200-00000B000000}"/>
            </a:ext>
          </a:extLst>
        </xdr:cNvPr>
        <xdr:cNvSpPr txBox="1">
          <a:spLocks noChangeArrowheads="1"/>
        </xdr:cNvSpPr>
      </xdr:nvSpPr>
      <xdr:spPr bwMode="auto">
        <a:xfrm>
          <a:off x="31384875" y="6819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12" name="Text Box 16">
          <a:extLst>
            <a:ext uri="{FF2B5EF4-FFF2-40B4-BE49-F238E27FC236}">
              <a16:creationId xmlns:a16="http://schemas.microsoft.com/office/drawing/2014/main" xmlns="" id="{00000000-0008-0000-0200-00000C000000}"/>
            </a:ext>
          </a:extLst>
        </xdr:cNvPr>
        <xdr:cNvSpPr txBox="1">
          <a:spLocks noChangeArrowheads="1"/>
        </xdr:cNvSpPr>
      </xdr:nvSpPr>
      <xdr:spPr bwMode="auto">
        <a:xfrm>
          <a:off x="33613725" y="6372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13" name="Text Box 17">
          <a:extLst>
            <a:ext uri="{FF2B5EF4-FFF2-40B4-BE49-F238E27FC236}">
              <a16:creationId xmlns:a16="http://schemas.microsoft.com/office/drawing/2014/main" xmlns="" id="{00000000-0008-0000-0200-00000D000000}"/>
            </a:ext>
          </a:extLst>
        </xdr:cNvPr>
        <xdr:cNvSpPr txBox="1">
          <a:spLocks noChangeArrowheads="1"/>
        </xdr:cNvSpPr>
      </xdr:nvSpPr>
      <xdr:spPr bwMode="auto">
        <a:xfrm>
          <a:off x="33613725" y="6372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14" name="Text Box 18">
          <a:extLst>
            <a:ext uri="{FF2B5EF4-FFF2-40B4-BE49-F238E27FC236}">
              <a16:creationId xmlns:a16="http://schemas.microsoft.com/office/drawing/2014/main" xmlns="" id="{00000000-0008-0000-0200-00000E000000}"/>
            </a:ext>
          </a:extLst>
        </xdr:cNvPr>
        <xdr:cNvSpPr txBox="1">
          <a:spLocks noChangeArrowheads="1"/>
        </xdr:cNvSpPr>
      </xdr:nvSpPr>
      <xdr:spPr bwMode="auto">
        <a:xfrm>
          <a:off x="33613725" y="6372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15" name="Text Box 19">
          <a:extLst>
            <a:ext uri="{FF2B5EF4-FFF2-40B4-BE49-F238E27FC236}">
              <a16:creationId xmlns:a16="http://schemas.microsoft.com/office/drawing/2014/main" xmlns="" id="{00000000-0008-0000-0200-00000F000000}"/>
            </a:ext>
          </a:extLst>
        </xdr:cNvPr>
        <xdr:cNvSpPr txBox="1">
          <a:spLocks noChangeArrowheads="1"/>
        </xdr:cNvSpPr>
      </xdr:nvSpPr>
      <xdr:spPr bwMode="auto">
        <a:xfrm>
          <a:off x="33613725" y="6372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16" name="Text Box 16">
          <a:extLst>
            <a:ext uri="{FF2B5EF4-FFF2-40B4-BE49-F238E27FC236}">
              <a16:creationId xmlns:a16="http://schemas.microsoft.com/office/drawing/2014/main" xmlns="" id="{00000000-0008-0000-0200-000010000000}"/>
            </a:ext>
          </a:extLst>
        </xdr:cNvPr>
        <xdr:cNvSpPr txBox="1">
          <a:spLocks noChangeArrowheads="1"/>
        </xdr:cNvSpPr>
      </xdr:nvSpPr>
      <xdr:spPr bwMode="auto">
        <a:xfrm>
          <a:off x="33613725" y="6372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12</xdr:row>
      <xdr:rowOff>504825</xdr:rowOff>
    </xdr:from>
    <xdr:ext cx="95250" cy="442269"/>
    <xdr:sp macro="" textlink="">
      <xdr:nvSpPr>
        <xdr:cNvPr id="17" name="Text Box 15">
          <a:extLst>
            <a:ext uri="{FF2B5EF4-FFF2-40B4-BE49-F238E27FC236}">
              <a16:creationId xmlns:a16="http://schemas.microsoft.com/office/drawing/2014/main" xmlns="" id="{00000000-0008-0000-0200-000011000000}"/>
            </a:ext>
          </a:extLst>
        </xdr:cNvPr>
        <xdr:cNvSpPr txBox="1">
          <a:spLocks noChangeArrowheads="1"/>
        </xdr:cNvSpPr>
      </xdr:nvSpPr>
      <xdr:spPr bwMode="auto">
        <a:xfrm>
          <a:off x="31384875" y="59245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12</xdr:row>
      <xdr:rowOff>504825</xdr:rowOff>
    </xdr:from>
    <xdr:ext cx="95250" cy="213632"/>
    <xdr:sp macro="" textlink="">
      <xdr:nvSpPr>
        <xdr:cNvPr id="18" name="Text Box 15">
          <a:extLst>
            <a:ext uri="{FF2B5EF4-FFF2-40B4-BE49-F238E27FC236}">
              <a16:creationId xmlns:a16="http://schemas.microsoft.com/office/drawing/2014/main" xmlns="" id="{00000000-0008-0000-0200-000012000000}"/>
            </a:ext>
          </a:extLst>
        </xdr:cNvPr>
        <xdr:cNvSpPr txBox="1">
          <a:spLocks noChangeArrowheads="1"/>
        </xdr:cNvSpPr>
      </xdr:nvSpPr>
      <xdr:spPr bwMode="auto">
        <a:xfrm>
          <a:off x="31384875" y="59245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442269"/>
    <xdr:sp macro="" textlink="">
      <xdr:nvSpPr>
        <xdr:cNvPr id="19" name="Text Box 15">
          <a:extLst>
            <a:ext uri="{FF2B5EF4-FFF2-40B4-BE49-F238E27FC236}">
              <a16:creationId xmlns:a16="http://schemas.microsoft.com/office/drawing/2014/main" xmlns="" id="{00000000-0008-0000-0200-000013000000}"/>
            </a:ext>
          </a:extLst>
        </xdr:cNvPr>
        <xdr:cNvSpPr txBox="1">
          <a:spLocks noChangeArrowheads="1"/>
        </xdr:cNvSpPr>
      </xdr:nvSpPr>
      <xdr:spPr bwMode="auto">
        <a:xfrm>
          <a:off x="31384875" y="6372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213632"/>
    <xdr:sp macro="" textlink="">
      <xdr:nvSpPr>
        <xdr:cNvPr id="20" name="Text Box 15">
          <a:extLst>
            <a:ext uri="{FF2B5EF4-FFF2-40B4-BE49-F238E27FC236}">
              <a16:creationId xmlns:a16="http://schemas.microsoft.com/office/drawing/2014/main" xmlns="" id="{00000000-0008-0000-0200-000014000000}"/>
            </a:ext>
          </a:extLst>
        </xdr:cNvPr>
        <xdr:cNvSpPr txBox="1">
          <a:spLocks noChangeArrowheads="1"/>
        </xdr:cNvSpPr>
      </xdr:nvSpPr>
      <xdr:spPr bwMode="auto">
        <a:xfrm>
          <a:off x="31384875" y="6372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21" name="Text Box 16">
          <a:extLst>
            <a:ext uri="{FF2B5EF4-FFF2-40B4-BE49-F238E27FC236}">
              <a16:creationId xmlns:a16="http://schemas.microsoft.com/office/drawing/2014/main" xmlns="" id="{00000000-0008-0000-0200-000015000000}"/>
            </a:ext>
          </a:extLst>
        </xdr:cNvPr>
        <xdr:cNvSpPr txBox="1">
          <a:spLocks noChangeArrowheads="1"/>
        </xdr:cNvSpPr>
      </xdr:nvSpPr>
      <xdr:spPr bwMode="auto">
        <a:xfrm>
          <a:off x="33613725" y="6372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22" name="Text Box 17">
          <a:extLst>
            <a:ext uri="{FF2B5EF4-FFF2-40B4-BE49-F238E27FC236}">
              <a16:creationId xmlns:a16="http://schemas.microsoft.com/office/drawing/2014/main" xmlns="" id="{00000000-0008-0000-0200-000016000000}"/>
            </a:ext>
          </a:extLst>
        </xdr:cNvPr>
        <xdr:cNvSpPr txBox="1">
          <a:spLocks noChangeArrowheads="1"/>
        </xdr:cNvSpPr>
      </xdr:nvSpPr>
      <xdr:spPr bwMode="auto">
        <a:xfrm>
          <a:off x="33613725" y="6372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23" name="Text Box 18">
          <a:extLst>
            <a:ext uri="{FF2B5EF4-FFF2-40B4-BE49-F238E27FC236}">
              <a16:creationId xmlns:a16="http://schemas.microsoft.com/office/drawing/2014/main" xmlns="" id="{00000000-0008-0000-0200-000017000000}"/>
            </a:ext>
          </a:extLst>
        </xdr:cNvPr>
        <xdr:cNvSpPr txBox="1">
          <a:spLocks noChangeArrowheads="1"/>
        </xdr:cNvSpPr>
      </xdr:nvSpPr>
      <xdr:spPr bwMode="auto">
        <a:xfrm>
          <a:off x="33613725" y="6372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24" name="Text Box 19">
          <a:extLst>
            <a:ext uri="{FF2B5EF4-FFF2-40B4-BE49-F238E27FC236}">
              <a16:creationId xmlns:a16="http://schemas.microsoft.com/office/drawing/2014/main" xmlns="" id="{00000000-0008-0000-0200-000018000000}"/>
            </a:ext>
          </a:extLst>
        </xdr:cNvPr>
        <xdr:cNvSpPr txBox="1">
          <a:spLocks noChangeArrowheads="1"/>
        </xdr:cNvSpPr>
      </xdr:nvSpPr>
      <xdr:spPr bwMode="auto">
        <a:xfrm>
          <a:off x="33613725" y="6372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25" name="Text Box 15">
          <a:extLst>
            <a:ext uri="{FF2B5EF4-FFF2-40B4-BE49-F238E27FC236}">
              <a16:creationId xmlns:a16="http://schemas.microsoft.com/office/drawing/2014/main" xmlns="" id="{00000000-0008-0000-0200-000019000000}"/>
            </a:ext>
          </a:extLst>
        </xdr:cNvPr>
        <xdr:cNvSpPr txBox="1">
          <a:spLocks noChangeArrowheads="1"/>
        </xdr:cNvSpPr>
      </xdr:nvSpPr>
      <xdr:spPr bwMode="auto">
        <a:xfrm>
          <a:off x="33613725" y="6819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26" name="Text Box 16">
          <a:extLst>
            <a:ext uri="{FF2B5EF4-FFF2-40B4-BE49-F238E27FC236}">
              <a16:creationId xmlns:a16="http://schemas.microsoft.com/office/drawing/2014/main" xmlns="" id="{00000000-0008-0000-0200-00001A000000}"/>
            </a:ext>
          </a:extLst>
        </xdr:cNvPr>
        <xdr:cNvSpPr txBox="1">
          <a:spLocks noChangeArrowheads="1"/>
        </xdr:cNvSpPr>
      </xdr:nvSpPr>
      <xdr:spPr bwMode="auto">
        <a:xfrm>
          <a:off x="33613725" y="6372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27" name="Text Box 17">
          <a:extLst>
            <a:ext uri="{FF2B5EF4-FFF2-40B4-BE49-F238E27FC236}">
              <a16:creationId xmlns:a16="http://schemas.microsoft.com/office/drawing/2014/main" xmlns="" id="{00000000-0008-0000-0200-00001B000000}"/>
            </a:ext>
          </a:extLst>
        </xdr:cNvPr>
        <xdr:cNvSpPr txBox="1">
          <a:spLocks noChangeArrowheads="1"/>
        </xdr:cNvSpPr>
      </xdr:nvSpPr>
      <xdr:spPr bwMode="auto">
        <a:xfrm>
          <a:off x="33613725" y="6372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14</xdr:row>
      <xdr:rowOff>15875</xdr:rowOff>
    </xdr:from>
    <xdr:ext cx="95250" cy="171450"/>
    <xdr:sp macro="" textlink="">
      <xdr:nvSpPr>
        <xdr:cNvPr id="28" name="Text Box 18">
          <a:extLst>
            <a:ext uri="{FF2B5EF4-FFF2-40B4-BE49-F238E27FC236}">
              <a16:creationId xmlns:a16="http://schemas.microsoft.com/office/drawing/2014/main" xmlns="" id="{00000000-0008-0000-0200-00001C000000}"/>
            </a:ext>
          </a:extLst>
        </xdr:cNvPr>
        <xdr:cNvSpPr txBox="1">
          <a:spLocks noChangeArrowheads="1"/>
        </xdr:cNvSpPr>
      </xdr:nvSpPr>
      <xdr:spPr bwMode="auto">
        <a:xfrm>
          <a:off x="33615312" y="6388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29" name="Text Box 15">
          <a:extLst>
            <a:ext uri="{FF2B5EF4-FFF2-40B4-BE49-F238E27FC236}">
              <a16:creationId xmlns:a16="http://schemas.microsoft.com/office/drawing/2014/main" xmlns="" id="{00000000-0008-0000-0200-00001D000000}"/>
            </a:ext>
          </a:extLst>
        </xdr:cNvPr>
        <xdr:cNvSpPr txBox="1">
          <a:spLocks noChangeArrowheads="1"/>
        </xdr:cNvSpPr>
      </xdr:nvSpPr>
      <xdr:spPr bwMode="auto">
        <a:xfrm>
          <a:off x="33613725" y="6819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30" name="Text Box 15">
          <a:extLst>
            <a:ext uri="{FF2B5EF4-FFF2-40B4-BE49-F238E27FC236}">
              <a16:creationId xmlns:a16="http://schemas.microsoft.com/office/drawing/2014/main" xmlns="" id="{00000000-0008-0000-0200-00001E000000}"/>
            </a:ext>
          </a:extLst>
        </xdr:cNvPr>
        <xdr:cNvSpPr txBox="1">
          <a:spLocks noChangeArrowheads="1"/>
        </xdr:cNvSpPr>
      </xdr:nvSpPr>
      <xdr:spPr bwMode="auto">
        <a:xfrm>
          <a:off x="33613725" y="59245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31" name="Text Box 15">
          <a:extLst>
            <a:ext uri="{FF2B5EF4-FFF2-40B4-BE49-F238E27FC236}">
              <a16:creationId xmlns:a16="http://schemas.microsoft.com/office/drawing/2014/main" xmlns="" id="{00000000-0008-0000-0200-00001F000000}"/>
            </a:ext>
          </a:extLst>
        </xdr:cNvPr>
        <xdr:cNvSpPr txBox="1">
          <a:spLocks noChangeArrowheads="1"/>
        </xdr:cNvSpPr>
      </xdr:nvSpPr>
      <xdr:spPr bwMode="auto">
        <a:xfrm>
          <a:off x="33613725" y="59245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32" name="Text Box 15">
          <a:extLst>
            <a:ext uri="{FF2B5EF4-FFF2-40B4-BE49-F238E27FC236}">
              <a16:creationId xmlns:a16="http://schemas.microsoft.com/office/drawing/2014/main" xmlns="" id="{00000000-0008-0000-0200-000020000000}"/>
            </a:ext>
          </a:extLst>
        </xdr:cNvPr>
        <xdr:cNvSpPr txBox="1">
          <a:spLocks noChangeArrowheads="1"/>
        </xdr:cNvSpPr>
      </xdr:nvSpPr>
      <xdr:spPr bwMode="auto">
        <a:xfrm>
          <a:off x="33613725" y="6372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33" name="Text Box 15">
          <a:extLst>
            <a:ext uri="{FF2B5EF4-FFF2-40B4-BE49-F238E27FC236}">
              <a16:creationId xmlns:a16="http://schemas.microsoft.com/office/drawing/2014/main" xmlns="" id="{00000000-0008-0000-0200-000021000000}"/>
            </a:ext>
          </a:extLst>
        </xdr:cNvPr>
        <xdr:cNvSpPr txBox="1">
          <a:spLocks noChangeArrowheads="1"/>
        </xdr:cNvSpPr>
      </xdr:nvSpPr>
      <xdr:spPr bwMode="auto">
        <a:xfrm>
          <a:off x="33613725" y="6372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442269"/>
    <xdr:sp macro="" textlink="">
      <xdr:nvSpPr>
        <xdr:cNvPr id="34" name="Text Box 15">
          <a:extLst>
            <a:ext uri="{FF2B5EF4-FFF2-40B4-BE49-F238E27FC236}">
              <a16:creationId xmlns:a16="http://schemas.microsoft.com/office/drawing/2014/main" xmlns="" id="{00000000-0008-0000-0200-000022000000}"/>
            </a:ext>
          </a:extLst>
        </xdr:cNvPr>
        <xdr:cNvSpPr txBox="1">
          <a:spLocks noChangeArrowheads="1"/>
        </xdr:cNvSpPr>
      </xdr:nvSpPr>
      <xdr:spPr bwMode="auto">
        <a:xfrm>
          <a:off x="31384875" y="6372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213632"/>
    <xdr:sp macro="" textlink="">
      <xdr:nvSpPr>
        <xdr:cNvPr id="35" name="Text Box 15">
          <a:extLst>
            <a:ext uri="{FF2B5EF4-FFF2-40B4-BE49-F238E27FC236}">
              <a16:creationId xmlns:a16="http://schemas.microsoft.com/office/drawing/2014/main" xmlns="" id="{00000000-0008-0000-0200-000023000000}"/>
            </a:ext>
          </a:extLst>
        </xdr:cNvPr>
        <xdr:cNvSpPr txBox="1">
          <a:spLocks noChangeArrowheads="1"/>
        </xdr:cNvSpPr>
      </xdr:nvSpPr>
      <xdr:spPr bwMode="auto">
        <a:xfrm>
          <a:off x="31384875" y="6372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442269"/>
    <xdr:sp macro="" textlink="">
      <xdr:nvSpPr>
        <xdr:cNvPr id="36" name="Text Box 15">
          <a:extLst>
            <a:ext uri="{FF2B5EF4-FFF2-40B4-BE49-F238E27FC236}">
              <a16:creationId xmlns:a16="http://schemas.microsoft.com/office/drawing/2014/main" xmlns="" id="{00000000-0008-0000-0200-000024000000}"/>
            </a:ext>
          </a:extLst>
        </xdr:cNvPr>
        <xdr:cNvSpPr txBox="1">
          <a:spLocks noChangeArrowheads="1"/>
        </xdr:cNvSpPr>
      </xdr:nvSpPr>
      <xdr:spPr bwMode="auto">
        <a:xfrm>
          <a:off x="31384875" y="6819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213632"/>
    <xdr:sp macro="" textlink="">
      <xdr:nvSpPr>
        <xdr:cNvPr id="37" name="Text Box 15">
          <a:extLst>
            <a:ext uri="{FF2B5EF4-FFF2-40B4-BE49-F238E27FC236}">
              <a16:creationId xmlns:a16="http://schemas.microsoft.com/office/drawing/2014/main" xmlns="" id="{00000000-0008-0000-0200-000025000000}"/>
            </a:ext>
          </a:extLst>
        </xdr:cNvPr>
        <xdr:cNvSpPr txBox="1">
          <a:spLocks noChangeArrowheads="1"/>
        </xdr:cNvSpPr>
      </xdr:nvSpPr>
      <xdr:spPr bwMode="auto">
        <a:xfrm>
          <a:off x="31384875" y="6819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504825</xdr:rowOff>
    </xdr:from>
    <xdr:ext cx="95250" cy="442269"/>
    <xdr:sp macro="" textlink="">
      <xdr:nvSpPr>
        <xdr:cNvPr id="38" name="Text Box 15">
          <a:extLst>
            <a:ext uri="{FF2B5EF4-FFF2-40B4-BE49-F238E27FC236}">
              <a16:creationId xmlns:a16="http://schemas.microsoft.com/office/drawing/2014/main" xmlns="" id="{00000000-0008-0000-0200-000026000000}"/>
            </a:ext>
          </a:extLst>
        </xdr:cNvPr>
        <xdr:cNvSpPr txBox="1">
          <a:spLocks noChangeArrowheads="1"/>
        </xdr:cNvSpPr>
      </xdr:nvSpPr>
      <xdr:spPr bwMode="auto">
        <a:xfrm>
          <a:off x="31384875" y="7267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504825</xdr:rowOff>
    </xdr:from>
    <xdr:ext cx="95250" cy="213632"/>
    <xdr:sp macro="" textlink="">
      <xdr:nvSpPr>
        <xdr:cNvPr id="39" name="Text Box 15">
          <a:extLst>
            <a:ext uri="{FF2B5EF4-FFF2-40B4-BE49-F238E27FC236}">
              <a16:creationId xmlns:a16="http://schemas.microsoft.com/office/drawing/2014/main" xmlns="" id="{00000000-0008-0000-0200-000027000000}"/>
            </a:ext>
          </a:extLst>
        </xdr:cNvPr>
        <xdr:cNvSpPr txBox="1">
          <a:spLocks noChangeArrowheads="1"/>
        </xdr:cNvSpPr>
      </xdr:nvSpPr>
      <xdr:spPr bwMode="auto">
        <a:xfrm>
          <a:off x="31384875" y="7267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40" name="Text Box 15">
          <a:extLst>
            <a:ext uri="{FF2B5EF4-FFF2-40B4-BE49-F238E27FC236}">
              <a16:creationId xmlns:a16="http://schemas.microsoft.com/office/drawing/2014/main" xmlns="" id="{00000000-0008-0000-0200-000028000000}"/>
            </a:ext>
          </a:extLst>
        </xdr:cNvPr>
        <xdr:cNvSpPr txBox="1">
          <a:spLocks noChangeArrowheads="1"/>
        </xdr:cNvSpPr>
      </xdr:nvSpPr>
      <xdr:spPr bwMode="auto">
        <a:xfrm>
          <a:off x="33613725" y="6372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41" name="Text Box 15">
          <a:extLst>
            <a:ext uri="{FF2B5EF4-FFF2-40B4-BE49-F238E27FC236}">
              <a16:creationId xmlns:a16="http://schemas.microsoft.com/office/drawing/2014/main" xmlns="" id="{00000000-0008-0000-0200-000029000000}"/>
            </a:ext>
          </a:extLst>
        </xdr:cNvPr>
        <xdr:cNvSpPr txBox="1">
          <a:spLocks noChangeArrowheads="1"/>
        </xdr:cNvSpPr>
      </xdr:nvSpPr>
      <xdr:spPr bwMode="auto">
        <a:xfrm>
          <a:off x="33613725" y="6372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42" name="Text Box 15">
          <a:extLst>
            <a:ext uri="{FF2B5EF4-FFF2-40B4-BE49-F238E27FC236}">
              <a16:creationId xmlns:a16="http://schemas.microsoft.com/office/drawing/2014/main" xmlns="" id="{00000000-0008-0000-0200-00002A000000}"/>
            </a:ext>
          </a:extLst>
        </xdr:cNvPr>
        <xdr:cNvSpPr txBox="1">
          <a:spLocks noChangeArrowheads="1"/>
        </xdr:cNvSpPr>
      </xdr:nvSpPr>
      <xdr:spPr bwMode="auto">
        <a:xfrm>
          <a:off x="33613725" y="6819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43" name="Text Box 15">
          <a:extLst>
            <a:ext uri="{FF2B5EF4-FFF2-40B4-BE49-F238E27FC236}">
              <a16:creationId xmlns:a16="http://schemas.microsoft.com/office/drawing/2014/main" xmlns="" id="{00000000-0008-0000-0200-00002B000000}"/>
            </a:ext>
          </a:extLst>
        </xdr:cNvPr>
        <xdr:cNvSpPr txBox="1">
          <a:spLocks noChangeArrowheads="1"/>
        </xdr:cNvSpPr>
      </xdr:nvSpPr>
      <xdr:spPr bwMode="auto">
        <a:xfrm>
          <a:off x="33613725" y="6819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44" name="Text Box 15">
          <a:extLst>
            <a:ext uri="{FF2B5EF4-FFF2-40B4-BE49-F238E27FC236}">
              <a16:creationId xmlns:a16="http://schemas.microsoft.com/office/drawing/2014/main" xmlns="" id="{00000000-0008-0000-0200-00002C000000}"/>
            </a:ext>
          </a:extLst>
        </xdr:cNvPr>
        <xdr:cNvSpPr txBox="1">
          <a:spLocks noChangeArrowheads="1"/>
        </xdr:cNvSpPr>
      </xdr:nvSpPr>
      <xdr:spPr bwMode="auto">
        <a:xfrm>
          <a:off x="33613725" y="7267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45" name="Text Box 15">
          <a:extLst>
            <a:ext uri="{FF2B5EF4-FFF2-40B4-BE49-F238E27FC236}">
              <a16:creationId xmlns:a16="http://schemas.microsoft.com/office/drawing/2014/main" xmlns="" id="{00000000-0008-0000-0200-00002D000000}"/>
            </a:ext>
          </a:extLst>
        </xdr:cNvPr>
        <xdr:cNvSpPr txBox="1">
          <a:spLocks noChangeArrowheads="1"/>
        </xdr:cNvSpPr>
      </xdr:nvSpPr>
      <xdr:spPr bwMode="auto">
        <a:xfrm>
          <a:off x="33613725" y="7267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442269"/>
    <xdr:sp macro="" textlink="">
      <xdr:nvSpPr>
        <xdr:cNvPr id="46" name="Text Box 15">
          <a:extLst>
            <a:ext uri="{FF2B5EF4-FFF2-40B4-BE49-F238E27FC236}">
              <a16:creationId xmlns:a16="http://schemas.microsoft.com/office/drawing/2014/main" xmlns="" id="{00000000-0008-0000-0200-00002E000000}"/>
            </a:ext>
          </a:extLst>
        </xdr:cNvPr>
        <xdr:cNvSpPr txBox="1">
          <a:spLocks noChangeArrowheads="1"/>
        </xdr:cNvSpPr>
      </xdr:nvSpPr>
      <xdr:spPr bwMode="auto">
        <a:xfrm>
          <a:off x="31384875" y="6372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213632"/>
    <xdr:sp macro="" textlink="">
      <xdr:nvSpPr>
        <xdr:cNvPr id="47" name="Text Box 15">
          <a:extLst>
            <a:ext uri="{FF2B5EF4-FFF2-40B4-BE49-F238E27FC236}">
              <a16:creationId xmlns:a16="http://schemas.microsoft.com/office/drawing/2014/main" xmlns="" id="{00000000-0008-0000-0200-00002F000000}"/>
            </a:ext>
          </a:extLst>
        </xdr:cNvPr>
        <xdr:cNvSpPr txBox="1">
          <a:spLocks noChangeArrowheads="1"/>
        </xdr:cNvSpPr>
      </xdr:nvSpPr>
      <xdr:spPr bwMode="auto">
        <a:xfrm>
          <a:off x="31384875" y="6372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48" name="Text Box 15">
          <a:extLst>
            <a:ext uri="{FF2B5EF4-FFF2-40B4-BE49-F238E27FC236}">
              <a16:creationId xmlns:a16="http://schemas.microsoft.com/office/drawing/2014/main" xmlns="" id="{00000000-0008-0000-0200-000030000000}"/>
            </a:ext>
          </a:extLst>
        </xdr:cNvPr>
        <xdr:cNvSpPr txBox="1">
          <a:spLocks noChangeArrowheads="1"/>
        </xdr:cNvSpPr>
      </xdr:nvSpPr>
      <xdr:spPr bwMode="auto">
        <a:xfrm>
          <a:off x="33613725" y="6372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49" name="Text Box 15">
          <a:extLst>
            <a:ext uri="{FF2B5EF4-FFF2-40B4-BE49-F238E27FC236}">
              <a16:creationId xmlns:a16="http://schemas.microsoft.com/office/drawing/2014/main" xmlns="" id="{00000000-0008-0000-0200-000031000000}"/>
            </a:ext>
          </a:extLst>
        </xdr:cNvPr>
        <xdr:cNvSpPr txBox="1">
          <a:spLocks noChangeArrowheads="1"/>
        </xdr:cNvSpPr>
      </xdr:nvSpPr>
      <xdr:spPr bwMode="auto">
        <a:xfrm>
          <a:off x="33613725" y="6372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442269"/>
    <xdr:sp macro="" textlink="">
      <xdr:nvSpPr>
        <xdr:cNvPr id="50" name="Text Box 15">
          <a:extLst>
            <a:ext uri="{FF2B5EF4-FFF2-40B4-BE49-F238E27FC236}">
              <a16:creationId xmlns:a16="http://schemas.microsoft.com/office/drawing/2014/main" xmlns="" id="{00000000-0008-0000-0200-000032000000}"/>
            </a:ext>
          </a:extLst>
        </xdr:cNvPr>
        <xdr:cNvSpPr txBox="1">
          <a:spLocks noChangeArrowheads="1"/>
        </xdr:cNvSpPr>
      </xdr:nvSpPr>
      <xdr:spPr bwMode="auto">
        <a:xfrm>
          <a:off x="31384875" y="6372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213632"/>
    <xdr:sp macro="" textlink="">
      <xdr:nvSpPr>
        <xdr:cNvPr id="51" name="Text Box 15">
          <a:extLst>
            <a:ext uri="{FF2B5EF4-FFF2-40B4-BE49-F238E27FC236}">
              <a16:creationId xmlns:a16="http://schemas.microsoft.com/office/drawing/2014/main" xmlns="" id="{00000000-0008-0000-0200-000033000000}"/>
            </a:ext>
          </a:extLst>
        </xdr:cNvPr>
        <xdr:cNvSpPr txBox="1">
          <a:spLocks noChangeArrowheads="1"/>
        </xdr:cNvSpPr>
      </xdr:nvSpPr>
      <xdr:spPr bwMode="auto">
        <a:xfrm>
          <a:off x="31384875" y="6372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52" name="Text Box 15">
          <a:extLst>
            <a:ext uri="{FF2B5EF4-FFF2-40B4-BE49-F238E27FC236}">
              <a16:creationId xmlns:a16="http://schemas.microsoft.com/office/drawing/2014/main" xmlns="" id="{00000000-0008-0000-0200-000034000000}"/>
            </a:ext>
          </a:extLst>
        </xdr:cNvPr>
        <xdr:cNvSpPr txBox="1">
          <a:spLocks noChangeArrowheads="1"/>
        </xdr:cNvSpPr>
      </xdr:nvSpPr>
      <xdr:spPr bwMode="auto">
        <a:xfrm>
          <a:off x="33613725" y="6372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53" name="Text Box 15">
          <a:extLst>
            <a:ext uri="{FF2B5EF4-FFF2-40B4-BE49-F238E27FC236}">
              <a16:creationId xmlns:a16="http://schemas.microsoft.com/office/drawing/2014/main" xmlns="" id="{00000000-0008-0000-0200-000035000000}"/>
            </a:ext>
          </a:extLst>
        </xdr:cNvPr>
        <xdr:cNvSpPr txBox="1">
          <a:spLocks noChangeArrowheads="1"/>
        </xdr:cNvSpPr>
      </xdr:nvSpPr>
      <xdr:spPr bwMode="auto">
        <a:xfrm>
          <a:off x="33613725" y="6372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12</xdr:row>
      <xdr:rowOff>504825</xdr:rowOff>
    </xdr:from>
    <xdr:ext cx="95250" cy="442269"/>
    <xdr:sp macro="" textlink="">
      <xdr:nvSpPr>
        <xdr:cNvPr id="54" name="Text Box 15">
          <a:extLst>
            <a:ext uri="{FF2B5EF4-FFF2-40B4-BE49-F238E27FC236}">
              <a16:creationId xmlns:a16="http://schemas.microsoft.com/office/drawing/2014/main" xmlns="" id="{00000000-0008-0000-0200-000036000000}"/>
            </a:ext>
          </a:extLst>
        </xdr:cNvPr>
        <xdr:cNvSpPr txBox="1">
          <a:spLocks noChangeArrowheads="1"/>
        </xdr:cNvSpPr>
      </xdr:nvSpPr>
      <xdr:spPr bwMode="auto">
        <a:xfrm>
          <a:off x="31384875" y="59245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12</xdr:row>
      <xdr:rowOff>504825</xdr:rowOff>
    </xdr:from>
    <xdr:ext cx="95250" cy="213632"/>
    <xdr:sp macro="" textlink="">
      <xdr:nvSpPr>
        <xdr:cNvPr id="55" name="Text Box 15">
          <a:extLst>
            <a:ext uri="{FF2B5EF4-FFF2-40B4-BE49-F238E27FC236}">
              <a16:creationId xmlns:a16="http://schemas.microsoft.com/office/drawing/2014/main" xmlns="" id="{00000000-0008-0000-0200-000037000000}"/>
            </a:ext>
          </a:extLst>
        </xdr:cNvPr>
        <xdr:cNvSpPr txBox="1">
          <a:spLocks noChangeArrowheads="1"/>
        </xdr:cNvSpPr>
      </xdr:nvSpPr>
      <xdr:spPr bwMode="auto">
        <a:xfrm>
          <a:off x="31384875" y="59245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56" name="Text Box 15">
          <a:extLst>
            <a:ext uri="{FF2B5EF4-FFF2-40B4-BE49-F238E27FC236}">
              <a16:creationId xmlns:a16="http://schemas.microsoft.com/office/drawing/2014/main" xmlns="" id="{00000000-0008-0000-0200-000038000000}"/>
            </a:ext>
          </a:extLst>
        </xdr:cNvPr>
        <xdr:cNvSpPr txBox="1">
          <a:spLocks noChangeArrowheads="1"/>
        </xdr:cNvSpPr>
      </xdr:nvSpPr>
      <xdr:spPr bwMode="auto">
        <a:xfrm>
          <a:off x="33613725" y="59245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57" name="Text Box 15">
          <a:extLst>
            <a:ext uri="{FF2B5EF4-FFF2-40B4-BE49-F238E27FC236}">
              <a16:creationId xmlns:a16="http://schemas.microsoft.com/office/drawing/2014/main" xmlns="" id="{00000000-0008-0000-0200-000039000000}"/>
            </a:ext>
          </a:extLst>
        </xdr:cNvPr>
        <xdr:cNvSpPr txBox="1">
          <a:spLocks noChangeArrowheads="1"/>
        </xdr:cNvSpPr>
      </xdr:nvSpPr>
      <xdr:spPr bwMode="auto">
        <a:xfrm>
          <a:off x="33613725" y="59245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12</xdr:row>
      <xdr:rowOff>504825</xdr:rowOff>
    </xdr:from>
    <xdr:ext cx="95250" cy="442269"/>
    <xdr:sp macro="" textlink="">
      <xdr:nvSpPr>
        <xdr:cNvPr id="58" name="Text Box 15">
          <a:extLst>
            <a:ext uri="{FF2B5EF4-FFF2-40B4-BE49-F238E27FC236}">
              <a16:creationId xmlns:a16="http://schemas.microsoft.com/office/drawing/2014/main" xmlns="" id="{00000000-0008-0000-0200-00003A000000}"/>
            </a:ext>
          </a:extLst>
        </xdr:cNvPr>
        <xdr:cNvSpPr txBox="1">
          <a:spLocks noChangeArrowheads="1"/>
        </xdr:cNvSpPr>
      </xdr:nvSpPr>
      <xdr:spPr bwMode="auto">
        <a:xfrm>
          <a:off x="31384875" y="59245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12</xdr:row>
      <xdr:rowOff>504825</xdr:rowOff>
    </xdr:from>
    <xdr:ext cx="95250" cy="213632"/>
    <xdr:sp macro="" textlink="">
      <xdr:nvSpPr>
        <xdr:cNvPr id="59" name="Text Box 15">
          <a:extLst>
            <a:ext uri="{FF2B5EF4-FFF2-40B4-BE49-F238E27FC236}">
              <a16:creationId xmlns:a16="http://schemas.microsoft.com/office/drawing/2014/main" xmlns="" id="{00000000-0008-0000-0200-00003B000000}"/>
            </a:ext>
          </a:extLst>
        </xdr:cNvPr>
        <xdr:cNvSpPr txBox="1">
          <a:spLocks noChangeArrowheads="1"/>
        </xdr:cNvSpPr>
      </xdr:nvSpPr>
      <xdr:spPr bwMode="auto">
        <a:xfrm>
          <a:off x="31384875" y="59245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60" name="Text Box 15">
          <a:extLst>
            <a:ext uri="{FF2B5EF4-FFF2-40B4-BE49-F238E27FC236}">
              <a16:creationId xmlns:a16="http://schemas.microsoft.com/office/drawing/2014/main" xmlns="" id="{00000000-0008-0000-0200-00003C000000}"/>
            </a:ext>
          </a:extLst>
        </xdr:cNvPr>
        <xdr:cNvSpPr txBox="1">
          <a:spLocks noChangeArrowheads="1"/>
        </xdr:cNvSpPr>
      </xdr:nvSpPr>
      <xdr:spPr bwMode="auto">
        <a:xfrm>
          <a:off x="33613725" y="59245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61" name="Text Box 15">
          <a:extLst>
            <a:ext uri="{FF2B5EF4-FFF2-40B4-BE49-F238E27FC236}">
              <a16:creationId xmlns:a16="http://schemas.microsoft.com/office/drawing/2014/main" xmlns="" id="{00000000-0008-0000-0200-00003D000000}"/>
            </a:ext>
          </a:extLst>
        </xdr:cNvPr>
        <xdr:cNvSpPr txBox="1">
          <a:spLocks noChangeArrowheads="1"/>
        </xdr:cNvSpPr>
      </xdr:nvSpPr>
      <xdr:spPr bwMode="auto">
        <a:xfrm>
          <a:off x="33613725" y="59245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504825</xdr:rowOff>
    </xdr:from>
    <xdr:ext cx="95250" cy="442269"/>
    <xdr:sp macro="" textlink="">
      <xdr:nvSpPr>
        <xdr:cNvPr id="62" name="Text Box 15">
          <a:extLst>
            <a:ext uri="{FF2B5EF4-FFF2-40B4-BE49-F238E27FC236}">
              <a16:creationId xmlns:a16="http://schemas.microsoft.com/office/drawing/2014/main" xmlns="" id="{00000000-0008-0000-0200-00003E000000}"/>
            </a:ext>
          </a:extLst>
        </xdr:cNvPr>
        <xdr:cNvSpPr txBox="1">
          <a:spLocks noChangeArrowheads="1"/>
        </xdr:cNvSpPr>
      </xdr:nvSpPr>
      <xdr:spPr bwMode="auto">
        <a:xfrm>
          <a:off x="31384875" y="7267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63" name="Text Box 15">
          <a:extLst>
            <a:ext uri="{FF2B5EF4-FFF2-40B4-BE49-F238E27FC236}">
              <a16:creationId xmlns:a16="http://schemas.microsoft.com/office/drawing/2014/main" xmlns="" id="{00000000-0008-0000-0200-00003F000000}"/>
            </a:ext>
          </a:extLst>
        </xdr:cNvPr>
        <xdr:cNvSpPr txBox="1">
          <a:spLocks noChangeArrowheads="1"/>
        </xdr:cNvSpPr>
      </xdr:nvSpPr>
      <xdr:spPr bwMode="auto">
        <a:xfrm>
          <a:off x="33613725" y="7267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504825</xdr:rowOff>
    </xdr:from>
    <xdr:ext cx="95250" cy="442269"/>
    <xdr:sp macro="" textlink="">
      <xdr:nvSpPr>
        <xdr:cNvPr id="64" name="Text Box 15">
          <a:extLst>
            <a:ext uri="{FF2B5EF4-FFF2-40B4-BE49-F238E27FC236}">
              <a16:creationId xmlns:a16="http://schemas.microsoft.com/office/drawing/2014/main" xmlns="" id="{00000000-0008-0000-0200-000040000000}"/>
            </a:ext>
          </a:extLst>
        </xdr:cNvPr>
        <xdr:cNvSpPr txBox="1">
          <a:spLocks noChangeArrowheads="1"/>
        </xdr:cNvSpPr>
      </xdr:nvSpPr>
      <xdr:spPr bwMode="auto">
        <a:xfrm>
          <a:off x="31384875" y="7267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65" name="Text Box 15">
          <a:extLst>
            <a:ext uri="{FF2B5EF4-FFF2-40B4-BE49-F238E27FC236}">
              <a16:creationId xmlns:a16="http://schemas.microsoft.com/office/drawing/2014/main" xmlns="" id="{00000000-0008-0000-0200-000041000000}"/>
            </a:ext>
          </a:extLst>
        </xdr:cNvPr>
        <xdr:cNvSpPr txBox="1">
          <a:spLocks noChangeArrowheads="1"/>
        </xdr:cNvSpPr>
      </xdr:nvSpPr>
      <xdr:spPr bwMode="auto">
        <a:xfrm>
          <a:off x="33613725" y="7267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504825</xdr:rowOff>
    </xdr:from>
    <xdr:ext cx="95250" cy="442269"/>
    <xdr:sp macro="" textlink="">
      <xdr:nvSpPr>
        <xdr:cNvPr id="66" name="Text Box 15">
          <a:extLst>
            <a:ext uri="{FF2B5EF4-FFF2-40B4-BE49-F238E27FC236}">
              <a16:creationId xmlns:a16="http://schemas.microsoft.com/office/drawing/2014/main" xmlns="" id="{00000000-0008-0000-0200-000042000000}"/>
            </a:ext>
          </a:extLst>
        </xdr:cNvPr>
        <xdr:cNvSpPr txBox="1">
          <a:spLocks noChangeArrowheads="1"/>
        </xdr:cNvSpPr>
      </xdr:nvSpPr>
      <xdr:spPr bwMode="auto">
        <a:xfrm>
          <a:off x="31384875" y="7267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67" name="Text Box 15">
          <a:extLst>
            <a:ext uri="{FF2B5EF4-FFF2-40B4-BE49-F238E27FC236}">
              <a16:creationId xmlns:a16="http://schemas.microsoft.com/office/drawing/2014/main" xmlns="" id="{00000000-0008-0000-0200-000043000000}"/>
            </a:ext>
          </a:extLst>
        </xdr:cNvPr>
        <xdr:cNvSpPr txBox="1">
          <a:spLocks noChangeArrowheads="1"/>
        </xdr:cNvSpPr>
      </xdr:nvSpPr>
      <xdr:spPr bwMode="auto">
        <a:xfrm>
          <a:off x="33613725" y="7267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504825</xdr:rowOff>
    </xdr:from>
    <xdr:ext cx="95250" cy="442269"/>
    <xdr:sp macro="" textlink="">
      <xdr:nvSpPr>
        <xdr:cNvPr id="68" name="Text Box 15">
          <a:extLst>
            <a:ext uri="{FF2B5EF4-FFF2-40B4-BE49-F238E27FC236}">
              <a16:creationId xmlns:a16="http://schemas.microsoft.com/office/drawing/2014/main" xmlns="" id="{00000000-0008-0000-0200-000044000000}"/>
            </a:ext>
          </a:extLst>
        </xdr:cNvPr>
        <xdr:cNvSpPr txBox="1">
          <a:spLocks noChangeArrowheads="1"/>
        </xdr:cNvSpPr>
      </xdr:nvSpPr>
      <xdr:spPr bwMode="auto">
        <a:xfrm>
          <a:off x="31384875" y="7267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69" name="Text Box 15">
          <a:extLst>
            <a:ext uri="{FF2B5EF4-FFF2-40B4-BE49-F238E27FC236}">
              <a16:creationId xmlns:a16="http://schemas.microsoft.com/office/drawing/2014/main" xmlns="" id="{00000000-0008-0000-0200-000045000000}"/>
            </a:ext>
          </a:extLst>
        </xdr:cNvPr>
        <xdr:cNvSpPr txBox="1">
          <a:spLocks noChangeArrowheads="1"/>
        </xdr:cNvSpPr>
      </xdr:nvSpPr>
      <xdr:spPr bwMode="auto">
        <a:xfrm>
          <a:off x="33613725" y="7267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18</xdr:row>
      <xdr:rowOff>0</xdr:rowOff>
    </xdr:from>
    <xdr:ext cx="95250" cy="171450"/>
    <xdr:sp macro="" textlink="">
      <xdr:nvSpPr>
        <xdr:cNvPr id="70" name="Text Box 16">
          <a:extLst>
            <a:ext uri="{FF2B5EF4-FFF2-40B4-BE49-F238E27FC236}">
              <a16:creationId xmlns:a16="http://schemas.microsoft.com/office/drawing/2014/main" xmlns="" id="{00000000-0008-0000-0200-000046000000}"/>
            </a:ext>
          </a:extLst>
        </xdr:cNvPr>
        <xdr:cNvSpPr txBox="1">
          <a:spLocks noChangeArrowheads="1"/>
        </xdr:cNvSpPr>
      </xdr:nvSpPr>
      <xdr:spPr bwMode="auto">
        <a:xfrm>
          <a:off x="42387611" y="898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18</xdr:row>
      <xdr:rowOff>0</xdr:rowOff>
    </xdr:from>
    <xdr:ext cx="95250" cy="171450"/>
    <xdr:sp macro="" textlink="">
      <xdr:nvSpPr>
        <xdr:cNvPr id="71" name="Text Box 17">
          <a:extLst>
            <a:ext uri="{FF2B5EF4-FFF2-40B4-BE49-F238E27FC236}">
              <a16:creationId xmlns:a16="http://schemas.microsoft.com/office/drawing/2014/main" xmlns="" id="{00000000-0008-0000-0200-000047000000}"/>
            </a:ext>
          </a:extLst>
        </xdr:cNvPr>
        <xdr:cNvSpPr txBox="1">
          <a:spLocks noChangeArrowheads="1"/>
        </xdr:cNvSpPr>
      </xdr:nvSpPr>
      <xdr:spPr bwMode="auto">
        <a:xfrm>
          <a:off x="42387611" y="898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18</xdr:row>
      <xdr:rowOff>0</xdr:rowOff>
    </xdr:from>
    <xdr:ext cx="95250" cy="171450"/>
    <xdr:sp macro="" textlink="">
      <xdr:nvSpPr>
        <xdr:cNvPr id="72" name="Text Box 18">
          <a:extLst>
            <a:ext uri="{FF2B5EF4-FFF2-40B4-BE49-F238E27FC236}">
              <a16:creationId xmlns:a16="http://schemas.microsoft.com/office/drawing/2014/main" xmlns="" id="{00000000-0008-0000-0200-000048000000}"/>
            </a:ext>
          </a:extLst>
        </xdr:cNvPr>
        <xdr:cNvSpPr txBox="1">
          <a:spLocks noChangeArrowheads="1"/>
        </xdr:cNvSpPr>
      </xdr:nvSpPr>
      <xdr:spPr bwMode="auto">
        <a:xfrm>
          <a:off x="42387611" y="898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18</xdr:row>
      <xdr:rowOff>0</xdr:rowOff>
    </xdr:from>
    <xdr:ext cx="95250" cy="171450"/>
    <xdr:sp macro="" textlink="">
      <xdr:nvSpPr>
        <xdr:cNvPr id="73" name="Text Box 19">
          <a:extLst>
            <a:ext uri="{FF2B5EF4-FFF2-40B4-BE49-F238E27FC236}">
              <a16:creationId xmlns:a16="http://schemas.microsoft.com/office/drawing/2014/main" xmlns="" id="{00000000-0008-0000-0200-000049000000}"/>
            </a:ext>
          </a:extLst>
        </xdr:cNvPr>
        <xdr:cNvSpPr txBox="1">
          <a:spLocks noChangeArrowheads="1"/>
        </xdr:cNvSpPr>
      </xdr:nvSpPr>
      <xdr:spPr bwMode="auto">
        <a:xfrm>
          <a:off x="42387611" y="898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18</xdr:row>
      <xdr:rowOff>447675</xdr:rowOff>
    </xdr:from>
    <xdr:ext cx="95250" cy="442269"/>
    <xdr:sp macro="" textlink="">
      <xdr:nvSpPr>
        <xdr:cNvPr id="74" name="Text Box 15">
          <a:extLst>
            <a:ext uri="{FF2B5EF4-FFF2-40B4-BE49-F238E27FC236}">
              <a16:creationId xmlns:a16="http://schemas.microsoft.com/office/drawing/2014/main" xmlns="" id="{00000000-0008-0000-0200-00004A000000}"/>
            </a:ext>
          </a:extLst>
        </xdr:cNvPr>
        <xdr:cNvSpPr txBox="1">
          <a:spLocks noChangeArrowheads="1"/>
        </xdr:cNvSpPr>
      </xdr:nvSpPr>
      <xdr:spPr bwMode="auto">
        <a:xfrm>
          <a:off x="42387611" y="94283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18</xdr:row>
      <xdr:rowOff>0</xdr:rowOff>
    </xdr:from>
    <xdr:ext cx="95250" cy="171450"/>
    <xdr:sp macro="" textlink="">
      <xdr:nvSpPr>
        <xdr:cNvPr id="75" name="Text Box 16">
          <a:extLst>
            <a:ext uri="{FF2B5EF4-FFF2-40B4-BE49-F238E27FC236}">
              <a16:creationId xmlns:a16="http://schemas.microsoft.com/office/drawing/2014/main" xmlns="" id="{00000000-0008-0000-0200-00004B000000}"/>
            </a:ext>
          </a:extLst>
        </xdr:cNvPr>
        <xdr:cNvSpPr txBox="1">
          <a:spLocks noChangeArrowheads="1"/>
        </xdr:cNvSpPr>
      </xdr:nvSpPr>
      <xdr:spPr bwMode="auto">
        <a:xfrm>
          <a:off x="42387611" y="898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18</xdr:row>
      <xdr:rowOff>0</xdr:rowOff>
    </xdr:from>
    <xdr:ext cx="95250" cy="171450"/>
    <xdr:sp macro="" textlink="">
      <xdr:nvSpPr>
        <xdr:cNvPr id="76" name="Text Box 17">
          <a:extLst>
            <a:ext uri="{FF2B5EF4-FFF2-40B4-BE49-F238E27FC236}">
              <a16:creationId xmlns:a16="http://schemas.microsoft.com/office/drawing/2014/main" xmlns="" id="{00000000-0008-0000-0200-00004C000000}"/>
            </a:ext>
          </a:extLst>
        </xdr:cNvPr>
        <xdr:cNvSpPr txBox="1">
          <a:spLocks noChangeArrowheads="1"/>
        </xdr:cNvSpPr>
      </xdr:nvSpPr>
      <xdr:spPr bwMode="auto">
        <a:xfrm>
          <a:off x="42387611" y="898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18</xdr:row>
      <xdr:rowOff>15875</xdr:rowOff>
    </xdr:from>
    <xdr:ext cx="95250" cy="171450"/>
    <xdr:sp macro="" textlink="">
      <xdr:nvSpPr>
        <xdr:cNvPr id="77" name="Text Box 18">
          <a:extLst>
            <a:ext uri="{FF2B5EF4-FFF2-40B4-BE49-F238E27FC236}">
              <a16:creationId xmlns:a16="http://schemas.microsoft.com/office/drawing/2014/main" xmlns="" id="{00000000-0008-0000-0200-00004D000000}"/>
            </a:ext>
          </a:extLst>
        </xdr:cNvPr>
        <xdr:cNvSpPr txBox="1">
          <a:spLocks noChangeArrowheads="1"/>
        </xdr:cNvSpPr>
      </xdr:nvSpPr>
      <xdr:spPr bwMode="auto">
        <a:xfrm>
          <a:off x="42332048" y="899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18</xdr:row>
      <xdr:rowOff>447675</xdr:rowOff>
    </xdr:from>
    <xdr:ext cx="95250" cy="213632"/>
    <xdr:sp macro="" textlink="">
      <xdr:nvSpPr>
        <xdr:cNvPr id="78" name="Text Box 15">
          <a:extLst>
            <a:ext uri="{FF2B5EF4-FFF2-40B4-BE49-F238E27FC236}">
              <a16:creationId xmlns:a16="http://schemas.microsoft.com/office/drawing/2014/main" xmlns="" id="{00000000-0008-0000-0200-00004E000000}"/>
            </a:ext>
          </a:extLst>
        </xdr:cNvPr>
        <xdr:cNvSpPr txBox="1">
          <a:spLocks noChangeArrowheads="1"/>
        </xdr:cNvSpPr>
      </xdr:nvSpPr>
      <xdr:spPr bwMode="auto">
        <a:xfrm>
          <a:off x="42387611" y="94283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18</xdr:row>
      <xdr:rowOff>0</xdr:rowOff>
    </xdr:from>
    <xdr:ext cx="95250" cy="171450"/>
    <xdr:sp macro="" textlink="">
      <xdr:nvSpPr>
        <xdr:cNvPr id="79" name="Text Box 16">
          <a:extLst>
            <a:ext uri="{FF2B5EF4-FFF2-40B4-BE49-F238E27FC236}">
              <a16:creationId xmlns:a16="http://schemas.microsoft.com/office/drawing/2014/main" xmlns="" id="{00000000-0008-0000-0200-00004F000000}"/>
            </a:ext>
          </a:extLst>
        </xdr:cNvPr>
        <xdr:cNvSpPr txBox="1">
          <a:spLocks noChangeArrowheads="1"/>
        </xdr:cNvSpPr>
      </xdr:nvSpPr>
      <xdr:spPr bwMode="auto">
        <a:xfrm>
          <a:off x="45612504" y="898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18</xdr:row>
      <xdr:rowOff>0</xdr:rowOff>
    </xdr:from>
    <xdr:ext cx="95250" cy="171450"/>
    <xdr:sp macro="" textlink="">
      <xdr:nvSpPr>
        <xdr:cNvPr id="80" name="Text Box 17">
          <a:extLst>
            <a:ext uri="{FF2B5EF4-FFF2-40B4-BE49-F238E27FC236}">
              <a16:creationId xmlns:a16="http://schemas.microsoft.com/office/drawing/2014/main" xmlns="" id="{00000000-0008-0000-0200-000050000000}"/>
            </a:ext>
          </a:extLst>
        </xdr:cNvPr>
        <xdr:cNvSpPr txBox="1">
          <a:spLocks noChangeArrowheads="1"/>
        </xdr:cNvSpPr>
      </xdr:nvSpPr>
      <xdr:spPr bwMode="auto">
        <a:xfrm>
          <a:off x="45612504" y="898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18</xdr:row>
      <xdr:rowOff>0</xdr:rowOff>
    </xdr:from>
    <xdr:ext cx="95250" cy="171450"/>
    <xdr:sp macro="" textlink="">
      <xdr:nvSpPr>
        <xdr:cNvPr id="81" name="Text Box 18">
          <a:extLst>
            <a:ext uri="{FF2B5EF4-FFF2-40B4-BE49-F238E27FC236}">
              <a16:creationId xmlns:a16="http://schemas.microsoft.com/office/drawing/2014/main" xmlns="" id="{00000000-0008-0000-0200-000051000000}"/>
            </a:ext>
          </a:extLst>
        </xdr:cNvPr>
        <xdr:cNvSpPr txBox="1">
          <a:spLocks noChangeArrowheads="1"/>
        </xdr:cNvSpPr>
      </xdr:nvSpPr>
      <xdr:spPr bwMode="auto">
        <a:xfrm>
          <a:off x="45612504" y="898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18</xdr:row>
      <xdr:rowOff>0</xdr:rowOff>
    </xdr:from>
    <xdr:ext cx="95250" cy="171450"/>
    <xdr:sp macro="" textlink="">
      <xdr:nvSpPr>
        <xdr:cNvPr id="82" name="Text Box 19">
          <a:extLst>
            <a:ext uri="{FF2B5EF4-FFF2-40B4-BE49-F238E27FC236}">
              <a16:creationId xmlns:a16="http://schemas.microsoft.com/office/drawing/2014/main" xmlns="" id="{00000000-0008-0000-0200-000052000000}"/>
            </a:ext>
          </a:extLst>
        </xdr:cNvPr>
        <xdr:cNvSpPr txBox="1">
          <a:spLocks noChangeArrowheads="1"/>
        </xdr:cNvSpPr>
      </xdr:nvSpPr>
      <xdr:spPr bwMode="auto">
        <a:xfrm>
          <a:off x="45612504" y="898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18</xdr:row>
      <xdr:rowOff>0</xdr:rowOff>
    </xdr:from>
    <xdr:ext cx="95250" cy="171450"/>
    <xdr:sp macro="" textlink="">
      <xdr:nvSpPr>
        <xdr:cNvPr id="83" name="Text Box 16">
          <a:extLst>
            <a:ext uri="{FF2B5EF4-FFF2-40B4-BE49-F238E27FC236}">
              <a16:creationId xmlns:a16="http://schemas.microsoft.com/office/drawing/2014/main" xmlns="" id="{00000000-0008-0000-0200-000053000000}"/>
            </a:ext>
          </a:extLst>
        </xdr:cNvPr>
        <xdr:cNvSpPr txBox="1">
          <a:spLocks noChangeArrowheads="1"/>
        </xdr:cNvSpPr>
      </xdr:nvSpPr>
      <xdr:spPr bwMode="auto">
        <a:xfrm>
          <a:off x="45612504" y="898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17</xdr:row>
      <xdr:rowOff>447675</xdr:rowOff>
    </xdr:from>
    <xdr:ext cx="95250" cy="442269"/>
    <xdr:sp macro="" textlink="">
      <xdr:nvSpPr>
        <xdr:cNvPr id="84" name="Text Box 15">
          <a:extLst>
            <a:ext uri="{FF2B5EF4-FFF2-40B4-BE49-F238E27FC236}">
              <a16:creationId xmlns:a16="http://schemas.microsoft.com/office/drawing/2014/main" xmlns="" id="{00000000-0008-0000-0200-000054000000}"/>
            </a:ext>
          </a:extLst>
        </xdr:cNvPr>
        <xdr:cNvSpPr txBox="1">
          <a:spLocks noChangeArrowheads="1"/>
        </xdr:cNvSpPr>
      </xdr:nvSpPr>
      <xdr:spPr bwMode="auto">
        <a:xfrm>
          <a:off x="42387611" y="89793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17</xdr:row>
      <xdr:rowOff>447675</xdr:rowOff>
    </xdr:from>
    <xdr:ext cx="95250" cy="213632"/>
    <xdr:sp macro="" textlink="">
      <xdr:nvSpPr>
        <xdr:cNvPr id="85" name="Text Box 15">
          <a:extLst>
            <a:ext uri="{FF2B5EF4-FFF2-40B4-BE49-F238E27FC236}">
              <a16:creationId xmlns:a16="http://schemas.microsoft.com/office/drawing/2014/main" xmlns="" id="{00000000-0008-0000-0200-000055000000}"/>
            </a:ext>
          </a:extLst>
        </xdr:cNvPr>
        <xdr:cNvSpPr txBox="1">
          <a:spLocks noChangeArrowheads="1"/>
        </xdr:cNvSpPr>
      </xdr:nvSpPr>
      <xdr:spPr bwMode="auto">
        <a:xfrm>
          <a:off x="42387611" y="89793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18</xdr:row>
      <xdr:rowOff>0</xdr:rowOff>
    </xdr:from>
    <xdr:ext cx="95250" cy="171450"/>
    <xdr:sp macro="" textlink="">
      <xdr:nvSpPr>
        <xdr:cNvPr id="86" name="Text Box 16">
          <a:extLst>
            <a:ext uri="{FF2B5EF4-FFF2-40B4-BE49-F238E27FC236}">
              <a16:creationId xmlns:a16="http://schemas.microsoft.com/office/drawing/2014/main" xmlns="" id="{00000000-0008-0000-0200-000056000000}"/>
            </a:ext>
          </a:extLst>
        </xdr:cNvPr>
        <xdr:cNvSpPr txBox="1">
          <a:spLocks noChangeArrowheads="1"/>
        </xdr:cNvSpPr>
      </xdr:nvSpPr>
      <xdr:spPr bwMode="auto">
        <a:xfrm>
          <a:off x="45612504" y="898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18</xdr:row>
      <xdr:rowOff>0</xdr:rowOff>
    </xdr:from>
    <xdr:ext cx="95250" cy="171450"/>
    <xdr:sp macro="" textlink="">
      <xdr:nvSpPr>
        <xdr:cNvPr id="87" name="Text Box 17">
          <a:extLst>
            <a:ext uri="{FF2B5EF4-FFF2-40B4-BE49-F238E27FC236}">
              <a16:creationId xmlns:a16="http://schemas.microsoft.com/office/drawing/2014/main" xmlns="" id="{00000000-0008-0000-0200-000057000000}"/>
            </a:ext>
          </a:extLst>
        </xdr:cNvPr>
        <xdr:cNvSpPr txBox="1">
          <a:spLocks noChangeArrowheads="1"/>
        </xdr:cNvSpPr>
      </xdr:nvSpPr>
      <xdr:spPr bwMode="auto">
        <a:xfrm>
          <a:off x="45612504" y="898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18</xdr:row>
      <xdr:rowOff>0</xdr:rowOff>
    </xdr:from>
    <xdr:ext cx="95250" cy="171450"/>
    <xdr:sp macro="" textlink="">
      <xdr:nvSpPr>
        <xdr:cNvPr id="88" name="Text Box 18">
          <a:extLst>
            <a:ext uri="{FF2B5EF4-FFF2-40B4-BE49-F238E27FC236}">
              <a16:creationId xmlns:a16="http://schemas.microsoft.com/office/drawing/2014/main" xmlns="" id="{00000000-0008-0000-0200-000058000000}"/>
            </a:ext>
          </a:extLst>
        </xdr:cNvPr>
        <xdr:cNvSpPr txBox="1">
          <a:spLocks noChangeArrowheads="1"/>
        </xdr:cNvSpPr>
      </xdr:nvSpPr>
      <xdr:spPr bwMode="auto">
        <a:xfrm>
          <a:off x="45612504" y="898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18</xdr:row>
      <xdr:rowOff>0</xdr:rowOff>
    </xdr:from>
    <xdr:ext cx="95250" cy="171450"/>
    <xdr:sp macro="" textlink="">
      <xdr:nvSpPr>
        <xdr:cNvPr id="89" name="Text Box 19">
          <a:extLst>
            <a:ext uri="{FF2B5EF4-FFF2-40B4-BE49-F238E27FC236}">
              <a16:creationId xmlns:a16="http://schemas.microsoft.com/office/drawing/2014/main" xmlns="" id="{00000000-0008-0000-0200-000059000000}"/>
            </a:ext>
          </a:extLst>
        </xdr:cNvPr>
        <xdr:cNvSpPr txBox="1">
          <a:spLocks noChangeArrowheads="1"/>
        </xdr:cNvSpPr>
      </xdr:nvSpPr>
      <xdr:spPr bwMode="auto">
        <a:xfrm>
          <a:off x="45612504" y="898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18</xdr:row>
      <xdr:rowOff>447675</xdr:rowOff>
    </xdr:from>
    <xdr:ext cx="95250" cy="442269"/>
    <xdr:sp macro="" textlink="">
      <xdr:nvSpPr>
        <xdr:cNvPr id="90" name="Text Box 15">
          <a:extLst>
            <a:ext uri="{FF2B5EF4-FFF2-40B4-BE49-F238E27FC236}">
              <a16:creationId xmlns:a16="http://schemas.microsoft.com/office/drawing/2014/main" xmlns="" id="{00000000-0008-0000-0200-00005A000000}"/>
            </a:ext>
          </a:extLst>
        </xdr:cNvPr>
        <xdr:cNvSpPr txBox="1">
          <a:spLocks noChangeArrowheads="1"/>
        </xdr:cNvSpPr>
      </xdr:nvSpPr>
      <xdr:spPr bwMode="auto">
        <a:xfrm>
          <a:off x="45612504" y="94283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18</xdr:row>
      <xdr:rowOff>0</xdr:rowOff>
    </xdr:from>
    <xdr:ext cx="95250" cy="171450"/>
    <xdr:sp macro="" textlink="">
      <xdr:nvSpPr>
        <xdr:cNvPr id="91" name="Text Box 16">
          <a:extLst>
            <a:ext uri="{FF2B5EF4-FFF2-40B4-BE49-F238E27FC236}">
              <a16:creationId xmlns:a16="http://schemas.microsoft.com/office/drawing/2014/main" xmlns="" id="{00000000-0008-0000-0200-00005B000000}"/>
            </a:ext>
          </a:extLst>
        </xdr:cNvPr>
        <xdr:cNvSpPr txBox="1">
          <a:spLocks noChangeArrowheads="1"/>
        </xdr:cNvSpPr>
      </xdr:nvSpPr>
      <xdr:spPr bwMode="auto">
        <a:xfrm>
          <a:off x="45612504" y="898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18</xdr:row>
      <xdr:rowOff>0</xdr:rowOff>
    </xdr:from>
    <xdr:ext cx="95250" cy="171450"/>
    <xdr:sp macro="" textlink="">
      <xdr:nvSpPr>
        <xdr:cNvPr id="92" name="Text Box 17">
          <a:extLst>
            <a:ext uri="{FF2B5EF4-FFF2-40B4-BE49-F238E27FC236}">
              <a16:creationId xmlns:a16="http://schemas.microsoft.com/office/drawing/2014/main" xmlns="" id="{00000000-0008-0000-0200-00005C000000}"/>
            </a:ext>
          </a:extLst>
        </xdr:cNvPr>
        <xdr:cNvSpPr txBox="1">
          <a:spLocks noChangeArrowheads="1"/>
        </xdr:cNvSpPr>
      </xdr:nvSpPr>
      <xdr:spPr bwMode="auto">
        <a:xfrm>
          <a:off x="45612504" y="898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18</xdr:row>
      <xdr:rowOff>15875</xdr:rowOff>
    </xdr:from>
    <xdr:ext cx="95250" cy="171450"/>
    <xdr:sp macro="" textlink="">
      <xdr:nvSpPr>
        <xdr:cNvPr id="93" name="Text Box 18">
          <a:extLst>
            <a:ext uri="{FF2B5EF4-FFF2-40B4-BE49-F238E27FC236}">
              <a16:creationId xmlns:a16="http://schemas.microsoft.com/office/drawing/2014/main" xmlns="" id="{00000000-0008-0000-0200-00005D000000}"/>
            </a:ext>
          </a:extLst>
        </xdr:cNvPr>
        <xdr:cNvSpPr txBox="1">
          <a:spLocks noChangeArrowheads="1"/>
        </xdr:cNvSpPr>
      </xdr:nvSpPr>
      <xdr:spPr bwMode="auto">
        <a:xfrm>
          <a:off x="45556941" y="899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18</xdr:row>
      <xdr:rowOff>447675</xdr:rowOff>
    </xdr:from>
    <xdr:ext cx="95250" cy="213632"/>
    <xdr:sp macro="" textlink="">
      <xdr:nvSpPr>
        <xdr:cNvPr id="94" name="Text Box 15">
          <a:extLst>
            <a:ext uri="{FF2B5EF4-FFF2-40B4-BE49-F238E27FC236}">
              <a16:creationId xmlns:a16="http://schemas.microsoft.com/office/drawing/2014/main" xmlns="" id="{00000000-0008-0000-0200-00005E000000}"/>
            </a:ext>
          </a:extLst>
        </xdr:cNvPr>
        <xdr:cNvSpPr txBox="1">
          <a:spLocks noChangeArrowheads="1"/>
        </xdr:cNvSpPr>
      </xdr:nvSpPr>
      <xdr:spPr bwMode="auto">
        <a:xfrm>
          <a:off x="45612504" y="94283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17</xdr:row>
      <xdr:rowOff>447675</xdr:rowOff>
    </xdr:from>
    <xdr:ext cx="95250" cy="442269"/>
    <xdr:sp macro="" textlink="">
      <xdr:nvSpPr>
        <xdr:cNvPr id="95" name="Text Box 15">
          <a:extLst>
            <a:ext uri="{FF2B5EF4-FFF2-40B4-BE49-F238E27FC236}">
              <a16:creationId xmlns:a16="http://schemas.microsoft.com/office/drawing/2014/main" xmlns="" id="{00000000-0008-0000-0200-00005F000000}"/>
            </a:ext>
          </a:extLst>
        </xdr:cNvPr>
        <xdr:cNvSpPr txBox="1">
          <a:spLocks noChangeArrowheads="1"/>
        </xdr:cNvSpPr>
      </xdr:nvSpPr>
      <xdr:spPr bwMode="auto">
        <a:xfrm>
          <a:off x="45612504" y="89793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17</xdr:row>
      <xdr:rowOff>447675</xdr:rowOff>
    </xdr:from>
    <xdr:ext cx="95250" cy="213632"/>
    <xdr:sp macro="" textlink="">
      <xdr:nvSpPr>
        <xdr:cNvPr id="96" name="Text Box 15">
          <a:extLst>
            <a:ext uri="{FF2B5EF4-FFF2-40B4-BE49-F238E27FC236}">
              <a16:creationId xmlns:a16="http://schemas.microsoft.com/office/drawing/2014/main" xmlns="" id="{00000000-0008-0000-0200-000060000000}"/>
            </a:ext>
          </a:extLst>
        </xdr:cNvPr>
        <xdr:cNvSpPr txBox="1">
          <a:spLocks noChangeArrowheads="1"/>
        </xdr:cNvSpPr>
      </xdr:nvSpPr>
      <xdr:spPr bwMode="auto">
        <a:xfrm>
          <a:off x="45612504" y="89793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17</xdr:row>
      <xdr:rowOff>447675</xdr:rowOff>
    </xdr:from>
    <xdr:ext cx="95250" cy="442269"/>
    <xdr:sp macro="" textlink="">
      <xdr:nvSpPr>
        <xdr:cNvPr id="97" name="Text Box 15">
          <a:extLst>
            <a:ext uri="{FF2B5EF4-FFF2-40B4-BE49-F238E27FC236}">
              <a16:creationId xmlns:a16="http://schemas.microsoft.com/office/drawing/2014/main" xmlns="" id="{00000000-0008-0000-0200-000061000000}"/>
            </a:ext>
          </a:extLst>
        </xdr:cNvPr>
        <xdr:cNvSpPr txBox="1">
          <a:spLocks noChangeArrowheads="1"/>
        </xdr:cNvSpPr>
      </xdr:nvSpPr>
      <xdr:spPr bwMode="auto">
        <a:xfrm>
          <a:off x="42387611" y="89793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17</xdr:row>
      <xdr:rowOff>447675</xdr:rowOff>
    </xdr:from>
    <xdr:ext cx="95250" cy="213632"/>
    <xdr:sp macro="" textlink="">
      <xdr:nvSpPr>
        <xdr:cNvPr id="98" name="Text Box 15">
          <a:extLst>
            <a:ext uri="{FF2B5EF4-FFF2-40B4-BE49-F238E27FC236}">
              <a16:creationId xmlns:a16="http://schemas.microsoft.com/office/drawing/2014/main" xmlns="" id="{00000000-0008-0000-0200-000062000000}"/>
            </a:ext>
          </a:extLst>
        </xdr:cNvPr>
        <xdr:cNvSpPr txBox="1">
          <a:spLocks noChangeArrowheads="1"/>
        </xdr:cNvSpPr>
      </xdr:nvSpPr>
      <xdr:spPr bwMode="auto">
        <a:xfrm>
          <a:off x="42387611" y="89793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18</xdr:row>
      <xdr:rowOff>447675</xdr:rowOff>
    </xdr:from>
    <xdr:ext cx="95250" cy="442269"/>
    <xdr:sp macro="" textlink="">
      <xdr:nvSpPr>
        <xdr:cNvPr id="99" name="Text Box 15">
          <a:extLst>
            <a:ext uri="{FF2B5EF4-FFF2-40B4-BE49-F238E27FC236}">
              <a16:creationId xmlns:a16="http://schemas.microsoft.com/office/drawing/2014/main" xmlns="" id="{00000000-0008-0000-0200-000063000000}"/>
            </a:ext>
          </a:extLst>
        </xdr:cNvPr>
        <xdr:cNvSpPr txBox="1">
          <a:spLocks noChangeArrowheads="1"/>
        </xdr:cNvSpPr>
      </xdr:nvSpPr>
      <xdr:spPr bwMode="auto">
        <a:xfrm>
          <a:off x="42387611" y="94283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18</xdr:row>
      <xdr:rowOff>447675</xdr:rowOff>
    </xdr:from>
    <xdr:ext cx="95250" cy="213632"/>
    <xdr:sp macro="" textlink="">
      <xdr:nvSpPr>
        <xdr:cNvPr id="100" name="Text Box 15">
          <a:extLst>
            <a:ext uri="{FF2B5EF4-FFF2-40B4-BE49-F238E27FC236}">
              <a16:creationId xmlns:a16="http://schemas.microsoft.com/office/drawing/2014/main" xmlns="" id="{00000000-0008-0000-0200-000064000000}"/>
            </a:ext>
          </a:extLst>
        </xdr:cNvPr>
        <xdr:cNvSpPr txBox="1">
          <a:spLocks noChangeArrowheads="1"/>
        </xdr:cNvSpPr>
      </xdr:nvSpPr>
      <xdr:spPr bwMode="auto">
        <a:xfrm>
          <a:off x="42387611" y="94283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19</xdr:row>
      <xdr:rowOff>447675</xdr:rowOff>
    </xdr:from>
    <xdr:ext cx="95250" cy="442269"/>
    <xdr:sp macro="" textlink="">
      <xdr:nvSpPr>
        <xdr:cNvPr id="101" name="Text Box 15">
          <a:extLst>
            <a:ext uri="{FF2B5EF4-FFF2-40B4-BE49-F238E27FC236}">
              <a16:creationId xmlns:a16="http://schemas.microsoft.com/office/drawing/2014/main" xmlns="" id="{00000000-0008-0000-0200-000065000000}"/>
            </a:ext>
          </a:extLst>
        </xdr:cNvPr>
        <xdr:cNvSpPr txBox="1">
          <a:spLocks noChangeArrowheads="1"/>
        </xdr:cNvSpPr>
      </xdr:nvSpPr>
      <xdr:spPr bwMode="auto">
        <a:xfrm>
          <a:off x="42387611" y="9877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19</xdr:row>
      <xdr:rowOff>447675</xdr:rowOff>
    </xdr:from>
    <xdr:ext cx="95250" cy="213632"/>
    <xdr:sp macro="" textlink="">
      <xdr:nvSpPr>
        <xdr:cNvPr id="102" name="Text Box 15">
          <a:extLst>
            <a:ext uri="{FF2B5EF4-FFF2-40B4-BE49-F238E27FC236}">
              <a16:creationId xmlns:a16="http://schemas.microsoft.com/office/drawing/2014/main" xmlns="" id="{00000000-0008-0000-0200-000066000000}"/>
            </a:ext>
          </a:extLst>
        </xdr:cNvPr>
        <xdr:cNvSpPr txBox="1">
          <a:spLocks noChangeArrowheads="1"/>
        </xdr:cNvSpPr>
      </xdr:nvSpPr>
      <xdr:spPr bwMode="auto">
        <a:xfrm>
          <a:off x="42387611" y="9877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17</xdr:row>
      <xdr:rowOff>447675</xdr:rowOff>
    </xdr:from>
    <xdr:ext cx="95250" cy="442269"/>
    <xdr:sp macro="" textlink="">
      <xdr:nvSpPr>
        <xdr:cNvPr id="103" name="Text Box 15">
          <a:extLst>
            <a:ext uri="{FF2B5EF4-FFF2-40B4-BE49-F238E27FC236}">
              <a16:creationId xmlns:a16="http://schemas.microsoft.com/office/drawing/2014/main" xmlns="" id="{00000000-0008-0000-0200-000067000000}"/>
            </a:ext>
          </a:extLst>
        </xdr:cNvPr>
        <xdr:cNvSpPr txBox="1">
          <a:spLocks noChangeArrowheads="1"/>
        </xdr:cNvSpPr>
      </xdr:nvSpPr>
      <xdr:spPr bwMode="auto">
        <a:xfrm>
          <a:off x="45612504" y="89793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17</xdr:row>
      <xdr:rowOff>447675</xdr:rowOff>
    </xdr:from>
    <xdr:ext cx="95250" cy="213632"/>
    <xdr:sp macro="" textlink="">
      <xdr:nvSpPr>
        <xdr:cNvPr id="104" name="Text Box 15">
          <a:extLst>
            <a:ext uri="{FF2B5EF4-FFF2-40B4-BE49-F238E27FC236}">
              <a16:creationId xmlns:a16="http://schemas.microsoft.com/office/drawing/2014/main" xmlns="" id="{00000000-0008-0000-0200-000068000000}"/>
            </a:ext>
          </a:extLst>
        </xdr:cNvPr>
        <xdr:cNvSpPr txBox="1">
          <a:spLocks noChangeArrowheads="1"/>
        </xdr:cNvSpPr>
      </xdr:nvSpPr>
      <xdr:spPr bwMode="auto">
        <a:xfrm>
          <a:off x="45612504" y="89793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18</xdr:row>
      <xdr:rowOff>447675</xdr:rowOff>
    </xdr:from>
    <xdr:ext cx="95250" cy="442269"/>
    <xdr:sp macro="" textlink="">
      <xdr:nvSpPr>
        <xdr:cNvPr id="105" name="Text Box 15">
          <a:extLst>
            <a:ext uri="{FF2B5EF4-FFF2-40B4-BE49-F238E27FC236}">
              <a16:creationId xmlns:a16="http://schemas.microsoft.com/office/drawing/2014/main" xmlns="" id="{00000000-0008-0000-0200-000069000000}"/>
            </a:ext>
          </a:extLst>
        </xdr:cNvPr>
        <xdr:cNvSpPr txBox="1">
          <a:spLocks noChangeArrowheads="1"/>
        </xdr:cNvSpPr>
      </xdr:nvSpPr>
      <xdr:spPr bwMode="auto">
        <a:xfrm>
          <a:off x="45612504" y="94283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18</xdr:row>
      <xdr:rowOff>447675</xdr:rowOff>
    </xdr:from>
    <xdr:ext cx="95250" cy="213632"/>
    <xdr:sp macro="" textlink="">
      <xdr:nvSpPr>
        <xdr:cNvPr id="106" name="Text Box 15">
          <a:extLst>
            <a:ext uri="{FF2B5EF4-FFF2-40B4-BE49-F238E27FC236}">
              <a16:creationId xmlns:a16="http://schemas.microsoft.com/office/drawing/2014/main" xmlns="" id="{00000000-0008-0000-0200-00006A000000}"/>
            </a:ext>
          </a:extLst>
        </xdr:cNvPr>
        <xdr:cNvSpPr txBox="1">
          <a:spLocks noChangeArrowheads="1"/>
        </xdr:cNvSpPr>
      </xdr:nvSpPr>
      <xdr:spPr bwMode="auto">
        <a:xfrm>
          <a:off x="45612504" y="94283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19</xdr:row>
      <xdr:rowOff>447675</xdr:rowOff>
    </xdr:from>
    <xdr:ext cx="95250" cy="442269"/>
    <xdr:sp macro="" textlink="">
      <xdr:nvSpPr>
        <xdr:cNvPr id="107" name="Text Box 15">
          <a:extLst>
            <a:ext uri="{FF2B5EF4-FFF2-40B4-BE49-F238E27FC236}">
              <a16:creationId xmlns:a16="http://schemas.microsoft.com/office/drawing/2014/main" xmlns="" id="{00000000-0008-0000-0200-00006B000000}"/>
            </a:ext>
          </a:extLst>
        </xdr:cNvPr>
        <xdr:cNvSpPr txBox="1">
          <a:spLocks noChangeArrowheads="1"/>
        </xdr:cNvSpPr>
      </xdr:nvSpPr>
      <xdr:spPr bwMode="auto">
        <a:xfrm>
          <a:off x="45612504" y="9877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19</xdr:row>
      <xdr:rowOff>447675</xdr:rowOff>
    </xdr:from>
    <xdr:ext cx="95250" cy="213632"/>
    <xdr:sp macro="" textlink="">
      <xdr:nvSpPr>
        <xdr:cNvPr id="108" name="Text Box 15">
          <a:extLst>
            <a:ext uri="{FF2B5EF4-FFF2-40B4-BE49-F238E27FC236}">
              <a16:creationId xmlns:a16="http://schemas.microsoft.com/office/drawing/2014/main" xmlns="" id="{00000000-0008-0000-0200-00006C000000}"/>
            </a:ext>
          </a:extLst>
        </xdr:cNvPr>
        <xdr:cNvSpPr txBox="1">
          <a:spLocks noChangeArrowheads="1"/>
        </xdr:cNvSpPr>
      </xdr:nvSpPr>
      <xdr:spPr bwMode="auto">
        <a:xfrm>
          <a:off x="45612504" y="9877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17</xdr:row>
      <xdr:rowOff>447675</xdr:rowOff>
    </xdr:from>
    <xdr:ext cx="95250" cy="442269"/>
    <xdr:sp macro="" textlink="">
      <xdr:nvSpPr>
        <xdr:cNvPr id="109" name="Text Box 15">
          <a:extLst>
            <a:ext uri="{FF2B5EF4-FFF2-40B4-BE49-F238E27FC236}">
              <a16:creationId xmlns:a16="http://schemas.microsoft.com/office/drawing/2014/main" xmlns="" id="{00000000-0008-0000-0200-00006D000000}"/>
            </a:ext>
          </a:extLst>
        </xdr:cNvPr>
        <xdr:cNvSpPr txBox="1">
          <a:spLocks noChangeArrowheads="1"/>
        </xdr:cNvSpPr>
      </xdr:nvSpPr>
      <xdr:spPr bwMode="auto">
        <a:xfrm>
          <a:off x="42387611" y="89793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17</xdr:row>
      <xdr:rowOff>447675</xdr:rowOff>
    </xdr:from>
    <xdr:ext cx="95250" cy="213632"/>
    <xdr:sp macro="" textlink="">
      <xdr:nvSpPr>
        <xdr:cNvPr id="110" name="Text Box 15">
          <a:extLst>
            <a:ext uri="{FF2B5EF4-FFF2-40B4-BE49-F238E27FC236}">
              <a16:creationId xmlns:a16="http://schemas.microsoft.com/office/drawing/2014/main" xmlns="" id="{00000000-0008-0000-0200-00006E000000}"/>
            </a:ext>
          </a:extLst>
        </xdr:cNvPr>
        <xdr:cNvSpPr txBox="1">
          <a:spLocks noChangeArrowheads="1"/>
        </xdr:cNvSpPr>
      </xdr:nvSpPr>
      <xdr:spPr bwMode="auto">
        <a:xfrm>
          <a:off x="42387611" y="89793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17</xdr:row>
      <xdr:rowOff>447675</xdr:rowOff>
    </xdr:from>
    <xdr:ext cx="95250" cy="442269"/>
    <xdr:sp macro="" textlink="">
      <xdr:nvSpPr>
        <xdr:cNvPr id="111" name="Text Box 15">
          <a:extLst>
            <a:ext uri="{FF2B5EF4-FFF2-40B4-BE49-F238E27FC236}">
              <a16:creationId xmlns:a16="http://schemas.microsoft.com/office/drawing/2014/main" xmlns="" id="{00000000-0008-0000-0200-00006F000000}"/>
            </a:ext>
          </a:extLst>
        </xdr:cNvPr>
        <xdr:cNvSpPr txBox="1">
          <a:spLocks noChangeArrowheads="1"/>
        </xdr:cNvSpPr>
      </xdr:nvSpPr>
      <xdr:spPr bwMode="auto">
        <a:xfrm>
          <a:off x="45612504" y="89793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17</xdr:row>
      <xdr:rowOff>447675</xdr:rowOff>
    </xdr:from>
    <xdr:ext cx="95250" cy="213632"/>
    <xdr:sp macro="" textlink="">
      <xdr:nvSpPr>
        <xdr:cNvPr id="112" name="Text Box 15">
          <a:extLst>
            <a:ext uri="{FF2B5EF4-FFF2-40B4-BE49-F238E27FC236}">
              <a16:creationId xmlns:a16="http://schemas.microsoft.com/office/drawing/2014/main" xmlns="" id="{00000000-0008-0000-0200-000070000000}"/>
            </a:ext>
          </a:extLst>
        </xdr:cNvPr>
        <xdr:cNvSpPr txBox="1">
          <a:spLocks noChangeArrowheads="1"/>
        </xdr:cNvSpPr>
      </xdr:nvSpPr>
      <xdr:spPr bwMode="auto">
        <a:xfrm>
          <a:off x="45612504" y="89793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17</xdr:row>
      <xdr:rowOff>447675</xdr:rowOff>
    </xdr:from>
    <xdr:ext cx="95250" cy="442269"/>
    <xdr:sp macro="" textlink="">
      <xdr:nvSpPr>
        <xdr:cNvPr id="113" name="Text Box 15">
          <a:extLst>
            <a:ext uri="{FF2B5EF4-FFF2-40B4-BE49-F238E27FC236}">
              <a16:creationId xmlns:a16="http://schemas.microsoft.com/office/drawing/2014/main" xmlns="" id="{00000000-0008-0000-0200-000071000000}"/>
            </a:ext>
          </a:extLst>
        </xdr:cNvPr>
        <xdr:cNvSpPr txBox="1">
          <a:spLocks noChangeArrowheads="1"/>
        </xdr:cNvSpPr>
      </xdr:nvSpPr>
      <xdr:spPr bwMode="auto">
        <a:xfrm>
          <a:off x="42387611" y="89793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17</xdr:row>
      <xdr:rowOff>447675</xdr:rowOff>
    </xdr:from>
    <xdr:ext cx="95250" cy="213632"/>
    <xdr:sp macro="" textlink="">
      <xdr:nvSpPr>
        <xdr:cNvPr id="114" name="Text Box 15">
          <a:extLst>
            <a:ext uri="{FF2B5EF4-FFF2-40B4-BE49-F238E27FC236}">
              <a16:creationId xmlns:a16="http://schemas.microsoft.com/office/drawing/2014/main" xmlns="" id="{00000000-0008-0000-0200-000072000000}"/>
            </a:ext>
          </a:extLst>
        </xdr:cNvPr>
        <xdr:cNvSpPr txBox="1">
          <a:spLocks noChangeArrowheads="1"/>
        </xdr:cNvSpPr>
      </xdr:nvSpPr>
      <xdr:spPr bwMode="auto">
        <a:xfrm>
          <a:off x="42387611" y="89793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17</xdr:row>
      <xdr:rowOff>447675</xdr:rowOff>
    </xdr:from>
    <xdr:ext cx="95250" cy="442269"/>
    <xdr:sp macro="" textlink="">
      <xdr:nvSpPr>
        <xdr:cNvPr id="115" name="Text Box 15">
          <a:extLst>
            <a:ext uri="{FF2B5EF4-FFF2-40B4-BE49-F238E27FC236}">
              <a16:creationId xmlns:a16="http://schemas.microsoft.com/office/drawing/2014/main" xmlns="" id="{00000000-0008-0000-0200-000073000000}"/>
            </a:ext>
          </a:extLst>
        </xdr:cNvPr>
        <xdr:cNvSpPr txBox="1">
          <a:spLocks noChangeArrowheads="1"/>
        </xdr:cNvSpPr>
      </xdr:nvSpPr>
      <xdr:spPr bwMode="auto">
        <a:xfrm>
          <a:off x="45612504" y="89793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17</xdr:row>
      <xdr:rowOff>447675</xdr:rowOff>
    </xdr:from>
    <xdr:ext cx="95250" cy="213632"/>
    <xdr:sp macro="" textlink="">
      <xdr:nvSpPr>
        <xdr:cNvPr id="116" name="Text Box 15">
          <a:extLst>
            <a:ext uri="{FF2B5EF4-FFF2-40B4-BE49-F238E27FC236}">
              <a16:creationId xmlns:a16="http://schemas.microsoft.com/office/drawing/2014/main" xmlns="" id="{00000000-0008-0000-0200-000074000000}"/>
            </a:ext>
          </a:extLst>
        </xdr:cNvPr>
        <xdr:cNvSpPr txBox="1">
          <a:spLocks noChangeArrowheads="1"/>
        </xdr:cNvSpPr>
      </xdr:nvSpPr>
      <xdr:spPr bwMode="auto">
        <a:xfrm>
          <a:off x="45612504" y="89793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19</xdr:row>
      <xdr:rowOff>447675</xdr:rowOff>
    </xdr:from>
    <xdr:ext cx="95250" cy="442269"/>
    <xdr:sp macro="" textlink="">
      <xdr:nvSpPr>
        <xdr:cNvPr id="117" name="Text Box 15">
          <a:extLst>
            <a:ext uri="{FF2B5EF4-FFF2-40B4-BE49-F238E27FC236}">
              <a16:creationId xmlns:a16="http://schemas.microsoft.com/office/drawing/2014/main" xmlns="" id="{00000000-0008-0000-0200-000075000000}"/>
            </a:ext>
          </a:extLst>
        </xdr:cNvPr>
        <xdr:cNvSpPr txBox="1">
          <a:spLocks noChangeArrowheads="1"/>
        </xdr:cNvSpPr>
      </xdr:nvSpPr>
      <xdr:spPr bwMode="auto">
        <a:xfrm>
          <a:off x="42387611" y="9877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19</xdr:row>
      <xdr:rowOff>447675</xdr:rowOff>
    </xdr:from>
    <xdr:ext cx="95250" cy="442269"/>
    <xdr:sp macro="" textlink="">
      <xdr:nvSpPr>
        <xdr:cNvPr id="118" name="Text Box 15">
          <a:extLst>
            <a:ext uri="{FF2B5EF4-FFF2-40B4-BE49-F238E27FC236}">
              <a16:creationId xmlns:a16="http://schemas.microsoft.com/office/drawing/2014/main" xmlns="" id="{00000000-0008-0000-0200-000076000000}"/>
            </a:ext>
          </a:extLst>
        </xdr:cNvPr>
        <xdr:cNvSpPr txBox="1">
          <a:spLocks noChangeArrowheads="1"/>
        </xdr:cNvSpPr>
      </xdr:nvSpPr>
      <xdr:spPr bwMode="auto">
        <a:xfrm>
          <a:off x="45612504" y="9877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19</xdr:row>
      <xdr:rowOff>447675</xdr:rowOff>
    </xdr:from>
    <xdr:ext cx="95250" cy="442269"/>
    <xdr:sp macro="" textlink="">
      <xdr:nvSpPr>
        <xdr:cNvPr id="119" name="Text Box 15">
          <a:extLst>
            <a:ext uri="{FF2B5EF4-FFF2-40B4-BE49-F238E27FC236}">
              <a16:creationId xmlns:a16="http://schemas.microsoft.com/office/drawing/2014/main" xmlns="" id="{00000000-0008-0000-0200-000077000000}"/>
            </a:ext>
          </a:extLst>
        </xdr:cNvPr>
        <xdr:cNvSpPr txBox="1">
          <a:spLocks noChangeArrowheads="1"/>
        </xdr:cNvSpPr>
      </xdr:nvSpPr>
      <xdr:spPr bwMode="auto">
        <a:xfrm>
          <a:off x="42387611" y="9877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19</xdr:row>
      <xdr:rowOff>447675</xdr:rowOff>
    </xdr:from>
    <xdr:ext cx="95250" cy="442269"/>
    <xdr:sp macro="" textlink="">
      <xdr:nvSpPr>
        <xdr:cNvPr id="120" name="Text Box 15">
          <a:extLst>
            <a:ext uri="{FF2B5EF4-FFF2-40B4-BE49-F238E27FC236}">
              <a16:creationId xmlns:a16="http://schemas.microsoft.com/office/drawing/2014/main" xmlns="" id="{00000000-0008-0000-0200-000078000000}"/>
            </a:ext>
          </a:extLst>
        </xdr:cNvPr>
        <xdr:cNvSpPr txBox="1">
          <a:spLocks noChangeArrowheads="1"/>
        </xdr:cNvSpPr>
      </xdr:nvSpPr>
      <xdr:spPr bwMode="auto">
        <a:xfrm>
          <a:off x="45612504" y="9877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19</xdr:row>
      <xdr:rowOff>447675</xdr:rowOff>
    </xdr:from>
    <xdr:ext cx="95250" cy="442269"/>
    <xdr:sp macro="" textlink="">
      <xdr:nvSpPr>
        <xdr:cNvPr id="121" name="Text Box 15">
          <a:extLst>
            <a:ext uri="{FF2B5EF4-FFF2-40B4-BE49-F238E27FC236}">
              <a16:creationId xmlns:a16="http://schemas.microsoft.com/office/drawing/2014/main" xmlns="" id="{00000000-0008-0000-0200-000079000000}"/>
            </a:ext>
          </a:extLst>
        </xdr:cNvPr>
        <xdr:cNvSpPr txBox="1">
          <a:spLocks noChangeArrowheads="1"/>
        </xdr:cNvSpPr>
      </xdr:nvSpPr>
      <xdr:spPr bwMode="auto">
        <a:xfrm>
          <a:off x="42387611" y="9877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19</xdr:row>
      <xdr:rowOff>447675</xdr:rowOff>
    </xdr:from>
    <xdr:ext cx="95250" cy="442269"/>
    <xdr:sp macro="" textlink="">
      <xdr:nvSpPr>
        <xdr:cNvPr id="122" name="Text Box 15">
          <a:extLst>
            <a:ext uri="{FF2B5EF4-FFF2-40B4-BE49-F238E27FC236}">
              <a16:creationId xmlns:a16="http://schemas.microsoft.com/office/drawing/2014/main" xmlns="" id="{00000000-0008-0000-0200-00007A000000}"/>
            </a:ext>
          </a:extLst>
        </xdr:cNvPr>
        <xdr:cNvSpPr txBox="1">
          <a:spLocks noChangeArrowheads="1"/>
        </xdr:cNvSpPr>
      </xdr:nvSpPr>
      <xdr:spPr bwMode="auto">
        <a:xfrm>
          <a:off x="45612504" y="9877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19</xdr:row>
      <xdr:rowOff>447675</xdr:rowOff>
    </xdr:from>
    <xdr:ext cx="95250" cy="442269"/>
    <xdr:sp macro="" textlink="">
      <xdr:nvSpPr>
        <xdr:cNvPr id="123" name="Text Box 15">
          <a:extLst>
            <a:ext uri="{FF2B5EF4-FFF2-40B4-BE49-F238E27FC236}">
              <a16:creationId xmlns:a16="http://schemas.microsoft.com/office/drawing/2014/main" xmlns="" id="{00000000-0008-0000-0200-00007B000000}"/>
            </a:ext>
          </a:extLst>
        </xdr:cNvPr>
        <xdr:cNvSpPr txBox="1">
          <a:spLocks noChangeArrowheads="1"/>
        </xdr:cNvSpPr>
      </xdr:nvSpPr>
      <xdr:spPr bwMode="auto">
        <a:xfrm>
          <a:off x="42387611" y="9877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19</xdr:row>
      <xdr:rowOff>447675</xdr:rowOff>
    </xdr:from>
    <xdr:ext cx="95250" cy="442269"/>
    <xdr:sp macro="" textlink="">
      <xdr:nvSpPr>
        <xdr:cNvPr id="124" name="Text Box 15">
          <a:extLst>
            <a:ext uri="{FF2B5EF4-FFF2-40B4-BE49-F238E27FC236}">
              <a16:creationId xmlns:a16="http://schemas.microsoft.com/office/drawing/2014/main" xmlns="" id="{00000000-0008-0000-0200-00007C000000}"/>
            </a:ext>
          </a:extLst>
        </xdr:cNvPr>
        <xdr:cNvSpPr txBox="1">
          <a:spLocks noChangeArrowheads="1"/>
        </xdr:cNvSpPr>
      </xdr:nvSpPr>
      <xdr:spPr bwMode="auto">
        <a:xfrm>
          <a:off x="45612504" y="9877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19</xdr:row>
      <xdr:rowOff>504825</xdr:rowOff>
    </xdr:from>
    <xdr:ext cx="95250" cy="442269"/>
    <xdr:sp macro="" textlink="">
      <xdr:nvSpPr>
        <xdr:cNvPr id="125" name="Text Box 15">
          <a:extLst>
            <a:ext uri="{FF2B5EF4-FFF2-40B4-BE49-F238E27FC236}">
              <a16:creationId xmlns:a16="http://schemas.microsoft.com/office/drawing/2014/main" xmlns="" id="{00000000-0008-0000-0200-00007D000000}"/>
            </a:ext>
          </a:extLst>
        </xdr:cNvPr>
        <xdr:cNvSpPr txBox="1">
          <a:spLocks noChangeArrowheads="1"/>
        </xdr:cNvSpPr>
      </xdr:nvSpPr>
      <xdr:spPr bwMode="auto">
        <a:xfrm>
          <a:off x="42387611" y="126423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19</xdr:row>
      <xdr:rowOff>504825</xdr:rowOff>
    </xdr:from>
    <xdr:ext cx="95250" cy="442269"/>
    <xdr:sp macro="" textlink="">
      <xdr:nvSpPr>
        <xdr:cNvPr id="126" name="Text Box 15">
          <a:extLst>
            <a:ext uri="{FF2B5EF4-FFF2-40B4-BE49-F238E27FC236}">
              <a16:creationId xmlns:a16="http://schemas.microsoft.com/office/drawing/2014/main" xmlns="" id="{00000000-0008-0000-0200-00007E000000}"/>
            </a:ext>
          </a:extLst>
        </xdr:cNvPr>
        <xdr:cNvSpPr txBox="1">
          <a:spLocks noChangeArrowheads="1"/>
        </xdr:cNvSpPr>
      </xdr:nvSpPr>
      <xdr:spPr bwMode="auto">
        <a:xfrm>
          <a:off x="45612504" y="126423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19</xdr:row>
      <xdr:rowOff>504825</xdr:rowOff>
    </xdr:from>
    <xdr:ext cx="95250" cy="442269"/>
    <xdr:sp macro="" textlink="">
      <xdr:nvSpPr>
        <xdr:cNvPr id="127" name="Text Box 15">
          <a:extLst>
            <a:ext uri="{FF2B5EF4-FFF2-40B4-BE49-F238E27FC236}">
              <a16:creationId xmlns:a16="http://schemas.microsoft.com/office/drawing/2014/main" xmlns="" id="{00000000-0008-0000-0200-00007F000000}"/>
            </a:ext>
          </a:extLst>
        </xdr:cNvPr>
        <xdr:cNvSpPr txBox="1">
          <a:spLocks noChangeArrowheads="1"/>
        </xdr:cNvSpPr>
      </xdr:nvSpPr>
      <xdr:spPr bwMode="auto">
        <a:xfrm>
          <a:off x="42387611" y="126423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20</xdr:row>
      <xdr:rowOff>428625</xdr:rowOff>
    </xdr:from>
    <xdr:ext cx="95250" cy="213632"/>
    <xdr:sp macro="" textlink="">
      <xdr:nvSpPr>
        <xdr:cNvPr id="128" name="Text Box 15">
          <a:extLst>
            <a:ext uri="{FF2B5EF4-FFF2-40B4-BE49-F238E27FC236}">
              <a16:creationId xmlns:a16="http://schemas.microsoft.com/office/drawing/2014/main" xmlns="" id="{00000000-0008-0000-0200-000080000000}"/>
            </a:ext>
          </a:extLst>
        </xdr:cNvPr>
        <xdr:cNvSpPr txBox="1">
          <a:spLocks noChangeArrowheads="1"/>
        </xdr:cNvSpPr>
      </xdr:nvSpPr>
      <xdr:spPr bwMode="auto">
        <a:xfrm>
          <a:off x="42387611" y="1338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19</xdr:row>
      <xdr:rowOff>504825</xdr:rowOff>
    </xdr:from>
    <xdr:ext cx="95250" cy="442269"/>
    <xdr:sp macro="" textlink="">
      <xdr:nvSpPr>
        <xdr:cNvPr id="129" name="Text Box 15">
          <a:extLst>
            <a:ext uri="{FF2B5EF4-FFF2-40B4-BE49-F238E27FC236}">
              <a16:creationId xmlns:a16="http://schemas.microsoft.com/office/drawing/2014/main" xmlns="" id="{00000000-0008-0000-0200-000081000000}"/>
            </a:ext>
          </a:extLst>
        </xdr:cNvPr>
        <xdr:cNvSpPr txBox="1">
          <a:spLocks noChangeArrowheads="1"/>
        </xdr:cNvSpPr>
      </xdr:nvSpPr>
      <xdr:spPr bwMode="auto">
        <a:xfrm>
          <a:off x="45612504" y="126423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20</xdr:row>
      <xdr:rowOff>428625</xdr:rowOff>
    </xdr:from>
    <xdr:ext cx="95250" cy="213632"/>
    <xdr:sp macro="" textlink="">
      <xdr:nvSpPr>
        <xdr:cNvPr id="130" name="Text Box 15">
          <a:extLst>
            <a:ext uri="{FF2B5EF4-FFF2-40B4-BE49-F238E27FC236}">
              <a16:creationId xmlns:a16="http://schemas.microsoft.com/office/drawing/2014/main" xmlns="" id="{00000000-0008-0000-0200-000082000000}"/>
            </a:ext>
          </a:extLst>
        </xdr:cNvPr>
        <xdr:cNvSpPr txBox="1">
          <a:spLocks noChangeArrowheads="1"/>
        </xdr:cNvSpPr>
      </xdr:nvSpPr>
      <xdr:spPr bwMode="auto">
        <a:xfrm>
          <a:off x="45612504" y="1338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23</xdr:row>
      <xdr:rowOff>447675</xdr:rowOff>
    </xdr:from>
    <xdr:ext cx="95250" cy="442269"/>
    <xdr:sp macro="" textlink="">
      <xdr:nvSpPr>
        <xdr:cNvPr id="131" name="Text Box 15">
          <a:extLst>
            <a:ext uri="{FF2B5EF4-FFF2-40B4-BE49-F238E27FC236}">
              <a16:creationId xmlns:a16="http://schemas.microsoft.com/office/drawing/2014/main" xmlns="" id="{00000000-0008-0000-0200-000083000000}"/>
            </a:ext>
          </a:extLst>
        </xdr:cNvPr>
        <xdr:cNvSpPr txBox="1">
          <a:spLocks noChangeArrowheads="1"/>
        </xdr:cNvSpPr>
      </xdr:nvSpPr>
      <xdr:spPr bwMode="auto">
        <a:xfrm>
          <a:off x="42351892" y="126634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23</xdr:row>
      <xdr:rowOff>447675</xdr:rowOff>
    </xdr:from>
    <xdr:ext cx="95250" cy="442269"/>
    <xdr:sp macro="" textlink="">
      <xdr:nvSpPr>
        <xdr:cNvPr id="132" name="Text Box 15">
          <a:extLst>
            <a:ext uri="{FF2B5EF4-FFF2-40B4-BE49-F238E27FC236}">
              <a16:creationId xmlns:a16="http://schemas.microsoft.com/office/drawing/2014/main" xmlns="" id="{00000000-0008-0000-0200-000084000000}"/>
            </a:ext>
          </a:extLst>
        </xdr:cNvPr>
        <xdr:cNvSpPr txBox="1">
          <a:spLocks noChangeArrowheads="1"/>
        </xdr:cNvSpPr>
      </xdr:nvSpPr>
      <xdr:spPr bwMode="auto">
        <a:xfrm>
          <a:off x="45566580" y="126634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23</xdr:row>
      <xdr:rowOff>447675</xdr:rowOff>
    </xdr:from>
    <xdr:ext cx="95250" cy="442269"/>
    <xdr:sp macro="" textlink="">
      <xdr:nvSpPr>
        <xdr:cNvPr id="133" name="Text Box 15">
          <a:extLst>
            <a:ext uri="{FF2B5EF4-FFF2-40B4-BE49-F238E27FC236}">
              <a16:creationId xmlns:a16="http://schemas.microsoft.com/office/drawing/2014/main" xmlns="" id="{00000000-0008-0000-0200-000085000000}"/>
            </a:ext>
          </a:extLst>
        </xdr:cNvPr>
        <xdr:cNvSpPr txBox="1">
          <a:spLocks noChangeArrowheads="1"/>
        </xdr:cNvSpPr>
      </xdr:nvSpPr>
      <xdr:spPr bwMode="auto">
        <a:xfrm>
          <a:off x="42351892" y="126634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25</xdr:row>
      <xdr:rowOff>0</xdr:rowOff>
    </xdr:from>
    <xdr:ext cx="95250" cy="442269"/>
    <xdr:sp macro="" textlink="">
      <xdr:nvSpPr>
        <xdr:cNvPr id="134" name="Text Box 15">
          <a:extLst>
            <a:ext uri="{FF2B5EF4-FFF2-40B4-BE49-F238E27FC236}">
              <a16:creationId xmlns:a16="http://schemas.microsoft.com/office/drawing/2014/main" xmlns="" id="{00000000-0008-0000-0200-000086000000}"/>
            </a:ext>
          </a:extLst>
        </xdr:cNvPr>
        <xdr:cNvSpPr txBox="1">
          <a:spLocks noChangeArrowheads="1"/>
        </xdr:cNvSpPr>
      </xdr:nvSpPr>
      <xdr:spPr bwMode="auto">
        <a:xfrm>
          <a:off x="42351892" y="134659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25</xdr:row>
      <xdr:rowOff>0</xdr:rowOff>
    </xdr:from>
    <xdr:ext cx="95250" cy="213632"/>
    <xdr:sp macro="" textlink="">
      <xdr:nvSpPr>
        <xdr:cNvPr id="135" name="Text Box 15">
          <a:extLst>
            <a:ext uri="{FF2B5EF4-FFF2-40B4-BE49-F238E27FC236}">
              <a16:creationId xmlns:a16="http://schemas.microsoft.com/office/drawing/2014/main" xmlns="" id="{00000000-0008-0000-0200-000087000000}"/>
            </a:ext>
          </a:extLst>
        </xdr:cNvPr>
        <xdr:cNvSpPr txBox="1">
          <a:spLocks noChangeArrowheads="1"/>
        </xdr:cNvSpPr>
      </xdr:nvSpPr>
      <xdr:spPr bwMode="auto">
        <a:xfrm>
          <a:off x="42351892" y="134659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23</xdr:row>
      <xdr:rowOff>447675</xdr:rowOff>
    </xdr:from>
    <xdr:ext cx="95250" cy="442269"/>
    <xdr:sp macro="" textlink="">
      <xdr:nvSpPr>
        <xdr:cNvPr id="136" name="Text Box 15">
          <a:extLst>
            <a:ext uri="{FF2B5EF4-FFF2-40B4-BE49-F238E27FC236}">
              <a16:creationId xmlns:a16="http://schemas.microsoft.com/office/drawing/2014/main" xmlns="" id="{00000000-0008-0000-0200-000088000000}"/>
            </a:ext>
          </a:extLst>
        </xdr:cNvPr>
        <xdr:cNvSpPr txBox="1">
          <a:spLocks noChangeArrowheads="1"/>
        </xdr:cNvSpPr>
      </xdr:nvSpPr>
      <xdr:spPr bwMode="auto">
        <a:xfrm>
          <a:off x="45566580" y="126634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25</xdr:row>
      <xdr:rowOff>0</xdr:rowOff>
    </xdr:from>
    <xdr:ext cx="95250" cy="442269"/>
    <xdr:sp macro="" textlink="">
      <xdr:nvSpPr>
        <xdr:cNvPr id="137" name="Text Box 15">
          <a:extLst>
            <a:ext uri="{FF2B5EF4-FFF2-40B4-BE49-F238E27FC236}">
              <a16:creationId xmlns:a16="http://schemas.microsoft.com/office/drawing/2014/main" xmlns="" id="{00000000-0008-0000-0200-000089000000}"/>
            </a:ext>
          </a:extLst>
        </xdr:cNvPr>
        <xdr:cNvSpPr txBox="1">
          <a:spLocks noChangeArrowheads="1"/>
        </xdr:cNvSpPr>
      </xdr:nvSpPr>
      <xdr:spPr bwMode="auto">
        <a:xfrm>
          <a:off x="45566580" y="134659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25</xdr:row>
      <xdr:rowOff>0</xdr:rowOff>
    </xdr:from>
    <xdr:ext cx="95250" cy="213632"/>
    <xdr:sp macro="" textlink="">
      <xdr:nvSpPr>
        <xdr:cNvPr id="138" name="Text Box 15">
          <a:extLst>
            <a:ext uri="{FF2B5EF4-FFF2-40B4-BE49-F238E27FC236}">
              <a16:creationId xmlns:a16="http://schemas.microsoft.com/office/drawing/2014/main" xmlns="" id="{00000000-0008-0000-0200-00008A000000}"/>
            </a:ext>
          </a:extLst>
        </xdr:cNvPr>
        <xdr:cNvSpPr txBox="1">
          <a:spLocks noChangeArrowheads="1"/>
        </xdr:cNvSpPr>
      </xdr:nvSpPr>
      <xdr:spPr bwMode="auto">
        <a:xfrm>
          <a:off x="45566580" y="134659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25</xdr:row>
      <xdr:rowOff>0</xdr:rowOff>
    </xdr:from>
    <xdr:ext cx="95250" cy="442269"/>
    <xdr:sp macro="" textlink="">
      <xdr:nvSpPr>
        <xdr:cNvPr id="139" name="Text Box 15">
          <a:extLst>
            <a:ext uri="{FF2B5EF4-FFF2-40B4-BE49-F238E27FC236}">
              <a16:creationId xmlns:a16="http://schemas.microsoft.com/office/drawing/2014/main" xmlns="" id="{00000000-0008-0000-0200-00008B000000}"/>
            </a:ext>
          </a:extLst>
        </xdr:cNvPr>
        <xdr:cNvSpPr txBox="1">
          <a:spLocks noChangeArrowheads="1"/>
        </xdr:cNvSpPr>
      </xdr:nvSpPr>
      <xdr:spPr bwMode="auto">
        <a:xfrm>
          <a:off x="42351892" y="134659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25</xdr:row>
      <xdr:rowOff>0</xdr:rowOff>
    </xdr:from>
    <xdr:ext cx="95250" cy="442269"/>
    <xdr:sp macro="" textlink="">
      <xdr:nvSpPr>
        <xdr:cNvPr id="140" name="Text Box 15">
          <a:extLst>
            <a:ext uri="{FF2B5EF4-FFF2-40B4-BE49-F238E27FC236}">
              <a16:creationId xmlns:a16="http://schemas.microsoft.com/office/drawing/2014/main" xmlns="" id="{00000000-0008-0000-0200-00008C000000}"/>
            </a:ext>
          </a:extLst>
        </xdr:cNvPr>
        <xdr:cNvSpPr txBox="1">
          <a:spLocks noChangeArrowheads="1"/>
        </xdr:cNvSpPr>
      </xdr:nvSpPr>
      <xdr:spPr bwMode="auto">
        <a:xfrm>
          <a:off x="45566580" y="134659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25</xdr:row>
      <xdr:rowOff>0</xdr:rowOff>
    </xdr:from>
    <xdr:ext cx="95250" cy="442269"/>
    <xdr:sp macro="" textlink="">
      <xdr:nvSpPr>
        <xdr:cNvPr id="141" name="Text Box 15">
          <a:extLst>
            <a:ext uri="{FF2B5EF4-FFF2-40B4-BE49-F238E27FC236}">
              <a16:creationId xmlns:a16="http://schemas.microsoft.com/office/drawing/2014/main" xmlns="" id="{00000000-0008-0000-0200-00008D000000}"/>
            </a:ext>
          </a:extLst>
        </xdr:cNvPr>
        <xdr:cNvSpPr txBox="1">
          <a:spLocks noChangeArrowheads="1"/>
        </xdr:cNvSpPr>
      </xdr:nvSpPr>
      <xdr:spPr bwMode="auto">
        <a:xfrm>
          <a:off x="42351892" y="134659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25</xdr:row>
      <xdr:rowOff>0</xdr:rowOff>
    </xdr:from>
    <xdr:ext cx="95250" cy="442269"/>
    <xdr:sp macro="" textlink="">
      <xdr:nvSpPr>
        <xdr:cNvPr id="142" name="Text Box 15">
          <a:extLst>
            <a:ext uri="{FF2B5EF4-FFF2-40B4-BE49-F238E27FC236}">
              <a16:creationId xmlns:a16="http://schemas.microsoft.com/office/drawing/2014/main" xmlns="" id="{00000000-0008-0000-0200-00008E000000}"/>
            </a:ext>
          </a:extLst>
        </xdr:cNvPr>
        <xdr:cNvSpPr txBox="1">
          <a:spLocks noChangeArrowheads="1"/>
        </xdr:cNvSpPr>
      </xdr:nvSpPr>
      <xdr:spPr bwMode="auto">
        <a:xfrm>
          <a:off x="45566580" y="134659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25</xdr:row>
      <xdr:rowOff>0</xdr:rowOff>
    </xdr:from>
    <xdr:ext cx="95250" cy="442269"/>
    <xdr:sp macro="" textlink="">
      <xdr:nvSpPr>
        <xdr:cNvPr id="143" name="Text Box 15">
          <a:extLst>
            <a:ext uri="{FF2B5EF4-FFF2-40B4-BE49-F238E27FC236}">
              <a16:creationId xmlns:a16="http://schemas.microsoft.com/office/drawing/2014/main" xmlns="" id="{00000000-0008-0000-0200-00008F000000}"/>
            </a:ext>
          </a:extLst>
        </xdr:cNvPr>
        <xdr:cNvSpPr txBox="1">
          <a:spLocks noChangeArrowheads="1"/>
        </xdr:cNvSpPr>
      </xdr:nvSpPr>
      <xdr:spPr bwMode="auto">
        <a:xfrm>
          <a:off x="42351892" y="134659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25</xdr:row>
      <xdr:rowOff>0</xdr:rowOff>
    </xdr:from>
    <xdr:ext cx="95250" cy="442269"/>
    <xdr:sp macro="" textlink="">
      <xdr:nvSpPr>
        <xdr:cNvPr id="144" name="Text Box 15">
          <a:extLst>
            <a:ext uri="{FF2B5EF4-FFF2-40B4-BE49-F238E27FC236}">
              <a16:creationId xmlns:a16="http://schemas.microsoft.com/office/drawing/2014/main" xmlns="" id="{00000000-0008-0000-0200-000090000000}"/>
            </a:ext>
          </a:extLst>
        </xdr:cNvPr>
        <xdr:cNvSpPr txBox="1">
          <a:spLocks noChangeArrowheads="1"/>
        </xdr:cNvSpPr>
      </xdr:nvSpPr>
      <xdr:spPr bwMode="auto">
        <a:xfrm>
          <a:off x="45566580" y="134659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25</xdr:row>
      <xdr:rowOff>0</xdr:rowOff>
    </xdr:from>
    <xdr:ext cx="95250" cy="442269"/>
    <xdr:sp macro="" textlink="">
      <xdr:nvSpPr>
        <xdr:cNvPr id="145" name="Text Box 15">
          <a:extLst>
            <a:ext uri="{FF2B5EF4-FFF2-40B4-BE49-F238E27FC236}">
              <a16:creationId xmlns:a16="http://schemas.microsoft.com/office/drawing/2014/main" xmlns="" id="{00000000-0008-0000-0200-000091000000}"/>
            </a:ext>
          </a:extLst>
        </xdr:cNvPr>
        <xdr:cNvSpPr txBox="1">
          <a:spLocks noChangeArrowheads="1"/>
        </xdr:cNvSpPr>
      </xdr:nvSpPr>
      <xdr:spPr bwMode="auto">
        <a:xfrm>
          <a:off x="42351892" y="134659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25</xdr:row>
      <xdr:rowOff>0</xdr:rowOff>
    </xdr:from>
    <xdr:ext cx="95250" cy="442269"/>
    <xdr:sp macro="" textlink="">
      <xdr:nvSpPr>
        <xdr:cNvPr id="146" name="Text Box 15">
          <a:extLst>
            <a:ext uri="{FF2B5EF4-FFF2-40B4-BE49-F238E27FC236}">
              <a16:creationId xmlns:a16="http://schemas.microsoft.com/office/drawing/2014/main" xmlns="" id="{00000000-0008-0000-0200-000092000000}"/>
            </a:ext>
          </a:extLst>
        </xdr:cNvPr>
        <xdr:cNvSpPr txBox="1">
          <a:spLocks noChangeArrowheads="1"/>
        </xdr:cNvSpPr>
      </xdr:nvSpPr>
      <xdr:spPr bwMode="auto">
        <a:xfrm>
          <a:off x="45566580" y="134659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25</xdr:row>
      <xdr:rowOff>0</xdr:rowOff>
    </xdr:from>
    <xdr:ext cx="95250" cy="442269"/>
    <xdr:sp macro="" textlink="">
      <xdr:nvSpPr>
        <xdr:cNvPr id="147" name="Text Box 15">
          <a:extLst>
            <a:ext uri="{FF2B5EF4-FFF2-40B4-BE49-F238E27FC236}">
              <a16:creationId xmlns:a16="http://schemas.microsoft.com/office/drawing/2014/main" xmlns="" id="{00000000-0008-0000-0200-000093000000}"/>
            </a:ext>
          </a:extLst>
        </xdr:cNvPr>
        <xdr:cNvSpPr txBox="1">
          <a:spLocks noChangeArrowheads="1"/>
        </xdr:cNvSpPr>
      </xdr:nvSpPr>
      <xdr:spPr bwMode="auto">
        <a:xfrm>
          <a:off x="42351892" y="134659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25</xdr:row>
      <xdr:rowOff>0</xdr:rowOff>
    </xdr:from>
    <xdr:ext cx="95250" cy="442269"/>
    <xdr:sp macro="" textlink="">
      <xdr:nvSpPr>
        <xdr:cNvPr id="148" name="Text Box 15">
          <a:extLst>
            <a:ext uri="{FF2B5EF4-FFF2-40B4-BE49-F238E27FC236}">
              <a16:creationId xmlns:a16="http://schemas.microsoft.com/office/drawing/2014/main" xmlns="" id="{00000000-0008-0000-0200-000094000000}"/>
            </a:ext>
          </a:extLst>
        </xdr:cNvPr>
        <xdr:cNvSpPr txBox="1">
          <a:spLocks noChangeArrowheads="1"/>
        </xdr:cNvSpPr>
      </xdr:nvSpPr>
      <xdr:spPr bwMode="auto">
        <a:xfrm>
          <a:off x="45566580" y="134659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25</xdr:row>
      <xdr:rowOff>0</xdr:rowOff>
    </xdr:from>
    <xdr:ext cx="95250" cy="442269"/>
    <xdr:sp macro="" textlink="">
      <xdr:nvSpPr>
        <xdr:cNvPr id="149" name="Text Box 15">
          <a:extLst>
            <a:ext uri="{FF2B5EF4-FFF2-40B4-BE49-F238E27FC236}">
              <a16:creationId xmlns:a16="http://schemas.microsoft.com/office/drawing/2014/main" xmlns="" id="{00000000-0008-0000-0200-000095000000}"/>
            </a:ext>
          </a:extLst>
        </xdr:cNvPr>
        <xdr:cNvSpPr txBox="1">
          <a:spLocks noChangeArrowheads="1"/>
        </xdr:cNvSpPr>
      </xdr:nvSpPr>
      <xdr:spPr bwMode="auto">
        <a:xfrm>
          <a:off x="42351892" y="134659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25</xdr:row>
      <xdr:rowOff>0</xdr:rowOff>
    </xdr:from>
    <xdr:ext cx="95250" cy="442269"/>
    <xdr:sp macro="" textlink="">
      <xdr:nvSpPr>
        <xdr:cNvPr id="150" name="Text Box 15">
          <a:extLst>
            <a:ext uri="{FF2B5EF4-FFF2-40B4-BE49-F238E27FC236}">
              <a16:creationId xmlns:a16="http://schemas.microsoft.com/office/drawing/2014/main" xmlns="" id="{00000000-0008-0000-0200-000096000000}"/>
            </a:ext>
          </a:extLst>
        </xdr:cNvPr>
        <xdr:cNvSpPr txBox="1">
          <a:spLocks noChangeArrowheads="1"/>
        </xdr:cNvSpPr>
      </xdr:nvSpPr>
      <xdr:spPr bwMode="auto">
        <a:xfrm>
          <a:off x="45566580" y="134659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29</xdr:row>
      <xdr:rowOff>0</xdr:rowOff>
    </xdr:from>
    <xdr:ext cx="95250" cy="442269"/>
    <xdr:sp macro="" textlink="">
      <xdr:nvSpPr>
        <xdr:cNvPr id="151" name="Text Box 15">
          <a:extLst>
            <a:ext uri="{FF2B5EF4-FFF2-40B4-BE49-F238E27FC236}">
              <a16:creationId xmlns:a16="http://schemas.microsoft.com/office/drawing/2014/main" xmlns="" id="{00000000-0008-0000-0200-000097000000}"/>
            </a:ext>
          </a:extLst>
        </xdr:cNvPr>
        <xdr:cNvSpPr txBox="1">
          <a:spLocks noChangeArrowheads="1"/>
        </xdr:cNvSpPr>
      </xdr:nvSpPr>
      <xdr:spPr bwMode="auto">
        <a:xfrm>
          <a:off x="42351892" y="168473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29</xdr:row>
      <xdr:rowOff>0</xdr:rowOff>
    </xdr:from>
    <xdr:ext cx="95250" cy="213632"/>
    <xdr:sp macro="" textlink="">
      <xdr:nvSpPr>
        <xdr:cNvPr id="152" name="Text Box 15">
          <a:extLst>
            <a:ext uri="{FF2B5EF4-FFF2-40B4-BE49-F238E27FC236}">
              <a16:creationId xmlns:a16="http://schemas.microsoft.com/office/drawing/2014/main" xmlns="" id="{00000000-0008-0000-0200-000098000000}"/>
            </a:ext>
          </a:extLst>
        </xdr:cNvPr>
        <xdr:cNvSpPr txBox="1">
          <a:spLocks noChangeArrowheads="1"/>
        </xdr:cNvSpPr>
      </xdr:nvSpPr>
      <xdr:spPr bwMode="auto">
        <a:xfrm>
          <a:off x="42351892" y="168473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29</xdr:row>
      <xdr:rowOff>0</xdr:rowOff>
    </xdr:from>
    <xdr:ext cx="95250" cy="442269"/>
    <xdr:sp macro="" textlink="">
      <xdr:nvSpPr>
        <xdr:cNvPr id="153" name="Text Box 15">
          <a:extLst>
            <a:ext uri="{FF2B5EF4-FFF2-40B4-BE49-F238E27FC236}">
              <a16:creationId xmlns:a16="http://schemas.microsoft.com/office/drawing/2014/main" xmlns="" id="{00000000-0008-0000-0200-000099000000}"/>
            </a:ext>
          </a:extLst>
        </xdr:cNvPr>
        <xdr:cNvSpPr txBox="1">
          <a:spLocks noChangeArrowheads="1"/>
        </xdr:cNvSpPr>
      </xdr:nvSpPr>
      <xdr:spPr bwMode="auto">
        <a:xfrm>
          <a:off x="45566580" y="168473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29</xdr:row>
      <xdr:rowOff>0</xdr:rowOff>
    </xdr:from>
    <xdr:ext cx="95250" cy="213632"/>
    <xdr:sp macro="" textlink="">
      <xdr:nvSpPr>
        <xdr:cNvPr id="154" name="Text Box 15">
          <a:extLst>
            <a:ext uri="{FF2B5EF4-FFF2-40B4-BE49-F238E27FC236}">
              <a16:creationId xmlns:a16="http://schemas.microsoft.com/office/drawing/2014/main" xmlns="" id="{00000000-0008-0000-0200-00009A000000}"/>
            </a:ext>
          </a:extLst>
        </xdr:cNvPr>
        <xdr:cNvSpPr txBox="1">
          <a:spLocks noChangeArrowheads="1"/>
        </xdr:cNvSpPr>
      </xdr:nvSpPr>
      <xdr:spPr bwMode="auto">
        <a:xfrm>
          <a:off x="45566580" y="168473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29</xdr:row>
      <xdr:rowOff>0</xdr:rowOff>
    </xdr:from>
    <xdr:ext cx="95250" cy="442269"/>
    <xdr:sp macro="" textlink="">
      <xdr:nvSpPr>
        <xdr:cNvPr id="155" name="Text Box 15">
          <a:extLst>
            <a:ext uri="{FF2B5EF4-FFF2-40B4-BE49-F238E27FC236}">
              <a16:creationId xmlns:a16="http://schemas.microsoft.com/office/drawing/2014/main" xmlns="" id="{00000000-0008-0000-0200-00009B000000}"/>
            </a:ext>
          </a:extLst>
        </xdr:cNvPr>
        <xdr:cNvSpPr txBox="1">
          <a:spLocks noChangeArrowheads="1"/>
        </xdr:cNvSpPr>
      </xdr:nvSpPr>
      <xdr:spPr bwMode="auto">
        <a:xfrm>
          <a:off x="42351892" y="168473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29</xdr:row>
      <xdr:rowOff>0</xdr:rowOff>
    </xdr:from>
    <xdr:ext cx="95250" cy="442269"/>
    <xdr:sp macro="" textlink="">
      <xdr:nvSpPr>
        <xdr:cNvPr id="156" name="Text Box 15">
          <a:extLst>
            <a:ext uri="{FF2B5EF4-FFF2-40B4-BE49-F238E27FC236}">
              <a16:creationId xmlns:a16="http://schemas.microsoft.com/office/drawing/2014/main" xmlns="" id="{00000000-0008-0000-0200-00009C000000}"/>
            </a:ext>
          </a:extLst>
        </xdr:cNvPr>
        <xdr:cNvSpPr txBox="1">
          <a:spLocks noChangeArrowheads="1"/>
        </xdr:cNvSpPr>
      </xdr:nvSpPr>
      <xdr:spPr bwMode="auto">
        <a:xfrm>
          <a:off x="45566580" y="168473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29</xdr:row>
      <xdr:rowOff>0</xdr:rowOff>
    </xdr:from>
    <xdr:ext cx="95250" cy="442269"/>
    <xdr:sp macro="" textlink="">
      <xdr:nvSpPr>
        <xdr:cNvPr id="157" name="Text Box 15">
          <a:extLst>
            <a:ext uri="{FF2B5EF4-FFF2-40B4-BE49-F238E27FC236}">
              <a16:creationId xmlns:a16="http://schemas.microsoft.com/office/drawing/2014/main" xmlns="" id="{00000000-0008-0000-0200-00009D000000}"/>
            </a:ext>
          </a:extLst>
        </xdr:cNvPr>
        <xdr:cNvSpPr txBox="1">
          <a:spLocks noChangeArrowheads="1"/>
        </xdr:cNvSpPr>
      </xdr:nvSpPr>
      <xdr:spPr bwMode="auto">
        <a:xfrm>
          <a:off x="42351892" y="168473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29</xdr:row>
      <xdr:rowOff>0</xdr:rowOff>
    </xdr:from>
    <xdr:ext cx="95250" cy="442269"/>
    <xdr:sp macro="" textlink="">
      <xdr:nvSpPr>
        <xdr:cNvPr id="158" name="Text Box 15">
          <a:extLst>
            <a:ext uri="{FF2B5EF4-FFF2-40B4-BE49-F238E27FC236}">
              <a16:creationId xmlns:a16="http://schemas.microsoft.com/office/drawing/2014/main" xmlns="" id="{00000000-0008-0000-0200-00009E000000}"/>
            </a:ext>
          </a:extLst>
        </xdr:cNvPr>
        <xdr:cNvSpPr txBox="1">
          <a:spLocks noChangeArrowheads="1"/>
        </xdr:cNvSpPr>
      </xdr:nvSpPr>
      <xdr:spPr bwMode="auto">
        <a:xfrm>
          <a:off x="45566580" y="168473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29</xdr:row>
      <xdr:rowOff>0</xdr:rowOff>
    </xdr:from>
    <xdr:ext cx="95250" cy="442269"/>
    <xdr:sp macro="" textlink="">
      <xdr:nvSpPr>
        <xdr:cNvPr id="159" name="Text Box 15">
          <a:extLst>
            <a:ext uri="{FF2B5EF4-FFF2-40B4-BE49-F238E27FC236}">
              <a16:creationId xmlns:a16="http://schemas.microsoft.com/office/drawing/2014/main" xmlns="" id="{00000000-0008-0000-0200-00009F000000}"/>
            </a:ext>
          </a:extLst>
        </xdr:cNvPr>
        <xdr:cNvSpPr txBox="1">
          <a:spLocks noChangeArrowheads="1"/>
        </xdr:cNvSpPr>
      </xdr:nvSpPr>
      <xdr:spPr bwMode="auto">
        <a:xfrm>
          <a:off x="42351892" y="168473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29</xdr:row>
      <xdr:rowOff>0</xdr:rowOff>
    </xdr:from>
    <xdr:ext cx="95250" cy="442269"/>
    <xdr:sp macro="" textlink="">
      <xdr:nvSpPr>
        <xdr:cNvPr id="160" name="Text Box 15">
          <a:extLst>
            <a:ext uri="{FF2B5EF4-FFF2-40B4-BE49-F238E27FC236}">
              <a16:creationId xmlns:a16="http://schemas.microsoft.com/office/drawing/2014/main" xmlns="" id="{00000000-0008-0000-0200-0000A0000000}"/>
            </a:ext>
          </a:extLst>
        </xdr:cNvPr>
        <xdr:cNvSpPr txBox="1">
          <a:spLocks noChangeArrowheads="1"/>
        </xdr:cNvSpPr>
      </xdr:nvSpPr>
      <xdr:spPr bwMode="auto">
        <a:xfrm>
          <a:off x="45566580" y="168473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29</xdr:row>
      <xdr:rowOff>0</xdr:rowOff>
    </xdr:from>
    <xdr:ext cx="95250" cy="442269"/>
    <xdr:sp macro="" textlink="">
      <xdr:nvSpPr>
        <xdr:cNvPr id="161" name="Text Box 15">
          <a:extLst>
            <a:ext uri="{FF2B5EF4-FFF2-40B4-BE49-F238E27FC236}">
              <a16:creationId xmlns:a16="http://schemas.microsoft.com/office/drawing/2014/main" xmlns="" id="{00000000-0008-0000-0200-0000A1000000}"/>
            </a:ext>
          </a:extLst>
        </xdr:cNvPr>
        <xdr:cNvSpPr txBox="1">
          <a:spLocks noChangeArrowheads="1"/>
        </xdr:cNvSpPr>
      </xdr:nvSpPr>
      <xdr:spPr bwMode="auto">
        <a:xfrm>
          <a:off x="42351892" y="168473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29</xdr:row>
      <xdr:rowOff>0</xdr:rowOff>
    </xdr:from>
    <xdr:ext cx="95250" cy="442269"/>
    <xdr:sp macro="" textlink="">
      <xdr:nvSpPr>
        <xdr:cNvPr id="162" name="Text Box 15">
          <a:extLst>
            <a:ext uri="{FF2B5EF4-FFF2-40B4-BE49-F238E27FC236}">
              <a16:creationId xmlns:a16="http://schemas.microsoft.com/office/drawing/2014/main" xmlns="" id="{00000000-0008-0000-0200-0000A2000000}"/>
            </a:ext>
          </a:extLst>
        </xdr:cNvPr>
        <xdr:cNvSpPr txBox="1">
          <a:spLocks noChangeArrowheads="1"/>
        </xdr:cNvSpPr>
      </xdr:nvSpPr>
      <xdr:spPr bwMode="auto">
        <a:xfrm>
          <a:off x="45566580" y="168473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29</xdr:row>
      <xdr:rowOff>0</xdr:rowOff>
    </xdr:from>
    <xdr:ext cx="95250" cy="442269"/>
    <xdr:sp macro="" textlink="">
      <xdr:nvSpPr>
        <xdr:cNvPr id="163" name="Text Box 15">
          <a:extLst>
            <a:ext uri="{FF2B5EF4-FFF2-40B4-BE49-F238E27FC236}">
              <a16:creationId xmlns:a16="http://schemas.microsoft.com/office/drawing/2014/main" xmlns="" id="{00000000-0008-0000-0200-0000A3000000}"/>
            </a:ext>
          </a:extLst>
        </xdr:cNvPr>
        <xdr:cNvSpPr txBox="1">
          <a:spLocks noChangeArrowheads="1"/>
        </xdr:cNvSpPr>
      </xdr:nvSpPr>
      <xdr:spPr bwMode="auto">
        <a:xfrm>
          <a:off x="42351892" y="168473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29</xdr:row>
      <xdr:rowOff>0</xdr:rowOff>
    </xdr:from>
    <xdr:ext cx="95250" cy="442269"/>
    <xdr:sp macro="" textlink="">
      <xdr:nvSpPr>
        <xdr:cNvPr id="164" name="Text Box 15">
          <a:extLst>
            <a:ext uri="{FF2B5EF4-FFF2-40B4-BE49-F238E27FC236}">
              <a16:creationId xmlns:a16="http://schemas.microsoft.com/office/drawing/2014/main" xmlns="" id="{00000000-0008-0000-0200-0000A4000000}"/>
            </a:ext>
          </a:extLst>
        </xdr:cNvPr>
        <xdr:cNvSpPr txBox="1">
          <a:spLocks noChangeArrowheads="1"/>
        </xdr:cNvSpPr>
      </xdr:nvSpPr>
      <xdr:spPr bwMode="auto">
        <a:xfrm>
          <a:off x="45566580" y="168473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29</xdr:row>
      <xdr:rowOff>0</xdr:rowOff>
    </xdr:from>
    <xdr:ext cx="95250" cy="442269"/>
    <xdr:sp macro="" textlink="">
      <xdr:nvSpPr>
        <xdr:cNvPr id="165" name="Text Box 15">
          <a:extLst>
            <a:ext uri="{FF2B5EF4-FFF2-40B4-BE49-F238E27FC236}">
              <a16:creationId xmlns:a16="http://schemas.microsoft.com/office/drawing/2014/main" xmlns="" id="{00000000-0008-0000-0200-0000A5000000}"/>
            </a:ext>
          </a:extLst>
        </xdr:cNvPr>
        <xdr:cNvSpPr txBox="1">
          <a:spLocks noChangeArrowheads="1"/>
        </xdr:cNvSpPr>
      </xdr:nvSpPr>
      <xdr:spPr bwMode="auto">
        <a:xfrm>
          <a:off x="42351892" y="168473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29</xdr:row>
      <xdr:rowOff>0</xdr:rowOff>
    </xdr:from>
    <xdr:ext cx="95250" cy="442269"/>
    <xdr:sp macro="" textlink="">
      <xdr:nvSpPr>
        <xdr:cNvPr id="166" name="Text Box 15">
          <a:extLst>
            <a:ext uri="{FF2B5EF4-FFF2-40B4-BE49-F238E27FC236}">
              <a16:creationId xmlns:a16="http://schemas.microsoft.com/office/drawing/2014/main" xmlns="" id="{00000000-0008-0000-0200-0000A6000000}"/>
            </a:ext>
          </a:extLst>
        </xdr:cNvPr>
        <xdr:cNvSpPr txBox="1">
          <a:spLocks noChangeArrowheads="1"/>
        </xdr:cNvSpPr>
      </xdr:nvSpPr>
      <xdr:spPr bwMode="auto">
        <a:xfrm>
          <a:off x="45566580" y="168473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30</xdr:row>
      <xdr:rowOff>0</xdr:rowOff>
    </xdr:from>
    <xdr:ext cx="95250" cy="442269"/>
    <xdr:sp macro="" textlink="">
      <xdr:nvSpPr>
        <xdr:cNvPr id="167" name="Text Box 15">
          <a:extLst>
            <a:ext uri="{FF2B5EF4-FFF2-40B4-BE49-F238E27FC236}">
              <a16:creationId xmlns:a16="http://schemas.microsoft.com/office/drawing/2014/main" xmlns="" id="{00000000-0008-0000-0200-0000A7000000}"/>
            </a:ext>
          </a:extLst>
        </xdr:cNvPr>
        <xdr:cNvSpPr txBox="1">
          <a:spLocks noChangeArrowheads="1"/>
        </xdr:cNvSpPr>
      </xdr:nvSpPr>
      <xdr:spPr bwMode="auto">
        <a:xfrm>
          <a:off x="42351892" y="20514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30</xdr:row>
      <xdr:rowOff>0</xdr:rowOff>
    </xdr:from>
    <xdr:ext cx="95250" cy="213632"/>
    <xdr:sp macro="" textlink="">
      <xdr:nvSpPr>
        <xdr:cNvPr id="168" name="Text Box 15">
          <a:extLst>
            <a:ext uri="{FF2B5EF4-FFF2-40B4-BE49-F238E27FC236}">
              <a16:creationId xmlns:a16="http://schemas.microsoft.com/office/drawing/2014/main" xmlns="" id="{00000000-0008-0000-0200-0000A8000000}"/>
            </a:ext>
          </a:extLst>
        </xdr:cNvPr>
        <xdr:cNvSpPr txBox="1">
          <a:spLocks noChangeArrowheads="1"/>
        </xdr:cNvSpPr>
      </xdr:nvSpPr>
      <xdr:spPr bwMode="auto">
        <a:xfrm>
          <a:off x="42351892" y="205144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30</xdr:row>
      <xdr:rowOff>0</xdr:rowOff>
    </xdr:from>
    <xdr:ext cx="95250" cy="442269"/>
    <xdr:sp macro="" textlink="">
      <xdr:nvSpPr>
        <xdr:cNvPr id="169" name="Text Box 15">
          <a:extLst>
            <a:ext uri="{FF2B5EF4-FFF2-40B4-BE49-F238E27FC236}">
              <a16:creationId xmlns:a16="http://schemas.microsoft.com/office/drawing/2014/main" xmlns="" id="{00000000-0008-0000-0200-0000A9000000}"/>
            </a:ext>
          </a:extLst>
        </xdr:cNvPr>
        <xdr:cNvSpPr txBox="1">
          <a:spLocks noChangeArrowheads="1"/>
        </xdr:cNvSpPr>
      </xdr:nvSpPr>
      <xdr:spPr bwMode="auto">
        <a:xfrm>
          <a:off x="45566580" y="20514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30</xdr:row>
      <xdr:rowOff>0</xdr:rowOff>
    </xdr:from>
    <xdr:ext cx="95250" cy="213632"/>
    <xdr:sp macro="" textlink="">
      <xdr:nvSpPr>
        <xdr:cNvPr id="170" name="Text Box 15">
          <a:extLst>
            <a:ext uri="{FF2B5EF4-FFF2-40B4-BE49-F238E27FC236}">
              <a16:creationId xmlns:a16="http://schemas.microsoft.com/office/drawing/2014/main" xmlns="" id="{00000000-0008-0000-0200-0000AA000000}"/>
            </a:ext>
          </a:extLst>
        </xdr:cNvPr>
        <xdr:cNvSpPr txBox="1">
          <a:spLocks noChangeArrowheads="1"/>
        </xdr:cNvSpPr>
      </xdr:nvSpPr>
      <xdr:spPr bwMode="auto">
        <a:xfrm>
          <a:off x="45566580" y="205144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30</xdr:row>
      <xdr:rowOff>0</xdr:rowOff>
    </xdr:from>
    <xdr:ext cx="95250" cy="442269"/>
    <xdr:sp macro="" textlink="">
      <xdr:nvSpPr>
        <xdr:cNvPr id="171" name="Text Box 15">
          <a:extLst>
            <a:ext uri="{FF2B5EF4-FFF2-40B4-BE49-F238E27FC236}">
              <a16:creationId xmlns:a16="http://schemas.microsoft.com/office/drawing/2014/main" xmlns="" id="{00000000-0008-0000-0200-0000AB000000}"/>
            </a:ext>
          </a:extLst>
        </xdr:cNvPr>
        <xdr:cNvSpPr txBox="1">
          <a:spLocks noChangeArrowheads="1"/>
        </xdr:cNvSpPr>
      </xdr:nvSpPr>
      <xdr:spPr bwMode="auto">
        <a:xfrm>
          <a:off x="42351892" y="20514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30</xdr:row>
      <xdr:rowOff>0</xdr:rowOff>
    </xdr:from>
    <xdr:ext cx="95250" cy="442269"/>
    <xdr:sp macro="" textlink="">
      <xdr:nvSpPr>
        <xdr:cNvPr id="172" name="Text Box 15">
          <a:extLst>
            <a:ext uri="{FF2B5EF4-FFF2-40B4-BE49-F238E27FC236}">
              <a16:creationId xmlns:a16="http://schemas.microsoft.com/office/drawing/2014/main" xmlns="" id="{00000000-0008-0000-0200-0000AC000000}"/>
            </a:ext>
          </a:extLst>
        </xdr:cNvPr>
        <xdr:cNvSpPr txBox="1">
          <a:spLocks noChangeArrowheads="1"/>
        </xdr:cNvSpPr>
      </xdr:nvSpPr>
      <xdr:spPr bwMode="auto">
        <a:xfrm>
          <a:off x="45566580" y="20514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30</xdr:row>
      <xdr:rowOff>0</xdr:rowOff>
    </xdr:from>
    <xdr:ext cx="95250" cy="442269"/>
    <xdr:sp macro="" textlink="">
      <xdr:nvSpPr>
        <xdr:cNvPr id="173" name="Text Box 15">
          <a:extLst>
            <a:ext uri="{FF2B5EF4-FFF2-40B4-BE49-F238E27FC236}">
              <a16:creationId xmlns:a16="http://schemas.microsoft.com/office/drawing/2014/main" xmlns="" id="{00000000-0008-0000-0200-0000AD000000}"/>
            </a:ext>
          </a:extLst>
        </xdr:cNvPr>
        <xdr:cNvSpPr txBox="1">
          <a:spLocks noChangeArrowheads="1"/>
        </xdr:cNvSpPr>
      </xdr:nvSpPr>
      <xdr:spPr bwMode="auto">
        <a:xfrm>
          <a:off x="42351892" y="20514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30</xdr:row>
      <xdr:rowOff>0</xdr:rowOff>
    </xdr:from>
    <xdr:ext cx="95250" cy="442269"/>
    <xdr:sp macro="" textlink="">
      <xdr:nvSpPr>
        <xdr:cNvPr id="174" name="Text Box 15">
          <a:extLst>
            <a:ext uri="{FF2B5EF4-FFF2-40B4-BE49-F238E27FC236}">
              <a16:creationId xmlns:a16="http://schemas.microsoft.com/office/drawing/2014/main" xmlns="" id="{00000000-0008-0000-0200-0000AE000000}"/>
            </a:ext>
          </a:extLst>
        </xdr:cNvPr>
        <xdr:cNvSpPr txBox="1">
          <a:spLocks noChangeArrowheads="1"/>
        </xdr:cNvSpPr>
      </xdr:nvSpPr>
      <xdr:spPr bwMode="auto">
        <a:xfrm>
          <a:off x="45566580" y="20514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30</xdr:row>
      <xdr:rowOff>0</xdr:rowOff>
    </xdr:from>
    <xdr:ext cx="95250" cy="442269"/>
    <xdr:sp macro="" textlink="">
      <xdr:nvSpPr>
        <xdr:cNvPr id="175" name="Text Box 15">
          <a:extLst>
            <a:ext uri="{FF2B5EF4-FFF2-40B4-BE49-F238E27FC236}">
              <a16:creationId xmlns:a16="http://schemas.microsoft.com/office/drawing/2014/main" xmlns="" id="{00000000-0008-0000-0200-0000AF000000}"/>
            </a:ext>
          </a:extLst>
        </xdr:cNvPr>
        <xdr:cNvSpPr txBox="1">
          <a:spLocks noChangeArrowheads="1"/>
        </xdr:cNvSpPr>
      </xdr:nvSpPr>
      <xdr:spPr bwMode="auto">
        <a:xfrm>
          <a:off x="42351892" y="20514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30</xdr:row>
      <xdr:rowOff>0</xdr:rowOff>
    </xdr:from>
    <xdr:ext cx="95250" cy="442269"/>
    <xdr:sp macro="" textlink="">
      <xdr:nvSpPr>
        <xdr:cNvPr id="176" name="Text Box 15">
          <a:extLst>
            <a:ext uri="{FF2B5EF4-FFF2-40B4-BE49-F238E27FC236}">
              <a16:creationId xmlns:a16="http://schemas.microsoft.com/office/drawing/2014/main" xmlns="" id="{00000000-0008-0000-0200-0000B0000000}"/>
            </a:ext>
          </a:extLst>
        </xdr:cNvPr>
        <xdr:cNvSpPr txBox="1">
          <a:spLocks noChangeArrowheads="1"/>
        </xdr:cNvSpPr>
      </xdr:nvSpPr>
      <xdr:spPr bwMode="auto">
        <a:xfrm>
          <a:off x="45566580" y="20514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30</xdr:row>
      <xdr:rowOff>0</xdr:rowOff>
    </xdr:from>
    <xdr:ext cx="95250" cy="442269"/>
    <xdr:sp macro="" textlink="">
      <xdr:nvSpPr>
        <xdr:cNvPr id="177" name="Text Box 15">
          <a:extLst>
            <a:ext uri="{FF2B5EF4-FFF2-40B4-BE49-F238E27FC236}">
              <a16:creationId xmlns:a16="http://schemas.microsoft.com/office/drawing/2014/main" xmlns="" id="{00000000-0008-0000-0200-0000B1000000}"/>
            </a:ext>
          </a:extLst>
        </xdr:cNvPr>
        <xdr:cNvSpPr txBox="1">
          <a:spLocks noChangeArrowheads="1"/>
        </xdr:cNvSpPr>
      </xdr:nvSpPr>
      <xdr:spPr bwMode="auto">
        <a:xfrm>
          <a:off x="42351892" y="20514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30</xdr:row>
      <xdr:rowOff>0</xdr:rowOff>
    </xdr:from>
    <xdr:ext cx="95250" cy="442269"/>
    <xdr:sp macro="" textlink="">
      <xdr:nvSpPr>
        <xdr:cNvPr id="178" name="Text Box 15">
          <a:extLst>
            <a:ext uri="{FF2B5EF4-FFF2-40B4-BE49-F238E27FC236}">
              <a16:creationId xmlns:a16="http://schemas.microsoft.com/office/drawing/2014/main" xmlns="" id="{00000000-0008-0000-0200-0000B2000000}"/>
            </a:ext>
          </a:extLst>
        </xdr:cNvPr>
        <xdr:cNvSpPr txBox="1">
          <a:spLocks noChangeArrowheads="1"/>
        </xdr:cNvSpPr>
      </xdr:nvSpPr>
      <xdr:spPr bwMode="auto">
        <a:xfrm>
          <a:off x="45566580" y="20514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30</xdr:row>
      <xdr:rowOff>0</xdr:rowOff>
    </xdr:from>
    <xdr:ext cx="95250" cy="442269"/>
    <xdr:sp macro="" textlink="">
      <xdr:nvSpPr>
        <xdr:cNvPr id="179" name="Text Box 15">
          <a:extLst>
            <a:ext uri="{FF2B5EF4-FFF2-40B4-BE49-F238E27FC236}">
              <a16:creationId xmlns:a16="http://schemas.microsoft.com/office/drawing/2014/main" xmlns="" id="{00000000-0008-0000-0200-0000B3000000}"/>
            </a:ext>
          </a:extLst>
        </xdr:cNvPr>
        <xdr:cNvSpPr txBox="1">
          <a:spLocks noChangeArrowheads="1"/>
        </xdr:cNvSpPr>
      </xdr:nvSpPr>
      <xdr:spPr bwMode="auto">
        <a:xfrm>
          <a:off x="42351892" y="20514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30</xdr:row>
      <xdr:rowOff>0</xdr:rowOff>
    </xdr:from>
    <xdr:ext cx="95250" cy="442269"/>
    <xdr:sp macro="" textlink="">
      <xdr:nvSpPr>
        <xdr:cNvPr id="180" name="Text Box 15">
          <a:extLst>
            <a:ext uri="{FF2B5EF4-FFF2-40B4-BE49-F238E27FC236}">
              <a16:creationId xmlns:a16="http://schemas.microsoft.com/office/drawing/2014/main" xmlns="" id="{00000000-0008-0000-0200-0000B4000000}"/>
            </a:ext>
          </a:extLst>
        </xdr:cNvPr>
        <xdr:cNvSpPr txBox="1">
          <a:spLocks noChangeArrowheads="1"/>
        </xdr:cNvSpPr>
      </xdr:nvSpPr>
      <xdr:spPr bwMode="auto">
        <a:xfrm>
          <a:off x="45566580" y="20514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30</xdr:row>
      <xdr:rowOff>0</xdr:rowOff>
    </xdr:from>
    <xdr:ext cx="95250" cy="442269"/>
    <xdr:sp macro="" textlink="">
      <xdr:nvSpPr>
        <xdr:cNvPr id="181" name="Text Box 15">
          <a:extLst>
            <a:ext uri="{FF2B5EF4-FFF2-40B4-BE49-F238E27FC236}">
              <a16:creationId xmlns:a16="http://schemas.microsoft.com/office/drawing/2014/main" xmlns="" id="{00000000-0008-0000-0200-0000B5000000}"/>
            </a:ext>
          </a:extLst>
        </xdr:cNvPr>
        <xdr:cNvSpPr txBox="1">
          <a:spLocks noChangeArrowheads="1"/>
        </xdr:cNvSpPr>
      </xdr:nvSpPr>
      <xdr:spPr bwMode="auto">
        <a:xfrm>
          <a:off x="42351892" y="20514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30</xdr:row>
      <xdr:rowOff>0</xdr:rowOff>
    </xdr:from>
    <xdr:ext cx="95250" cy="442269"/>
    <xdr:sp macro="" textlink="">
      <xdr:nvSpPr>
        <xdr:cNvPr id="182" name="Text Box 15">
          <a:extLst>
            <a:ext uri="{FF2B5EF4-FFF2-40B4-BE49-F238E27FC236}">
              <a16:creationId xmlns:a16="http://schemas.microsoft.com/office/drawing/2014/main" xmlns="" id="{00000000-0008-0000-0200-0000B6000000}"/>
            </a:ext>
          </a:extLst>
        </xdr:cNvPr>
        <xdr:cNvSpPr txBox="1">
          <a:spLocks noChangeArrowheads="1"/>
        </xdr:cNvSpPr>
      </xdr:nvSpPr>
      <xdr:spPr bwMode="auto">
        <a:xfrm>
          <a:off x="45566580" y="20514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34</xdr:row>
      <xdr:rowOff>0</xdr:rowOff>
    </xdr:from>
    <xdr:ext cx="95250" cy="442269"/>
    <xdr:sp macro="" textlink="">
      <xdr:nvSpPr>
        <xdr:cNvPr id="183" name="Text Box 15">
          <a:extLst>
            <a:ext uri="{FF2B5EF4-FFF2-40B4-BE49-F238E27FC236}">
              <a16:creationId xmlns:a16="http://schemas.microsoft.com/office/drawing/2014/main" xmlns="" id="{00000000-0008-0000-0200-0000B7000000}"/>
            </a:ext>
          </a:extLst>
        </xdr:cNvPr>
        <xdr:cNvSpPr txBox="1">
          <a:spLocks noChangeArrowheads="1"/>
        </xdr:cNvSpPr>
      </xdr:nvSpPr>
      <xdr:spPr bwMode="auto">
        <a:xfrm>
          <a:off x="42351892" y="20514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34</xdr:row>
      <xdr:rowOff>0</xdr:rowOff>
    </xdr:from>
    <xdr:ext cx="95250" cy="213632"/>
    <xdr:sp macro="" textlink="">
      <xdr:nvSpPr>
        <xdr:cNvPr id="184" name="Text Box 15">
          <a:extLst>
            <a:ext uri="{FF2B5EF4-FFF2-40B4-BE49-F238E27FC236}">
              <a16:creationId xmlns:a16="http://schemas.microsoft.com/office/drawing/2014/main" xmlns="" id="{00000000-0008-0000-0200-0000B8000000}"/>
            </a:ext>
          </a:extLst>
        </xdr:cNvPr>
        <xdr:cNvSpPr txBox="1">
          <a:spLocks noChangeArrowheads="1"/>
        </xdr:cNvSpPr>
      </xdr:nvSpPr>
      <xdr:spPr bwMode="auto">
        <a:xfrm>
          <a:off x="42351892" y="205144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34</xdr:row>
      <xdr:rowOff>0</xdr:rowOff>
    </xdr:from>
    <xdr:ext cx="95250" cy="442269"/>
    <xdr:sp macro="" textlink="">
      <xdr:nvSpPr>
        <xdr:cNvPr id="185" name="Text Box 15">
          <a:extLst>
            <a:ext uri="{FF2B5EF4-FFF2-40B4-BE49-F238E27FC236}">
              <a16:creationId xmlns:a16="http://schemas.microsoft.com/office/drawing/2014/main" xmlns="" id="{00000000-0008-0000-0200-0000B9000000}"/>
            </a:ext>
          </a:extLst>
        </xdr:cNvPr>
        <xdr:cNvSpPr txBox="1">
          <a:spLocks noChangeArrowheads="1"/>
        </xdr:cNvSpPr>
      </xdr:nvSpPr>
      <xdr:spPr bwMode="auto">
        <a:xfrm>
          <a:off x="45566580" y="20514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34</xdr:row>
      <xdr:rowOff>0</xdr:rowOff>
    </xdr:from>
    <xdr:ext cx="95250" cy="213632"/>
    <xdr:sp macro="" textlink="">
      <xdr:nvSpPr>
        <xdr:cNvPr id="186" name="Text Box 15">
          <a:extLst>
            <a:ext uri="{FF2B5EF4-FFF2-40B4-BE49-F238E27FC236}">
              <a16:creationId xmlns:a16="http://schemas.microsoft.com/office/drawing/2014/main" xmlns="" id="{00000000-0008-0000-0200-0000BA000000}"/>
            </a:ext>
          </a:extLst>
        </xdr:cNvPr>
        <xdr:cNvSpPr txBox="1">
          <a:spLocks noChangeArrowheads="1"/>
        </xdr:cNvSpPr>
      </xdr:nvSpPr>
      <xdr:spPr bwMode="auto">
        <a:xfrm>
          <a:off x="45566580" y="205144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34</xdr:row>
      <xdr:rowOff>0</xdr:rowOff>
    </xdr:from>
    <xdr:ext cx="95250" cy="442269"/>
    <xdr:sp macro="" textlink="">
      <xdr:nvSpPr>
        <xdr:cNvPr id="187" name="Text Box 15">
          <a:extLst>
            <a:ext uri="{FF2B5EF4-FFF2-40B4-BE49-F238E27FC236}">
              <a16:creationId xmlns:a16="http://schemas.microsoft.com/office/drawing/2014/main" xmlns="" id="{00000000-0008-0000-0200-0000BB000000}"/>
            </a:ext>
          </a:extLst>
        </xdr:cNvPr>
        <xdr:cNvSpPr txBox="1">
          <a:spLocks noChangeArrowheads="1"/>
        </xdr:cNvSpPr>
      </xdr:nvSpPr>
      <xdr:spPr bwMode="auto">
        <a:xfrm>
          <a:off x="42351892" y="20514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34</xdr:row>
      <xdr:rowOff>0</xdr:rowOff>
    </xdr:from>
    <xdr:ext cx="95250" cy="442269"/>
    <xdr:sp macro="" textlink="">
      <xdr:nvSpPr>
        <xdr:cNvPr id="188" name="Text Box 15">
          <a:extLst>
            <a:ext uri="{FF2B5EF4-FFF2-40B4-BE49-F238E27FC236}">
              <a16:creationId xmlns:a16="http://schemas.microsoft.com/office/drawing/2014/main" xmlns="" id="{00000000-0008-0000-0200-0000BC000000}"/>
            </a:ext>
          </a:extLst>
        </xdr:cNvPr>
        <xdr:cNvSpPr txBox="1">
          <a:spLocks noChangeArrowheads="1"/>
        </xdr:cNvSpPr>
      </xdr:nvSpPr>
      <xdr:spPr bwMode="auto">
        <a:xfrm>
          <a:off x="45566580" y="20514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34</xdr:row>
      <xdr:rowOff>0</xdr:rowOff>
    </xdr:from>
    <xdr:ext cx="95250" cy="442269"/>
    <xdr:sp macro="" textlink="">
      <xdr:nvSpPr>
        <xdr:cNvPr id="189" name="Text Box 15">
          <a:extLst>
            <a:ext uri="{FF2B5EF4-FFF2-40B4-BE49-F238E27FC236}">
              <a16:creationId xmlns:a16="http://schemas.microsoft.com/office/drawing/2014/main" xmlns="" id="{00000000-0008-0000-0200-0000BD000000}"/>
            </a:ext>
          </a:extLst>
        </xdr:cNvPr>
        <xdr:cNvSpPr txBox="1">
          <a:spLocks noChangeArrowheads="1"/>
        </xdr:cNvSpPr>
      </xdr:nvSpPr>
      <xdr:spPr bwMode="auto">
        <a:xfrm>
          <a:off x="42351892" y="20514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34</xdr:row>
      <xdr:rowOff>0</xdr:rowOff>
    </xdr:from>
    <xdr:ext cx="95250" cy="442269"/>
    <xdr:sp macro="" textlink="">
      <xdr:nvSpPr>
        <xdr:cNvPr id="190" name="Text Box 15">
          <a:extLst>
            <a:ext uri="{FF2B5EF4-FFF2-40B4-BE49-F238E27FC236}">
              <a16:creationId xmlns:a16="http://schemas.microsoft.com/office/drawing/2014/main" xmlns="" id="{00000000-0008-0000-0200-0000BE000000}"/>
            </a:ext>
          </a:extLst>
        </xdr:cNvPr>
        <xdr:cNvSpPr txBox="1">
          <a:spLocks noChangeArrowheads="1"/>
        </xdr:cNvSpPr>
      </xdr:nvSpPr>
      <xdr:spPr bwMode="auto">
        <a:xfrm>
          <a:off x="45566580" y="20514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34</xdr:row>
      <xdr:rowOff>0</xdr:rowOff>
    </xdr:from>
    <xdr:ext cx="95250" cy="442269"/>
    <xdr:sp macro="" textlink="">
      <xdr:nvSpPr>
        <xdr:cNvPr id="191" name="Text Box 15">
          <a:extLst>
            <a:ext uri="{FF2B5EF4-FFF2-40B4-BE49-F238E27FC236}">
              <a16:creationId xmlns:a16="http://schemas.microsoft.com/office/drawing/2014/main" xmlns="" id="{00000000-0008-0000-0200-0000BF000000}"/>
            </a:ext>
          </a:extLst>
        </xdr:cNvPr>
        <xdr:cNvSpPr txBox="1">
          <a:spLocks noChangeArrowheads="1"/>
        </xdr:cNvSpPr>
      </xdr:nvSpPr>
      <xdr:spPr bwMode="auto">
        <a:xfrm>
          <a:off x="42351892" y="20514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34</xdr:row>
      <xdr:rowOff>0</xdr:rowOff>
    </xdr:from>
    <xdr:ext cx="95250" cy="442269"/>
    <xdr:sp macro="" textlink="">
      <xdr:nvSpPr>
        <xdr:cNvPr id="192" name="Text Box 15">
          <a:extLst>
            <a:ext uri="{FF2B5EF4-FFF2-40B4-BE49-F238E27FC236}">
              <a16:creationId xmlns:a16="http://schemas.microsoft.com/office/drawing/2014/main" xmlns="" id="{00000000-0008-0000-0200-0000C0000000}"/>
            </a:ext>
          </a:extLst>
        </xdr:cNvPr>
        <xdr:cNvSpPr txBox="1">
          <a:spLocks noChangeArrowheads="1"/>
        </xdr:cNvSpPr>
      </xdr:nvSpPr>
      <xdr:spPr bwMode="auto">
        <a:xfrm>
          <a:off x="45566580" y="20514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34</xdr:row>
      <xdr:rowOff>0</xdr:rowOff>
    </xdr:from>
    <xdr:ext cx="95250" cy="442269"/>
    <xdr:sp macro="" textlink="">
      <xdr:nvSpPr>
        <xdr:cNvPr id="193" name="Text Box 15">
          <a:extLst>
            <a:ext uri="{FF2B5EF4-FFF2-40B4-BE49-F238E27FC236}">
              <a16:creationId xmlns:a16="http://schemas.microsoft.com/office/drawing/2014/main" xmlns="" id="{00000000-0008-0000-0200-0000C1000000}"/>
            </a:ext>
          </a:extLst>
        </xdr:cNvPr>
        <xdr:cNvSpPr txBox="1">
          <a:spLocks noChangeArrowheads="1"/>
        </xdr:cNvSpPr>
      </xdr:nvSpPr>
      <xdr:spPr bwMode="auto">
        <a:xfrm>
          <a:off x="42351892" y="20514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34</xdr:row>
      <xdr:rowOff>0</xdr:rowOff>
    </xdr:from>
    <xdr:ext cx="95250" cy="442269"/>
    <xdr:sp macro="" textlink="">
      <xdr:nvSpPr>
        <xdr:cNvPr id="194" name="Text Box 15">
          <a:extLst>
            <a:ext uri="{FF2B5EF4-FFF2-40B4-BE49-F238E27FC236}">
              <a16:creationId xmlns:a16="http://schemas.microsoft.com/office/drawing/2014/main" xmlns="" id="{00000000-0008-0000-0200-0000C2000000}"/>
            </a:ext>
          </a:extLst>
        </xdr:cNvPr>
        <xdr:cNvSpPr txBox="1">
          <a:spLocks noChangeArrowheads="1"/>
        </xdr:cNvSpPr>
      </xdr:nvSpPr>
      <xdr:spPr bwMode="auto">
        <a:xfrm>
          <a:off x="45566580" y="20514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34</xdr:row>
      <xdr:rowOff>0</xdr:rowOff>
    </xdr:from>
    <xdr:ext cx="95250" cy="442269"/>
    <xdr:sp macro="" textlink="">
      <xdr:nvSpPr>
        <xdr:cNvPr id="195" name="Text Box 15">
          <a:extLst>
            <a:ext uri="{FF2B5EF4-FFF2-40B4-BE49-F238E27FC236}">
              <a16:creationId xmlns:a16="http://schemas.microsoft.com/office/drawing/2014/main" xmlns="" id="{00000000-0008-0000-0200-0000C3000000}"/>
            </a:ext>
          </a:extLst>
        </xdr:cNvPr>
        <xdr:cNvSpPr txBox="1">
          <a:spLocks noChangeArrowheads="1"/>
        </xdr:cNvSpPr>
      </xdr:nvSpPr>
      <xdr:spPr bwMode="auto">
        <a:xfrm>
          <a:off x="42351892" y="20514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34</xdr:row>
      <xdr:rowOff>0</xdr:rowOff>
    </xdr:from>
    <xdr:ext cx="95250" cy="442269"/>
    <xdr:sp macro="" textlink="">
      <xdr:nvSpPr>
        <xdr:cNvPr id="196" name="Text Box 15">
          <a:extLst>
            <a:ext uri="{FF2B5EF4-FFF2-40B4-BE49-F238E27FC236}">
              <a16:creationId xmlns:a16="http://schemas.microsoft.com/office/drawing/2014/main" xmlns="" id="{00000000-0008-0000-0200-0000C4000000}"/>
            </a:ext>
          </a:extLst>
        </xdr:cNvPr>
        <xdr:cNvSpPr txBox="1">
          <a:spLocks noChangeArrowheads="1"/>
        </xdr:cNvSpPr>
      </xdr:nvSpPr>
      <xdr:spPr bwMode="auto">
        <a:xfrm>
          <a:off x="45566580" y="20514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34</xdr:row>
      <xdr:rowOff>0</xdr:rowOff>
    </xdr:from>
    <xdr:ext cx="95250" cy="442269"/>
    <xdr:sp macro="" textlink="">
      <xdr:nvSpPr>
        <xdr:cNvPr id="197" name="Text Box 15">
          <a:extLst>
            <a:ext uri="{FF2B5EF4-FFF2-40B4-BE49-F238E27FC236}">
              <a16:creationId xmlns:a16="http://schemas.microsoft.com/office/drawing/2014/main" xmlns="" id="{00000000-0008-0000-0200-0000C5000000}"/>
            </a:ext>
          </a:extLst>
        </xdr:cNvPr>
        <xdr:cNvSpPr txBox="1">
          <a:spLocks noChangeArrowheads="1"/>
        </xdr:cNvSpPr>
      </xdr:nvSpPr>
      <xdr:spPr bwMode="auto">
        <a:xfrm>
          <a:off x="42351892" y="20514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34</xdr:row>
      <xdr:rowOff>0</xdr:rowOff>
    </xdr:from>
    <xdr:ext cx="95250" cy="442269"/>
    <xdr:sp macro="" textlink="">
      <xdr:nvSpPr>
        <xdr:cNvPr id="198" name="Text Box 15">
          <a:extLst>
            <a:ext uri="{FF2B5EF4-FFF2-40B4-BE49-F238E27FC236}">
              <a16:creationId xmlns:a16="http://schemas.microsoft.com/office/drawing/2014/main" xmlns="" id="{00000000-0008-0000-0200-0000C6000000}"/>
            </a:ext>
          </a:extLst>
        </xdr:cNvPr>
        <xdr:cNvSpPr txBox="1">
          <a:spLocks noChangeArrowheads="1"/>
        </xdr:cNvSpPr>
      </xdr:nvSpPr>
      <xdr:spPr bwMode="auto">
        <a:xfrm>
          <a:off x="45566580" y="205144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35</xdr:row>
      <xdr:rowOff>0</xdr:rowOff>
    </xdr:from>
    <xdr:ext cx="95250" cy="442269"/>
    <xdr:sp macro="" textlink="">
      <xdr:nvSpPr>
        <xdr:cNvPr id="199" name="Text Box 15">
          <a:extLst>
            <a:ext uri="{FF2B5EF4-FFF2-40B4-BE49-F238E27FC236}">
              <a16:creationId xmlns:a16="http://schemas.microsoft.com/office/drawing/2014/main" xmlns="" id="{00000000-0008-0000-0200-0000C7000000}"/>
            </a:ext>
          </a:extLst>
        </xdr:cNvPr>
        <xdr:cNvSpPr txBox="1">
          <a:spLocks noChangeArrowheads="1"/>
        </xdr:cNvSpPr>
      </xdr:nvSpPr>
      <xdr:spPr bwMode="auto">
        <a:xfrm>
          <a:off x="42351892" y="209430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35</xdr:row>
      <xdr:rowOff>0</xdr:rowOff>
    </xdr:from>
    <xdr:ext cx="95250" cy="213632"/>
    <xdr:sp macro="" textlink="">
      <xdr:nvSpPr>
        <xdr:cNvPr id="200" name="Text Box 15">
          <a:extLst>
            <a:ext uri="{FF2B5EF4-FFF2-40B4-BE49-F238E27FC236}">
              <a16:creationId xmlns:a16="http://schemas.microsoft.com/office/drawing/2014/main" xmlns="" id="{00000000-0008-0000-0200-0000C8000000}"/>
            </a:ext>
          </a:extLst>
        </xdr:cNvPr>
        <xdr:cNvSpPr txBox="1">
          <a:spLocks noChangeArrowheads="1"/>
        </xdr:cNvSpPr>
      </xdr:nvSpPr>
      <xdr:spPr bwMode="auto">
        <a:xfrm>
          <a:off x="42351892" y="2094309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35</xdr:row>
      <xdr:rowOff>0</xdr:rowOff>
    </xdr:from>
    <xdr:ext cx="95250" cy="442269"/>
    <xdr:sp macro="" textlink="">
      <xdr:nvSpPr>
        <xdr:cNvPr id="201" name="Text Box 15">
          <a:extLst>
            <a:ext uri="{FF2B5EF4-FFF2-40B4-BE49-F238E27FC236}">
              <a16:creationId xmlns:a16="http://schemas.microsoft.com/office/drawing/2014/main" xmlns="" id="{00000000-0008-0000-0200-0000C9000000}"/>
            </a:ext>
          </a:extLst>
        </xdr:cNvPr>
        <xdr:cNvSpPr txBox="1">
          <a:spLocks noChangeArrowheads="1"/>
        </xdr:cNvSpPr>
      </xdr:nvSpPr>
      <xdr:spPr bwMode="auto">
        <a:xfrm>
          <a:off x="45566580" y="209430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35</xdr:row>
      <xdr:rowOff>0</xdr:rowOff>
    </xdr:from>
    <xdr:ext cx="95250" cy="213632"/>
    <xdr:sp macro="" textlink="">
      <xdr:nvSpPr>
        <xdr:cNvPr id="202" name="Text Box 15">
          <a:extLst>
            <a:ext uri="{FF2B5EF4-FFF2-40B4-BE49-F238E27FC236}">
              <a16:creationId xmlns:a16="http://schemas.microsoft.com/office/drawing/2014/main" xmlns="" id="{00000000-0008-0000-0200-0000CA000000}"/>
            </a:ext>
          </a:extLst>
        </xdr:cNvPr>
        <xdr:cNvSpPr txBox="1">
          <a:spLocks noChangeArrowheads="1"/>
        </xdr:cNvSpPr>
      </xdr:nvSpPr>
      <xdr:spPr bwMode="auto">
        <a:xfrm>
          <a:off x="45566580" y="2094309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35</xdr:row>
      <xdr:rowOff>0</xdr:rowOff>
    </xdr:from>
    <xdr:ext cx="95250" cy="442269"/>
    <xdr:sp macro="" textlink="">
      <xdr:nvSpPr>
        <xdr:cNvPr id="203" name="Text Box 15">
          <a:extLst>
            <a:ext uri="{FF2B5EF4-FFF2-40B4-BE49-F238E27FC236}">
              <a16:creationId xmlns:a16="http://schemas.microsoft.com/office/drawing/2014/main" xmlns="" id="{00000000-0008-0000-0200-0000CB000000}"/>
            </a:ext>
          </a:extLst>
        </xdr:cNvPr>
        <xdr:cNvSpPr txBox="1">
          <a:spLocks noChangeArrowheads="1"/>
        </xdr:cNvSpPr>
      </xdr:nvSpPr>
      <xdr:spPr bwMode="auto">
        <a:xfrm>
          <a:off x="42351892" y="209430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35</xdr:row>
      <xdr:rowOff>0</xdr:rowOff>
    </xdr:from>
    <xdr:ext cx="95250" cy="442269"/>
    <xdr:sp macro="" textlink="">
      <xdr:nvSpPr>
        <xdr:cNvPr id="204" name="Text Box 15">
          <a:extLst>
            <a:ext uri="{FF2B5EF4-FFF2-40B4-BE49-F238E27FC236}">
              <a16:creationId xmlns:a16="http://schemas.microsoft.com/office/drawing/2014/main" xmlns="" id="{00000000-0008-0000-0200-0000CC000000}"/>
            </a:ext>
          </a:extLst>
        </xdr:cNvPr>
        <xdr:cNvSpPr txBox="1">
          <a:spLocks noChangeArrowheads="1"/>
        </xdr:cNvSpPr>
      </xdr:nvSpPr>
      <xdr:spPr bwMode="auto">
        <a:xfrm>
          <a:off x="45566580" y="209430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35</xdr:row>
      <xdr:rowOff>0</xdr:rowOff>
    </xdr:from>
    <xdr:ext cx="95250" cy="442269"/>
    <xdr:sp macro="" textlink="">
      <xdr:nvSpPr>
        <xdr:cNvPr id="205" name="Text Box 15">
          <a:extLst>
            <a:ext uri="{FF2B5EF4-FFF2-40B4-BE49-F238E27FC236}">
              <a16:creationId xmlns:a16="http://schemas.microsoft.com/office/drawing/2014/main" xmlns="" id="{00000000-0008-0000-0200-0000CD000000}"/>
            </a:ext>
          </a:extLst>
        </xdr:cNvPr>
        <xdr:cNvSpPr txBox="1">
          <a:spLocks noChangeArrowheads="1"/>
        </xdr:cNvSpPr>
      </xdr:nvSpPr>
      <xdr:spPr bwMode="auto">
        <a:xfrm>
          <a:off x="42351892" y="209430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35</xdr:row>
      <xdr:rowOff>0</xdr:rowOff>
    </xdr:from>
    <xdr:ext cx="95250" cy="442269"/>
    <xdr:sp macro="" textlink="">
      <xdr:nvSpPr>
        <xdr:cNvPr id="206" name="Text Box 15">
          <a:extLst>
            <a:ext uri="{FF2B5EF4-FFF2-40B4-BE49-F238E27FC236}">
              <a16:creationId xmlns:a16="http://schemas.microsoft.com/office/drawing/2014/main" xmlns="" id="{00000000-0008-0000-0200-0000CE000000}"/>
            </a:ext>
          </a:extLst>
        </xdr:cNvPr>
        <xdr:cNvSpPr txBox="1">
          <a:spLocks noChangeArrowheads="1"/>
        </xdr:cNvSpPr>
      </xdr:nvSpPr>
      <xdr:spPr bwMode="auto">
        <a:xfrm>
          <a:off x="45566580" y="209430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35</xdr:row>
      <xdr:rowOff>0</xdr:rowOff>
    </xdr:from>
    <xdr:ext cx="95250" cy="442269"/>
    <xdr:sp macro="" textlink="">
      <xdr:nvSpPr>
        <xdr:cNvPr id="207" name="Text Box 15">
          <a:extLst>
            <a:ext uri="{FF2B5EF4-FFF2-40B4-BE49-F238E27FC236}">
              <a16:creationId xmlns:a16="http://schemas.microsoft.com/office/drawing/2014/main" xmlns="" id="{00000000-0008-0000-0200-0000CF000000}"/>
            </a:ext>
          </a:extLst>
        </xdr:cNvPr>
        <xdr:cNvSpPr txBox="1">
          <a:spLocks noChangeArrowheads="1"/>
        </xdr:cNvSpPr>
      </xdr:nvSpPr>
      <xdr:spPr bwMode="auto">
        <a:xfrm>
          <a:off x="42351892" y="209430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35</xdr:row>
      <xdr:rowOff>0</xdr:rowOff>
    </xdr:from>
    <xdr:ext cx="95250" cy="442269"/>
    <xdr:sp macro="" textlink="">
      <xdr:nvSpPr>
        <xdr:cNvPr id="208" name="Text Box 15">
          <a:extLst>
            <a:ext uri="{FF2B5EF4-FFF2-40B4-BE49-F238E27FC236}">
              <a16:creationId xmlns:a16="http://schemas.microsoft.com/office/drawing/2014/main" xmlns="" id="{00000000-0008-0000-0200-0000D0000000}"/>
            </a:ext>
          </a:extLst>
        </xdr:cNvPr>
        <xdr:cNvSpPr txBox="1">
          <a:spLocks noChangeArrowheads="1"/>
        </xdr:cNvSpPr>
      </xdr:nvSpPr>
      <xdr:spPr bwMode="auto">
        <a:xfrm>
          <a:off x="45566580" y="209430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35</xdr:row>
      <xdr:rowOff>0</xdr:rowOff>
    </xdr:from>
    <xdr:ext cx="95250" cy="442269"/>
    <xdr:sp macro="" textlink="">
      <xdr:nvSpPr>
        <xdr:cNvPr id="209" name="Text Box 15">
          <a:extLst>
            <a:ext uri="{FF2B5EF4-FFF2-40B4-BE49-F238E27FC236}">
              <a16:creationId xmlns:a16="http://schemas.microsoft.com/office/drawing/2014/main" xmlns="" id="{00000000-0008-0000-0200-0000D1000000}"/>
            </a:ext>
          </a:extLst>
        </xdr:cNvPr>
        <xdr:cNvSpPr txBox="1">
          <a:spLocks noChangeArrowheads="1"/>
        </xdr:cNvSpPr>
      </xdr:nvSpPr>
      <xdr:spPr bwMode="auto">
        <a:xfrm>
          <a:off x="42351892" y="209430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35</xdr:row>
      <xdr:rowOff>0</xdr:rowOff>
    </xdr:from>
    <xdr:ext cx="95250" cy="442269"/>
    <xdr:sp macro="" textlink="">
      <xdr:nvSpPr>
        <xdr:cNvPr id="210" name="Text Box 15">
          <a:extLst>
            <a:ext uri="{FF2B5EF4-FFF2-40B4-BE49-F238E27FC236}">
              <a16:creationId xmlns:a16="http://schemas.microsoft.com/office/drawing/2014/main" xmlns="" id="{00000000-0008-0000-0200-0000D2000000}"/>
            </a:ext>
          </a:extLst>
        </xdr:cNvPr>
        <xdr:cNvSpPr txBox="1">
          <a:spLocks noChangeArrowheads="1"/>
        </xdr:cNvSpPr>
      </xdr:nvSpPr>
      <xdr:spPr bwMode="auto">
        <a:xfrm>
          <a:off x="45566580" y="209430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35</xdr:row>
      <xdr:rowOff>0</xdr:rowOff>
    </xdr:from>
    <xdr:ext cx="95250" cy="442269"/>
    <xdr:sp macro="" textlink="">
      <xdr:nvSpPr>
        <xdr:cNvPr id="211" name="Text Box 15">
          <a:extLst>
            <a:ext uri="{FF2B5EF4-FFF2-40B4-BE49-F238E27FC236}">
              <a16:creationId xmlns:a16="http://schemas.microsoft.com/office/drawing/2014/main" xmlns="" id="{00000000-0008-0000-0200-0000D3000000}"/>
            </a:ext>
          </a:extLst>
        </xdr:cNvPr>
        <xdr:cNvSpPr txBox="1">
          <a:spLocks noChangeArrowheads="1"/>
        </xdr:cNvSpPr>
      </xdr:nvSpPr>
      <xdr:spPr bwMode="auto">
        <a:xfrm>
          <a:off x="42351892" y="209430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35</xdr:row>
      <xdr:rowOff>0</xdr:rowOff>
    </xdr:from>
    <xdr:ext cx="95250" cy="442269"/>
    <xdr:sp macro="" textlink="">
      <xdr:nvSpPr>
        <xdr:cNvPr id="212" name="Text Box 15">
          <a:extLst>
            <a:ext uri="{FF2B5EF4-FFF2-40B4-BE49-F238E27FC236}">
              <a16:creationId xmlns:a16="http://schemas.microsoft.com/office/drawing/2014/main" xmlns="" id="{00000000-0008-0000-0200-0000D4000000}"/>
            </a:ext>
          </a:extLst>
        </xdr:cNvPr>
        <xdr:cNvSpPr txBox="1">
          <a:spLocks noChangeArrowheads="1"/>
        </xdr:cNvSpPr>
      </xdr:nvSpPr>
      <xdr:spPr bwMode="auto">
        <a:xfrm>
          <a:off x="45566580" y="209430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35</xdr:row>
      <xdr:rowOff>0</xdr:rowOff>
    </xdr:from>
    <xdr:ext cx="95250" cy="442269"/>
    <xdr:sp macro="" textlink="">
      <xdr:nvSpPr>
        <xdr:cNvPr id="213" name="Text Box 15">
          <a:extLst>
            <a:ext uri="{FF2B5EF4-FFF2-40B4-BE49-F238E27FC236}">
              <a16:creationId xmlns:a16="http://schemas.microsoft.com/office/drawing/2014/main" xmlns="" id="{00000000-0008-0000-0200-0000D5000000}"/>
            </a:ext>
          </a:extLst>
        </xdr:cNvPr>
        <xdr:cNvSpPr txBox="1">
          <a:spLocks noChangeArrowheads="1"/>
        </xdr:cNvSpPr>
      </xdr:nvSpPr>
      <xdr:spPr bwMode="auto">
        <a:xfrm>
          <a:off x="42351892" y="209430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35</xdr:row>
      <xdr:rowOff>0</xdr:rowOff>
    </xdr:from>
    <xdr:ext cx="95250" cy="442269"/>
    <xdr:sp macro="" textlink="">
      <xdr:nvSpPr>
        <xdr:cNvPr id="214" name="Text Box 15">
          <a:extLst>
            <a:ext uri="{FF2B5EF4-FFF2-40B4-BE49-F238E27FC236}">
              <a16:creationId xmlns:a16="http://schemas.microsoft.com/office/drawing/2014/main" xmlns="" id="{00000000-0008-0000-0200-0000D6000000}"/>
            </a:ext>
          </a:extLst>
        </xdr:cNvPr>
        <xdr:cNvSpPr txBox="1">
          <a:spLocks noChangeArrowheads="1"/>
        </xdr:cNvSpPr>
      </xdr:nvSpPr>
      <xdr:spPr bwMode="auto">
        <a:xfrm>
          <a:off x="45566580" y="209430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39</xdr:row>
      <xdr:rowOff>0</xdr:rowOff>
    </xdr:from>
    <xdr:ext cx="95250" cy="442269"/>
    <xdr:sp macro="" textlink="">
      <xdr:nvSpPr>
        <xdr:cNvPr id="215" name="Text Box 15">
          <a:extLst>
            <a:ext uri="{FF2B5EF4-FFF2-40B4-BE49-F238E27FC236}">
              <a16:creationId xmlns:a16="http://schemas.microsoft.com/office/drawing/2014/main" xmlns="" id="{00000000-0008-0000-0200-0000D7000000}"/>
            </a:ext>
          </a:extLst>
        </xdr:cNvPr>
        <xdr:cNvSpPr txBox="1">
          <a:spLocks noChangeArrowheads="1"/>
        </xdr:cNvSpPr>
      </xdr:nvSpPr>
      <xdr:spPr bwMode="auto">
        <a:xfrm>
          <a:off x="42351892" y="239910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39</xdr:row>
      <xdr:rowOff>0</xdr:rowOff>
    </xdr:from>
    <xdr:ext cx="95250" cy="213632"/>
    <xdr:sp macro="" textlink="">
      <xdr:nvSpPr>
        <xdr:cNvPr id="216" name="Text Box 15">
          <a:extLst>
            <a:ext uri="{FF2B5EF4-FFF2-40B4-BE49-F238E27FC236}">
              <a16:creationId xmlns:a16="http://schemas.microsoft.com/office/drawing/2014/main" xmlns="" id="{00000000-0008-0000-0200-0000D8000000}"/>
            </a:ext>
          </a:extLst>
        </xdr:cNvPr>
        <xdr:cNvSpPr txBox="1">
          <a:spLocks noChangeArrowheads="1"/>
        </xdr:cNvSpPr>
      </xdr:nvSpPr>
      <xdr:spPr bwMode="auto">
        <a:xfrm>
          <a:off x="42351892" y="2399109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39</xdr:row>
      <xdr:rowOff>0</xdr:rowOff>
    </xdr:from>
    <xdr:ext cx="95250" cy="442269"/>
    <xdr:sp macro="" textlink="">
      <xdr:nvSpPr>
        <xdr:cNvPr id="217" name="Text Box 15">
          <a:extLst>
            <a:ext uri="{FF2B5EF4-FFF2-40B4-BE49-F238E27FC236}">
              <a16:creationId xmlns:a16="http://schemas.microsoft.com/office/drawing/2014/main" xmlns="" id="{00000000-0008-0000-0200-0000D9000000}"/>
            </a:ext>
          </a:extLst>
        </xdr:cNvPr>
        <xdr:cNvSpPr txBox="1">
          <a:spLocks noChangeArrowheads="1"/>
        </xdr:cNvSpPr>
      </xdr:nvSpPr>
      <xdr:spPr bwMode="auto">
        <a:xfrm>
          <a:off x="45566580" y="239910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39</xdr:row>
      <xdr:rowOff>0</xdr:rowOff>
    </xdr:from>
    <xdr:ext cx="95250" cy="213632"/>
    <xdr:sp macro="" textlink="">
      <xdr:nvSpPr>
        <xdr:cNvPr id="218" name="Text Box 15">
          <a:extLst>
            <a:ext uri="{FF2B5EF4-FFF2-40B4-BE49-F238E27FC236}">
              <a16:creationId xmlns:a16="http://schemas.microsoft.com/office/drawing/2014/main" xmlns="" id="{00000000-0008-0000-0200-0000DA000000}"/>
            </a:ext>
          </a:extLst>
        </xdr:cNvPr>
        <xdr:cNvSpPr txBox="1">
          <a:spLocks noChangeArrowheads="1"/>
        </xdr:cNvSpPr>
      </xdr:nvSpPr>
      <xdr:spPr bwMode="auto">
        <a:xfrm>
          <a:off x="45566580" y="2399109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39</xdr:row>
      <xdr:rowOff>0</xdr:rowOff>
    </xdr:from>
    <xdr:ext cx="95250" cy="442269"/>
    <xdr:sp macro="" textlink="">
      <xdr:nvSpPr>
        <xdr:cNvPr id="219" name="Text Box 15">
          <a:extLst>
            <a:ext uri="{FF2B5EF4-FFF2-40B4-BE49-F238E27FC236}">
              <a16:creationId xmlns:a16="http://schemas.microsoft.com/office/drawing/2014/main" xmlns="" id="{00000000-0008-0000-0200-0000DB000000}"/>
            </a:ext>
          </a:extLst>
        </xdr:cNvPr>
        <xdr:cNvSpPr txBox="1">
          <a:spLocks noChangeArrowheads="1"/>
        </xdr:cNvSpPr>
      </xdr:nvSpPr>
      <xdr:spPr bwMode="auto">
        <a:xfrm>
          <a:off x="42351892" y="239910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39</xdr:row>
      <xdr:rowOff>0</xdr:rowOff>
    </xdr:from>
    <xdr:ext cx="95250" cy="442269"/>
    <xdr:sp macro="" textlink="">
      <xdr:nvSpPr>
        <xdr:cNvPr id="220" name="Text Box 15">
          <a:extLst>
            <a:ext uri="{FF2B5EF4-FFF2-40B4-BE49-F238E27FC236}">
              <a16:creationId xmlns:a16="http://schemas.microsoft.com/office/drawing/2014/main" xmlns="" id="{00000000-0008-0000-0200-0000DC000000}"/>
            </a:ext>
          </a:extLst>
        </xdr:cNvPr>
        <xdr:cNvSpPr txBox="1">
          <a:spLocks noChangeArrowheads="1"/>
        </xdr:cNvSpPr>
      </xdr:nvSpPr>
      <xdr:spPr bwMode="auto">
        <a:xfrm>
          <a:off x="45566580" y="239910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39</xdr:row>
      <xdr:rowOff>0</xdr:rowOff>
    </xdr:from>
    <xdr:ext cx="95250" cy="442269"/>
    <xdr:sp macro="" textlink="">
      <xdr:nvSpPr>
        <xdr:cNvPr id="221" name="Text Box 15">
          <a:extLst>
            <a:ext uri="{FF2B5EF4-FFF2-40B4-BE49-F238E27FC236}">
              <a16:creationId xmlns:a16="http://schemas.microsoft.com/office/drawing/2014/main" xmlns="" id="{00000000-0008-0000-0200-0000DD000000}"/>
            </a:ext>
          </a:extLst>
        </xdr:cNvPr>
        <xdr:cNvSpPr txBox="1">
          <a:spLocks noChangeArrowheads="1"/>
        </xdr:cNvSpPr>
      </xdr:nvSpPr>
      <xdr:spPr bwMode="auto">
        <a:xfrm>
          <a:off x="42351892" y="239910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39</xdr:row>
      <xdr:rowOff>0</xdr:rowOff>
    </xdr:from>
    <xdr:ext cx="95250" cy="442269"/>
    <xdr:sp macro="" textlink="">
      <xdr:nvSpPr>
        <xdr:cNvPr id="222" name="Text Box 15">
          <a:extLst>
            <a:ext uri="{FF2B5EF4-FFF2-40B4-BE49-F238E27FC236}">
              <a16:creationId xmlns:a16="http://schemas.microsoft.com/office/drawing/2014/main" xmlns="" id="{00000000-0008-0000-0200-0000DE000000}"/>
            </a:ext>
          </a:extLst>
        </xdr:cNvPr>
        <xdr:cNvSpPr txBox="1">
          <a:spLocks noChangeArrowheads="1"/>
        </xdr:cNvSpPr>
      </xdr:nvSpPr>
      <xdr:spPr bwMode="auto">
        <a:xfrm>
          <a:off x="45566580" y="239910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39</xdr:row>
      <xdr:rowOff>0</xdr:rowOff>
    </xdr:from>
    <xdr:ext cx="95250" cy="442269"/>
    <xdr:sp macro="" textlink="">
      <xdr:nvSpPr>
        <xdr:cNvPr id="223" name="Text Box 15">
          <a:extLst>
            <a:ext uri="{FF2B5EF4-FFF2-40B4-BE49-F238E27FC236}">
              <a16:creationId xmlns:a16="http://schemas.microsoft.com/office/drawing/2014/main" xmlns="" id="{00000000-0008-0000-0200-0000DF000000}"/>
            </a:ext>
          </a:extLst>
        </xdr:cNvPr>
        <xdr:cNvSpPr txBox="1">
          <a:spLocks noChangeArrowheads="1"/>
        </xdr:cNvSpPr>
      </xdr:nvSpPr>
      <xdr:spPr bwMode="auto">
        <a:xfrm>
          <a:off x="42351892" y="239910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39</xdr:row>
      <xdr:rowOff>0</xdr:rowOff>
    </xdr:from>
    <xdr:ext cx="95250" cy="442269"/>
    <xdr:sp macro="" textlink="">
      <xdr:nvSpPr>
        <xdr:cNvPr id="224" name="Text Box 15">
          <a:extLst>
            <a:ext uri="{FF2B5EF4-FFF2-40B4-BE49-F238E27FC236}">
              <a16:creationId xmlns:a16="http://schemas.microsoft.com/office/drawing/2014/main" xmlns="" id="{00000000-0008-0000-0200-0000E0000000}"/>
            </a:ext>
          </a:extLst>
        </xdr:cNvPr>
        <xdr:cNvSpPr txBox="1">
          <a:spLocks noChangeArrowheads="1"/>
        </xdr:cNvSpPr>
      </xdr:nvSpPr>
      <xdr:spPr bwMode="auto">
        <a:xfrm>
          <a:off x="45566580" y="239910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39</xdr:row>
      <xdr:rowOff>0</xdr:rowOff>
    </xdr:from>
    <xdr:ext cx="95250" cy="442269"/>
    <xdr:sp macro="" textlink="">
      <xdr:nvSpPr>
        <xdr:cNvPr id="225" name="Text Box 15">
          <a:extLst>
            <a:ext uri="{FF2B5EF4-FFF2-40B4-BE49-F238E27FC236}">
              <a16:creationId xmlns:a16="http://schemas.microsoft.com/office/drawing/2014/main" xmlns="" id="{00000000-0008-0000-0200-0000E1000000}"/>
            </a:ext>
          </a:extLst>
        </xdr:cNvPr>
        <xdr:cNvSpPr txBox="1">
          <a:spLocks noChangeArrowheads="1"/>
        </xdr:cNvSpPr>
      </xdr:nvSpPr>
      <xdr:spPr bwMode="auto">
        <a:xfrm>
          <a:off x="42351892" y="239910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39</xdr:row>
      <xdr:rowOff>0</xdr:rowOff>
    </xdr:from>
    <xdr:ext cx="95250" cy="442269"/>
    <xdr:sp macro="" textlink="">
      <xdr:nvSpPr>
        <xdr:cNvPr id="226" name="Text Box 15">
          <a:extLst>
            <a:ext uri="{FF2B5EF4-FFF2-40B4-BE49-F238E27FC236}">
              <a16:creationId xmlns:a16="http://schemas.microsoft.com/office/drawing/2014/main" xmlns="" id="{00000000-0008-0000-0200-0000E2000000}"/>
            </a:ext>
          </a:extLst>
        </xdr:cNvPr>
        <xdr:cNvSpPr txBox="1">
          <a:spLocks noChangeArrowheads="1"/>
        </xdr:cNvSpPr>
      </xdr:nvSpPr>
      <xdr:spPr bwMode="auto">
        <a:xfrm>
          <a:off x="45566580" y="239910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39</xdr:row>
      <xdr:rowOff>0</xdr:rowOff>
    </xdr:from>
    <xdr:ext cx="95250" cy="442269"/>
    <xdr:sp macro="" textlink="">
      <xdr:nvSpPr>
        <xdr:cNvPr id="227" name="Text Box 15">
          <a:extLst>
            <a:ext uri="{FF2B5EF4-FFF2-40B4-BE49-F238E27FC236}">
              <a16:creationId xmlns:a16="http://schemas.microsoft.com/office/drawing/2014/main" xmlns="" id="{00000000-0008-0000-0200-0000E3000000}"/>
            </a:ext>
          </a:extLst>
        </xdr:cNvPr>
        <xdr:cNvSpPr txBox="1">
          <a:spLocks noChangeArrowheads="1"/>
        </xdr:cNvSpPr>
      </xdr:nvSpPr>
      <xdr:spPr bwMode="auto">
        <a:xfrm>
          <a:off x="42351892" y="239910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39</xdr:row>
      <xdr:rowOff>0</xdr:rowOff>
    </xdr:from>
    <xdr:ext cx="95250" cy="442269"/>
    <xdr:sp macro="" textlink="">
      <xdr:nvSpPr>
        <xdr:cNvPr id="228" name="Text Box 15">
          <a:extLst>
            <a:ext uri="{FF2B5EF4-FFF2-40B4-BE49-F238E27FC236}">
              <a16:creationId xmlns:a16="http://schemas.microsoft.com/office/drawing/2014/main" xmlns="" id="{00000000-0008-0000-0200-0000E4000000}"/>
            </a:ext>
          </a:extLst>
        </xdr:cNvPr>
        <xdr:cNvSpPr txBox="1">
          <a:spLocks noChangeArrowheads="1"/>
        </xdr:cNvSpPr>
      </xdr:nvSpPr>
      <xdr:spPr bwMode="auto">
        <a:xfrm>
          <a:off x="45566580" y="239910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39</xdr:row>
      <xdr:rowOff>0</xdr:rowOff>
    </xdr:from>
    <xdr:ext cx="95250" cy="442269"/>
    <xdr:sp macro="" textlink="">
      <xdr:nvSpPr>
        <xdr:cNvPr id="229" name="Text Box 15">
          <a:extLst>
            <a:ext uri="{FF2B5EF4-FFF2-40B4-BE49-F238E27FC236}">
              <a16:creationId xmlns:a16="http://schemas.microsoft.com/office/drawing/2014/main" xmlns="" id="{00000000-0008-0000-0200-0000E5000000}"/>
            </a:ext>
          </a:extLst>
        </xdr:cNvPr>
        <xdr:cNvSpPr txBox="1">
          <a:spLocks noChangeArrowheads="1"/>
        </xdr:cNvSpPr>
      </xdr:nvSpPr>
      <xdr:spPr bwMode="auto">
        <a:xfrm>
          <a:off x="42351892" y="239910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39</xdr:row>
      <xdr:rowOff>0</xdr:rowOff>
    </xdr:from>
    <xdr:ext cx="95250" cy="442269"/>
    <xdr:sp macro="" textlink="">
      <xdr:nvSpPr>
        <xdr:cNvPr id="230" name="Text Box 15">
          <a:extLst>
            <a:ext uri="{FF2B5EF4-FFF2-40B4-BE49-F238E27FC236}">
              <a16:creationId xmlns:a16="http://schemas.microsoft.com/office/drawing/2014/main" xmlns="" id="{00000000-0008-0000-0200-0000E6000000}"/>
            </a:ext>
          </a:extLst>
        </xdr:cNvPr>
        <xdr:cNvSpPr txBox="1">
          <a:spLocks noChangeArrowheads="1"/>
        </xdr:cNvSpPr>
      </xdr:nvSpPr>
      <xdr:spPr bwMode="auto">
        <a:xfrm>
          <a:off x="45566580" y="239910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40</xdr:row>
      <xdr:rowOff>0</xdr:rowOff>
    </xdr:from>
    <xdr:ext cx="95250" cy="442269"/>
    <xdr:sp macro="" textlink="">
      <xdr:nvSpPr>
        <xdr:cNvPr id="231" name="Text Box 15">
          <a:extLst>
            <a:ext uri="{FF2B5EF4-FFF2-40B4-BE49-F238E27FC236}">
              <a16:creationId xmlns:a16="http://schemas.microsoft.com/office/drawing/2014/main" xmlns="" id="{00000000-0008-0000-0200-0000E7000000}"/>
            </a:ext>
          </a:extLst>
        </xdr:cNvPr>
        <xdr:cNvSpPr txBox="1">
          <a:spLocks noChangeArrowheads="1"/>
        </xdr:cNvSpPr>
      </xdr:nvSpPr>
      <xdr:spPr bwMode="auto">
        <a:xfrm>
          <a:off x="42351892" y="24455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40</xdr:row>
      <xdr:rowOff>0</xdr:rowOff>
    </xdr:from>
    <xdr:ext cx="95250" cy="213632"/>
    <xdr:sp macro="" textlink="">
      <xdr:nvSpPr>
        <xdr:cNvPr id="232" name="Text Box 15">
          <a:extLst>
            <a:ext uri="{FF2B5EF4-FFF2-40B4-BE49-F238E27FC236}">
              <a16:creationId xmlns:a16="http://schemas.microsoft.com/office/drawing/2014/main" xmlns="" id="{00000000-0008-0000-0200-0000E8000000}"/>
            </a:ext>
          </a:extLst>
        </xdr:cNvPr>
        <xdr:cNvSpPr txBox="1">
          <a:spLocks noChangeArrowheads="1"/>
        </xdr:cNvSpPr>
      </xdr:nvSpPr>
      <xdr:spPr bwMode="auto">
        <a:xfrm>
          <a:off x="42351892" y="244554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40</xdr:row>
      <xdr:rowOff>0</xdr:rowOff>
    </xdr:from>
    <xdr:ext cx="95250" cy="442269"/>
    <xdr:sp macro="" textlink="">
      <xdr:nvSpPr>
        <xdr:cNvPr id="233" name="Text Box 15">
          <a:extLst>
            <a:ext uri="{FF2B5EF4-FFF2-40B4-BE49-F238E27FC236}">
              <a16:creationId xmlns:a16="http://schemas.microsoft.com/office/drawing/2014/main" xmlns="" id="{00000000-0008-0000-0200-0000E9000000}"/>
            </a:ext>
          </a:extLst>
        </xdr:cNvPr>
        <xdr:cNvSpPr txBox="1">
          <a:spLocks noChangeArrowheads="1"/>
        </xdr:cNvSpPr>
      </xdr:nvSpPr>
      <xdr:spPr bwMode="auto">
        <a:xfrm>
          <a:off x="45566580" y="24455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40</xdr:row>
      <xdr:rowOff>0</xdr:rowOff>
    </xdr:from>
    <xdr:ext cx="95250" cy="213632"/>
    <xdr:sp macro="" textlink="">
      <xdr:nvSpPr>
        <xdr:cNvPr id="234" name="Text Box 15">
          <a:extLst>
            <a:ext uri="{FF2B5EF4-FFF2-40B4-BE49-F238E27FC236}">
              <a16:creationId xmlns:a16="http://schemas.microsoft.com/office/drawing/2014/main" xmlns="" id="{00000000-0008-0000-0200-0000EA000000}"/>
            </a:ext>
          </a:extLst>
        </xdr:cNvPr>
        <xdr:cNvSpPr txBox="1">
          <a:spLocks noChangeArrowheads="1"/>
        </xdr:cNvSpPr>
      </xdr:nvSpPr>
      <xdr:spPr bwMode="auto">
        <a:xfrm>
          <a:off x="45566580" y="244554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40</xdr:row>
      <xdr:rowOff>0</xdr:rowOff>
    </xdr:from>
    <xdr:ext cx="95250" cy="442269"/>
    <xdr:sp macro="" textlink="">
      <xdr:nvSpPr>
        <xdr:cNvPr id="235" name="Text Box 15">
          <a:extLst>
            <a:ext uri="{FF2B5EF4-FFF2-40B4-BE49-F238E27FC236}">
              <a16:creationId xmlns:a16="http://schemas.microsoft.com/office/drawing/2014/main" xmlns="" id="{00000000-0008-0000-0200-0000EB000000}"/>
            </a:ext>
          </a:extLst>
        </xdr:cNvPr>
        <xdr:cNvSpPr txBox="1">
          <a:spLocks noChangeArrowheads="1"/>
        </xdr:cNvSpPr>
      </xdr:nvSpPr>
      <xdr:spPr bwMode="auto">
        <a:xfrm>
          <a:off x="42351892" y="24455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40</xdr:row>
      <xdr:rowOff>0</xdr:rowOff>
    </xdr:from>
    <xdr:ext cx="95250" cy="442269"/>
    <xdr:sp macro="" textlink="">
      <xdr:nvSpPr>
        <xdr:cNvPr id="236" name="Text Box 15">
          <a:extLst>
            <a:ext uri="{FF2B5EF4-FFF2-40B4-BE49-F238E27FC236}">
              <a16:creationId xmlns:a16="http://schemas.microsoft.com/office/drawing/2014/main" xmlns="" id="{00000000-0008-0000-0200-0000EC000000}"/>
            </a:ext>
          </a:extLst>
        </xdr:cNvPr>
        <xdr:cNvSpPr txBox="1">
          <a:spLocks noChangeArrowheads="1"/>
        </xdr:cNvSpPr>
      </xdr:nvSpPr>
      <xdr:spPr bwMode="auto">
        <a:xfrm>
          <a:off x="45566580" y="24455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40</xdr:row>
      <xdr:rowOff>0</xdr:rowOff>
    </xdr:from>
    <xdr:ext cx="95250" cy="442269"/>
    <xdr:sp macro="" textlink="">
      <xdr:nvSpPr>
        <xdr:cNvPr id="237" name="Text Box 15">
          <a:extLst>
            <a:ext uri="{FF2B5EF4-FFF2-40B4-BE49-F238E27FC236}">
              <a16:creationId xmlns:a16="http://schemas.microsoft.com/office/drawing/2014/main" xmlns="" id="{00000000-0008-0000-0200-0000ED000000}"/>
            </a:ext>
          </a:extLst>
        </xdr:cNvPr>
        <xdr:cNvSpPr txBox="1">
          <a:spLocks noChangeArrowheads="1"/>
        </xdr:cNvSpPr>
      </xdr:nvSpPr>
      <xdr:spPr bwMode="auto">
        <a:xfrm>
          <a:off x="42351892" y="24455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40</xdr:row>
      <xdr:rowOff>0</xdr:rowOff>
    </xdr:from>
    <xdr:ext cx="95250" cy="442269"/>
    <xdr:sp macro="" textlink="">
      <xdr:nvSpPr>
        <xdr:cNvPr id="238" name="Text Box 15">
          <a:extLst>
            <a:ext uri="{FF2B5EF4-FFF2-40B4-BE49-F238E27FC236}">
              <a16:creationId xmlns:a16="http://schemas.microsoft.com/office/drawing/2014/main" xmlns="" id="{00000000-0008-0000-0200-0000EE000000}"/>
            </a:ext>
          </a:extLst>
        </xdr:cNvPr>
        <xdr:cNvSpPr txBox="1">
          <a:spLocks noChangeArrowheads="1"/>
        </xdr:cNvSpPr>
      </xdr:nvSpPr>
      <xdr:spPr bwMode="auto">
        <a:xfrm>
          <a:off x="45566580" y="24455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40</xdr:row>
      <xdr:rowOff>0</xdr:rowOff>
    </xdr:from>
    <xdr:ext cx="95250" cy="442269"/>
    <xdr:sp macro="" textlink="">
      <xdr:nvSpPr>
        <xdr:cNvPr id="239" name="Text Box 15">
          <a:extLst>
            <a:ext uri="{FF2B5EF4-FFF2-40B4-BE49-F238E27FC236}">
              <a16:creationId xmlns:a16="http://schemas.microsoft.com/office/drawing/2014/main" xmlns="" id="{00000000-0008-0000-0200-0000EF000000}"/>
            </a:ext>
          </a:extLst>
        </xdr:cNvPr>
        <xdr:cNvSpPr txBox="1">
          <a:spLocks noChangeArrowheads="1"/>
        </xdr:cNvSpPr>
      </xdr:nvSpPr>
      <xdr:spPr bwMode="auto">
        <a:xfrm>
          <a:off x="42351892" y="24455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40</xdr:row>
      <xdr:rowOff>0</xdr:rowOff>
    </xdr:from>
    <xdr:ext cx="95250" cy="442269"/>
    <xdr:sp macro="" textlink="">
      <xdr:nvSpPr>
        <xdr:cNvPr id="240" name="Text Box 15">
          <a:extLst>
            <a:ext uri="{FF2B5EF4-FFF2-40B4-BE49-F238E27FC236}">
              <a16:creationId xmlns:a16="http://schemas.microsoft.com/office/drawing/2014/main" xmlns="" id="{00000000-0008-0000-0200-0000F0000000}"/>
            </a:ext>
          </a:extLst>
        </xdr:cNvPr>
        <xdr:cNvSpPr txBox="1">
          <a:spLocks noChangeArrowheads="1"/>
        </xdr:cNvSpPr>
      </xdr:nvSpPr>
      <xdr:spPr bwMode="auto">
        <a:xfrm>
          <a:off x="45566580" y="24455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40</xdr:row>
      <xdr:rowOff>0</xdr:rowOff>
    </xdr:from>
    <xdr:ext cx="95250" cy="442269"/>
    <xdr:sp macro="" textlink="">
      <xdr:nvSpPr>
        <xdr:cNvPr id="241" name="Text Box 15">
          <a:extLst>
            <a:ext uri="{FF2B5EF4-FFF2-40B4-BE49-F238E27FC236}">
              <a16:creationId xmlns:a16="http://schemas.microsoft.com/office/drawing/2014/main" xmlns="" id="{00000000-0008-0000-0200-0000F1000000}"/>
            </a:ext>
          </a:extLst>
        </xdr:cNvPr>
        <xdr:cNvSpPr txBox="1">
          <a:spLocks noChangeArrowheads="1"/>
        </xdr:cNvSpPr>
      </xdr:nvSpPr>
      <xdr:spPr bwMode="auto">
        <a:xfrm>
          <a:off x="42351892" y="24455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40</xdr:row>
      <xdr:rowOff>0</xdr:rowOff>
    </xdr:from>
    <xdr:ext cx="95250" cy="442269"/>
    <xdr:sp macro="" textlink="">
      <xdr:nvSpPr>
        <xdr:cNvPr id="242" name="Text Box 15">
          <a:extLst>
            <a:ext uri="{FF2B5EF4-FFF2-40B4-BE49-F238E27FC236}">
              <a16:creationId xmlns:a16="http://schemas.microsoft.com/office/drawing/2014/main" xmlns="" id="{00000000-0008-0000-0200-0000F2000000}"/>
            </a:ext>
          </a:extLst>
        </xdr:cNvPr>
        <xdr:cNvSpPr txBox="1">
          <a:spLocks noChangeArrowheads="1"/>
        </xdr:cNvSpPr>
      </xdr:nvSpPr>
      <xdr:spPr bwMode="auto">
        <a:xfrm>
          <a:off x="45566580" y="24455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40</xdr:row>
      <xdr:rowOff>0</xdr:rowOff>
    </xdr:from>
    <xdr:ext cx="95250" cy="442269"/>
    <xdr:sp macro="" textlink="">
      <xdr:nvSpPr>
        <xdr:cNvPr id="243" name="Text Box 15">
          <a:extLst>
            <a:ext uri="{FF2B5EF4-FFF2-40B4-BE49-F238E27FC236}">
              <a16:creationId xmlns:a16="http://schemas.microsoft.com/office/drawing/2014/main" xmlns="" id="{00000000-0008-0000-0200-0000F3000000}"/>
            </a:ext>
          </a:extLst>
        </xdr:cNvPr>
        <xdr:cNvSpPr txBox="1">
          <a:spLocks noChangeArrowheads="1"/>
        </xdr:cNvSpPr>
      </xdr:nvSpPr>
      <xdr:spPr bwMode="auto">
        <a:xfrm>
          <a:off x="42351892" y="24455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40</xdr:row>
      <xdr:rowOff>0</xdr:rowOff>
    </xdr:from>
    <xdr:ext cx="95250" cy="442269"/>
    <xdr:sp macro="" textlink="">
      <xdr:nvSpPr>
        <xdr:cNvPr id="244" name="Text Box 15">
          <a:extLst>
            <a:ext uri="{FF2B5EF4-FFF2-40B4-BE49-F238E27FC236}">
              <a16:creationId xmlns:a16="http://schemas.microsoft.com/office/drawing/2014/main" xmlns="" id="{00000000-0008-0000-0200-0000F4000000}"/>
            </a:ext>
          </a:extLst>
        </xdr:cNvPr>
        <xdr:cNvSpPr txBox="1">
          <a:spLocks noChangeArrowheads="1"/>
        </xdr:cNvSpPr>
      </xdr:nvSpPr>
      <xdr:spPr bwMode="auto">
        <a:xfrm>
          <a:off x="45566580" y="24455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40</xdr:row>
      <xdr:rowOff>0</xdr:rowOff>
    </xdr:from>
    <xdr:ext cx="95250" cy="442269"/>
    <xdr:sp macro="" textlink="">
      <xdr:nvSpPr>
        <xdr:cNvPr id="245" name="Text Box 15">
          <a:extLst>
            <a:ext uri="{FF2B5EF4-FFF2-40B4-BE49-F238E27FC236}">
              <a16:creationId xmlns:a16="http://schemas.microsoft.com/office/drawing/2014/main" xmlns="" id="{00000000-0008-0000-0200-0000F5000000}"/>
            </a:ext>
          </a:extLst>
        </xdr:cNvPr>
        <xdr:cNvSpPr txBox="1">
          <a:spLocks noChangeArrowheads="1"/>
        </xdr:cNvSpPr>
      </xdr:nvSpPr>
      <xdr:spPr bwMode="auto">
        <a:xfrm>
          <a:off x="42351892" y="24455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40</xdr:row>
      <xdr:rowOff>0</xdr:rowOff>
    </xdr:from>
    <xdr:ext cx="95250" cy="442269"/>
    <xdr:sp macro="" textlink="">
      <xdr:nvSpPr>
        <xdr:cNvPr id="246" name="Text Box 15">
          <a:extLst>
            <a:ext uri="{FF2B5EF4-FFF2-40B4-BE49-F238E27FC236}">
              <a16:creationId xmlns:a16="http://schemas.microsoft.com/office/drawing/2014/main" xmlns="" id="{00000000-0008-0000-0200-0000F6000000}"/>
            </a:ext>
          </a:extLst>
        </xdr:cNvPr>
        <xdr:cNvSpPr txBox="1">
          <a:spLocks noChangeArrowheads="1"/>
        </xdr:cNvSpPr>
      </xdr:nvSpPr>
      <xdr:spPr bwMode="auto">
        <a:xfrm>
          <a:off x="45566580" y="24455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44</xdr:row>
      <xdr:rowOff>0</xdr:rowOff>
    </xdr:from>
    <xdr:ext cx="95250" cy="442269"/>
    <xdr:sp macro="" textlink="">
      <xdr:nvSpPr>
        <xdr:cNvPr id="247" name="Text Box 15">
          <a:extLst>
            <a:ext uri="{FF2B5EF4-FFF2-40B4-BE49-F238E27FC236}">
              <a16:creationId xmlns:a16="http://schemas.microsoft.com/office/drawing/2014/main" xmlns="" id="{00000000-0008-0000-0200-0000F7000000}"/>
            </a:ext>
          </a:extLst>
        </xdr:cNvPr>
        <xdr:cNvSpPr txBox="1">
          <a:spLocks noChangeArrowheads="1"/>
        </xdr:cNvSpPr>
      </xdr:nvSpPr>
      <xdr:spPr bwMode="auto">
        <a:xfrm>
          <a:off x="42351892" y="2747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44</xdr:row>
      <xdr:rowOff>0</xdr:rowOff>
    </xdr:from>
    <xdr:ext cx="95250" cy="213632"/>
    <xdr:sp macro="" textlink="">
      <xdr:nvSpPr>
        <xdr:cNvPr id="248" name="Text Box 15">
          <a:extLst>
            <a:ext uri="{FF2B5EF4-FFF2-40B4-BE49-F238E27FC236}">
              <a16:creationId xmlns:a16="http://schemas.microsoft.com/office/drawing/2014/main" xmlns="" id="{00000000-0008-0000-0200-0000F8000000}"/>
            </a:ext>
          </a:extLst>
        </xdr:cNvPr>
        <xdr:cNvSpPr txBox="1">
          <a:spLocks noChangeArrowheads="1"/>
        </xdr:cNvSpPr>
      </xdr:nvSpPr>
      <xdr:spPr bwMode="auto">
        <a:xfrm>
          <a:off x="42351892" y="27479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44</xdr:row>
      <xdr:rowOff>0</xdr:rowOff>
    </xdr:from>
    <xdr:ext cx="95250" cy="442269"/>
    <xdr:sp macro="" textlink="">
      <xdr:nvSpPr>
        <xdr:cNvPr id="249" name="Text Box 15">
          <a:extLst>
            <a:ext uri="{FF2B5EF4-FFF2-40B4-BE49-F238E27FC236}">
              <a16:creationId xmlns:a16="http://schemas.microsoft.com/office/drawing/2014/main" xmlns="" id="{00000000-0008-0000-0200-0000F9000000}"/>
            </a:ext>
          </a:extLst>
        </xdr:cNvPr>
        <xdr:cNvSpPr txBox="1">
          <a:spLocks noChangeArrowheads="1"/>
        </xdr:cNvSpPr>
      </xdr:nvSpPr>
      <xdr:spPr bwMode="auto">
        <a:xfrm>
          <a:off x="45566580" y="2747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44</xdr:row>
      <xdr:rowOff>0</xdr:rowOff>
    </xdr:from>
    <xdr:ext cx="95250" cy="213632"/>
    <xdr:sp macro="" textlink="">
      <xdr:nvSpPr>
        <xdr:cNvPr id="250" name="Text Box 15">
          <a:extLst>
            <a:ext uri="{FF2B5EF4-FFF2-40B4-BE49-F238E27FC236}">
              <a16:creationId xmlns:a16="http://schemas.microsoft.com/office/drawing/2014/main" xmlns="" id="{00000000-0008-0000-0200-0000FA000000}"/>
            </a:ext>
          </a:extLst>
        </xdr:cNvPr>
        <xdr:cNvSpPr txBox="1">
          <a:spLocks noChangeArrowheads="1"/>
        </xdr:cNvSpPr>
      </xdr:nvSpPr>
      <xdr:spPr bwMode="auto">
        <a:xfrm>
          <a:off x="45566580" y="27479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44</xdr:row>
      <xdr:rowOff>0</xdr:rowOff>
    </xdr:from>
    <xdr:ext cx="95250" cy="442269"/>
    <xdr:sp macro="" textlink="">
      <xdr:nvSpPr>
        <xdr:cNvPr id="251" name="Text Box 15">
          <a:extLst>
            <a:ext uri="{FF2B5EF4-FFF2-40B4-BE49-F238E27FC236}">
              <a16:creationId xmlns:a16="http://schemas.microsoft.com/office/drawing/2014/main" xmlns="" id="{00000000-0008-0000-0200-0000FB000000}"/>
            </a:ext>
          </a:extLst>
        </xdr:cNvPr>
        <xdr:cNvSpPr txBox="1">
          <a:spLocks noChangeArrowheads="1"/>
        </xdr:cNvSpPr>
      </xdr:nvSpPr>
      <xdr:spPr bwMode="auto">
        <a:xfrm>
          <a:off x="42351892" y="2747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44</xdr:row>
      <xdr:rowOff>0</xdr:rowOff>
    </xdr:from>
    <xdr:ext cx="95250" cy="442269"/>
    <xdr:sp macro="" textlink="">
      <xdr:nvSpPr>
        <xdr:cNvPr id="252" name="Text Box 15">
          <a:extLst>
            <a:ext uri="{FF2B5EF4-FFF2-40B4-BE49-F238E27FC236}">
              <a16:creationId xmlns:a16="http://schemas.microsoft.com/office/drawing/2014/main" xmlns="" id="{00000000-0008-0000-0200-0000FC000000}"/>
            </a:ext>
          </a:extLst>
        </xdr:cNvPr>
        <xdr:cNvSpPr txBox="1">
          <a:spLocks noChangeArrowheads="1"/>
        </xdr:cNvSpPr>
      </xdr:nvSpPr>
      <xdr:spPr bwMode="auto">
        <a:xfrm>
          <a:off x="45566580" y="2747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44</xdr:row>
      <xdr:rowOff>0</xdr:rowOff>
    </xdr:from>
    <xdr:ext cx="95250" cy="442269"/>
    <xdr:sp macro="" textlink="">
      <xdr:nvSpPr>
        <xdr:cNvPr id="253" name="Text Box 15">
          <a:extLst>
            <a:ext uri="{FF2B5EF4-FFF2-40B4-BE49-F238E27FC236}">
              <a16:creationId xmlns:a16="http://schemas.microsoft.com/office/drawing/2014/main" xmlns="" id="{00000000-0008-0000-0200-0000FD000000}"/>
            </a:ext>
          </a:extLst>
        </xdr:cNvPr>
        <xdr:cNvSpPr txBox="1">
          <a:spLocks noChangeArrowheads="1"/>
        </xdr:cNvSpPr>
      </xdr:nvSpPr>
      <xdr:spPr bwMode="auto">
        <a:xfrm>
          <a:off x="42351892" y="2747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44</xdr:row>
      <xdr:rowOff>0</xdr:rowOff>
    </xdr:from>
    <xdr:ext cx="95250" cy="442269"/>
    <xdr:sp macro="" textlink="">
      <xdr:nvSpPr>
        <xdr:cNvPr id="254" name="Text Box 15">
          <a:extLst>
            <a:ext uri="{FF2B5EF4-FFF2-40B4-BE49-F238E27FC236}">
              <a16:creationId xmlns:a16="http://schemas.microsoft.com/office/drawing/2014/main" xmlns="" id="{00000000-0008-0000-0200-0000FE000000}"/>
            </a:ext>
          </a:extLst>
        </xdr:cNvPr>
        <xdr:cNvSpPr txBox="1">
          <a:spLocks noChangeArrowheads="1"/>
        </xdr:cNvSpPr>
      </xdr:nvSpPr>
      <xdr:spPr bwMode="auto">
        <a:xfrm>
          <a:off x="45566580" y="2747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44</xdr:row>
      <xdr:rowOff>0</xdr:rowOff>
    </xdr:from>
    <xdr:ext cx="95250" cy="442269"/>
    <xdr:sp macro="" textlink="">
      <xdr:nvSpPr>
        <xdr:cNvPr id="255" name="Text Box 15">
          <a:extLst>
            <a:ext uri="{FF2B5EF4-FFF2-40B4-BE49-F238E27FC236}">
              <a16:creationId xmlns:a16="http://schemas.microsoft.com/office/drawing/2014/main" xmlns="" id="{00000000-0008-0000-0200-0000FF000000}"/>
            </a:ext>
          </a:extLst>
        </xdr:cNvPr>
        <xdr:cNvSpPr txBox="1">
          <a:spLocks noChangeArrowheads="1"/>
        </xdr:cNvSpPr>
      </xdr:nvSpPr>
      <xdr:spPr bwMode="auto">
        <a:xfrm>
          <a:off x="42351892" y="2747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44</xdr:row>
      <xdr:rowOff>0</xdr:rowOff>
    </xdr:from>
    <xdr:ext cx="95250" cy="442269"/>
    <xdr:sp macro="" textlink="">
      <xdr:nvSpPr>
        <xdr:cNvPr id="256" name="Text Box 15">
          <a:extLst>
            <a:ext uri="{FF2B5EF4-FFF2-40B4-BE49-F238E27FC236}">
              <a16:creationId xmlns:a16="http://schemas.microsoft.com/office/drawing/2014/main" xmlns="" id="{00000000-0008-0000-0200-000000010000}"/>
            </a:ext>
          </a:extLst>
        </xdr:cNvPr>
        <xdr:cNvSpPr txBox="1">
          <a:spLocks noChangeArrowheads="1"/>
        </xdr:cNvSpPr>
      </xdr:nvSpPr>
      <xdr:spPr bwMode="auto">
        <a:xfrm>
          <a:off x="45566580" y="2747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44</xdr:row>
      <xdr:rowOff>0</xdr:rowOff>
    </xdr:from>
    <xdr:ext cx="95250" cy="442269"/>
    <xdr:sp macro="" textlink="">
      <xdr:nvSpPr>
        <xdr:cNvPr id="257" name="Text Box 15">
          <a:extLst>
            <a:ext uri="{FF2B5EF4-FFF2-40B4-BE49-F238E27FC236}">
              <a16:creationId xmlns:a16="http://schemas.microsoft.com/office/drawing/2014/main" xmlns="" id="{00000000-0008-0000-0200-000001010000}"/>
            </a:ext>
          </a:extLst>
        </xdr:cNvPr>
        <xdr:cNvSpPr txBox="1">
          <a:spLocks noChangeArrowheads="1"/>
        </xdr:cNvSpPr>
      </xdr:nvSpPr>
      <xdr:spPr bwMode="auto">
        <a:xfrm>
          <a:off x="42351892" y="2747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44</xdr:row>
      <xdr:rowOff>0</xdr:rowOff>
    </xdr:from>
    <xdr:ext cx="95250" cy="442269"/>
    <xdr:sp macro="" textlink="">
      <xdr:nvSpPr>
        <xdr:cNvPr id="258" name="Text Box 15">
          <a:extLst>
            <a:ext uri="{FF2B5EF4-FFF2-40B4-BE49-F238E27FC236}">
              <a16:creationId xmlns:a16="http://schemas.microsoft.com/office/drawing/2014/main" xmlns="" id="{00000000-0008-0000-0200-000002010000}"/>
            </a:ext>
          </a:extLst>
        </xdr:cNvPr>
        <xdr:cNvSpPr txBox="1">
          <a:spLocks noChangeArrowheads="1"/>
        </xdr:cNvSpPr>
      </xdr:nvSpPr>
      <xdr:spPr bwMode="auto">
        <a:xfrm>
          <a:off x="45566580" y="2747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44</xdr:row>
      <xdr:rowOff>0</xdr:rowOff>
    </xdr:from>
    <xdr:ext cx="95250" cy="442269"/>
    <xdr:sp macro="" textlink="">
      <xdr:nvSpPr>
        <xdr:cNvPr id="259" name="Text Box 15">
          <a:extLst>
            <a:ext uri="{FF2B5EF4-FFF2-40B4-BE49-F238E27FC236}">
              <a16:creationId xmlns:a16="http://schemas.microsoft.com/office/drawing/2014/main" xmlns="" id="{00000000-0008-0000-0200-000003010000}"/>
            </a:ext>
          </a:extLst>
        </xdr:cNvPr>
        <xdr:cNvSpPr txBox="1">
          <a:spLocks noChangeArrowheads="1"/>
        </xdr:cNvSpPr>
      </xdr:nvSpPr>
      <xdr:spPr bwMode="auto">
        <a:xfrm>
          <a:off x="42351892" y="2747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44</xdr:row>
      <xdr:rowOff>0</xdr:rowOff>
    </xdr:from>
    <xdr:ext cx="95250" cy="442269"/>
    <xdr:sp macro="" textlink="">
      <xdr:nvSpPr>
        <xdr:cNvPr id="260" name="Text Box 15">
          <a:extLst>
            <a:ext uri="{FF2B5EF4-FFF2-40B4-BE49-F238E27FC236}">
              <a16:creationId xmlns:a16="http://schemas.microsoft.com/office/drawing/2014/main" xmlns="" id="{00000000-0008-0000-0200-000004010000}"/>
            </a:ext>
          </a:extLst>
        </xdr:cNvPr>
        <xdr:cNvSpPr txBox="1">
          <a:spLocks noChangeArrowheads="1"/>
        </xdr:cNvSpPr>
      </xdr:nvSpPr>
      <xdr:spPr bwMode="auto">
        <a:xfrm>
          <a:off x="45566580" y="2747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44</xdr:row>
      <xdr:rowOff>0</xdr:rowOff>
    </xdr:from>
    <xdr:ext cx="95250" cy="442269"/>
    <xdr:sp macro="" textlink="">
      <xdr:nvSpPr>
        <xdr:cNvPr id="261" name="Text Box 15">
          <a:extLst>
            <a:ext uri="{FF2B5EF4-FFF2-40B4-BE49-F238E27FC236}">
              <a16:creationId xmlns:a16="http://schemas.microsoft.com/office/drawing/2014/main" xmlns="" id="{00000000-0008-0000-0200-000005010000}"/>
            </a:ext>
          </a:extLst>
        </xdr:cNvPr>
        <xdr:cNvSpPr txBox="1">
          <a:spLocks noChangeArrowheads="1"/>
        </xdr:cNvSpPr>
      </xdr:nvSpPr>
      <xdr:spPr bwMode="auto">
        <a:xfrm>
          <a:off x="42351892" y="2747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44</xdr:row>
      <xdr:rowOff>0</xdr:rowOff>
    </xdr:from>
    <xdr:ext cx="95250" cy="442269"/>
    <xdr:sp macro="" textlink="">
      <xdr:nvSpPr>
        <xdr:cNvPr id="262" name="Text Box 15">
          <a:extLst>
            <a:ext uri="{FF2B5EF4-FFF2-40B4-BE49-F238E27FC236}">
              <a16:creationId xmlns:a16="http://schemas.microsoft.com/office/drawing/2014/main" xmlns="" id="{00000000-0008-0000-0200-000006010000}"/>
            </a:ext>
          </a:extLst>
        </xdr:cNvPr>
        <xdr:cNvSpPr txBox="1">
          <a:spLocks noChangeArrowheads="1"/>
        </xdr:cNvSpPr>
      </xdr:nvSpPr>
      <xdr:spPr bwMode="auto">
        <a:xfrm>
          <a:off x="45566580" y="2747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45</xdr:row>
      <xdr:rowOff>0</xdr:rowOff>
    </xdr:from>
    <xdr:ext cx="95250" cy="442269"/>
    <xdr:sp macro="" textlink="">
      <xdr:nvSpPr>
        <xdr:cNvPr id="263" name="Text Box 15">
          <a:extLst>
            <a:ext uri="{FF2B5EF4-FFF2-40B4-BE49-F238E27FC236}">
              <a16:creationId xmlns:a16="http://schemas.microsoft.com/office/drawing/2014/main" xmlns="" id="{00000000-0008-0000-0200-000007010000}"/>
            </a:ext>
          </a:extLst>
        </xdr:cNvPr>
        <xdr:cNvSpPr txBox="1">
          <a:spLocks noChangeArrowheads="1"/>
        </xdr:cNvSpPr>
      </xdr:nvSpPr>
      <xdr:spPr bwMode="auto">
        <a:xfrm>
          <a:off x="42351892" y="278368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45</xdr:row>
      <xdr:rowOff>0</xdr:rowOff>
    </xdr:from>
    <xdr:ext cx="95250" cy="213632"/>
    <xdr:sp macro="" textlink="">
      <xdr:nvSpPr>
        <xdr:cNvPr id="264" name="Text Box 15">
          <a:extLst>
            <a:ext uri="{FF2B5EF4-FFF2-40B4-BE49-F238E27FC236}">
              <a16:creationId xmlns:a16="http://schemas.microsoft.com/office/drawing/2014/main" xmlns="" id="{00000000-0008-0000-0200-000008010000}"/>
            </a:ext>
          </a:extLst>
        </xdr:cNvPr>
        <xdr:cNvSpPr txBox="1">
          <a:spLocks noChangeArrowheads="1"/>
        </xdr:cNvSpPr>
      </xdr:nvSpPr>
      <xdr:spPr bwMode="auto">
        <a:xfrm>
          <a:off x="42351892" y="2783681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45</xdr:row>
      <xdr:rowOff>0</xdr:rowOff>
    </xdr:from>
    <xdr:ext cx="95250" cy="442269"/>
    <xdr:sp macro="" textlink="">
      <xdr:nvSpPr>
        <xdr:cNvPr id="265" name="Text Box 15">
          <a:extLst>
            <a:ext uri="{FF2B5EF4-FFF2-40B4-BE49-F238E27FC236}">
              <a16:creationId xmlns:a16="http://schemas.microsoft.com/office/drawing/2014/main" xmlns="" id="{00000000-0008-0000-0200-000009010000}"/>
            </a:ext>
          </a:extLst>
        </xdr:cNvPr>
        <xdr:cNvSpPr txBox="1">
          <a:spLocks noChangeArrowheads="1"/>
        </xdr:cNvSpPr>
      </xdr:nvSpPr>
      <xdr:spPr bwMode="auto">
        <a:xfrm>
          <a:off x="45566580" y="278368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45</xdr:row>
      <xdr:rowOff>0</xdr:rowOff>
    </xdr:from>
    <xdr:ext cx="95250" cy="213632"/>
    <xdr:sp macro="" textlink="">
      <xdr:nvSpPr>
        <xdr:cNvPr id="266" name="Text Box 15">
          <a:extLst>
            <a:ext uri="{FF2B5EF4-FFF2-40B4-BE49-F238E27FC236}">
              <a16:creationId xmlns:a16="http://schemas.microsoft.com/office/drawing/2014/main" xmlns="" id="{00000000-0008-0000-0200-00000A010000}"/>
            </a:ext>
          </a:extLst>
        </xdr:cNvPr>
        <xdr:cNvSpPr txBox="1">
          <a:spLocks noChangeArrowheads="1"/>
        </xdr:cNvSpPr>
      </xdr:nvSpPr>
      <xdr:spPr bwMode="auto">
        <a:xfrm>
          <a:off x="45566580" y="2783681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45</xdr:row>
      <xdr:rowOff>0</xdr:rowOff>
    </xdr:from>
    <xdr:ext cx="95250" cy="442269"/>
    <xdr:sp macro="" textlink="">
      <xdr:nvSpPr>
        <xdr:cNvPr id="267" name="Text Box 15">
          <a:extLst>
            <a:ext uri="{FF2B5EF4-FFF2-40B4-BE49-F238E27FC236}">
              <a16:creationId xmlns:a16="http://schemas.microsoft.com/office/drawing/2014/main" xmlns="" id="{00000000-0008-0000-0200-00000B010000}"/>
            </a:ext>
          </a:extLst>
        </xdr:cNvPr>
        <xdr:cNvSpPr txBox="1">
          <a:spLocks noChangeArrowheads="1"/>
        </xdr:cNvSpPr>
      </xdr:nvSpPr>
      <xdr:spPr bwMode="auto">
        <a:xfrm>
          <a:off x="42351892" y="278368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45</xdr:row>
      <xdr:rowOff>0</xdr:rowOff>
    </xdr:from>
    <xdr:ext cx="95250" cy="442269"/>
    <xdr:sp macro="" textlink="">
      <xdr:nvSpPr>
        <xdr:cNvPr id="268" name="Text Box 15">
          <a:extLst>
            <a:ext uri="{FF2B5EF4-FFF2-40B4-BE49-F238E27FC236}">
              <a16:creationId xmlns:a16="http://schemas.microsoft.com/office/drawing/2014/main" xmlns="" id="{00000000-0008-0000-0200-00000C010000}"/>
            </a:ext>
          </a:extLst>
        </xdr:cNvPr>
        <xdr:cNvSpPr txBox="1">
          <a:spLocks noChangeArrowheads="1"/>
        </xdr:cNvSpPr>
      </xdr:nvSpPr>
      <xdr:spPr bwMode="auto">
        <a:xfrm>
          <a:off x="45566580" y="278368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45</xdr:row>
      <xdr:rowOff>0</xdr:rowOff>
    </xdr:from>
    <xdr:ext cx="95250" cy="442269"/>
    <xdr:sp macro="" textlink="">
      <xdr:nvSpPr>
        <xdr:cNvPr id="269" name="Text Box 15">
          <a:extLst>
            <a:ext uri="{FF2B5EF4-FFF2-40B4-BE49-F238E27FC236}">
              <a16:creationId xmlns:a16="http://schemas.microsoft.com/office/drawing/2014/main" xmlns="" id="{00000000-0008-0000-0200-00000D010000}"/>
            </a:ext>
          </a:extLst>
        </xdr:cNvPr>
        <xdr:cNvSpPr txBox="1">
          <a:spLocks noChangeArrowheads="1"/>
        </xdr:cNvSpPr>
      </xdr:nvSpPr>
      <xdr:spPr bwMode="auto">
        <a:xfrm>
          <a:off x="42351892" y="278368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45</xdr:row>
      <xdr:rowOff>0</xdr:rowOff>
    </xdr:from>
    <xdr:ext cx="95250" cy="442269"/>
    <xdr:sp macro="" textlink="">
      <xdr:nvSpPr>
        <xdr:cNvPr id="270" name="Text Box 15">
          <a:extLst>
            <a:ext uri="{FF2B5EF4-FFF2-40B4-BE49-F238E27FC236}">
              <a16:creationId xmlns:a16="http://schemas.microsoft.com/office/drawing/2014/main" xmlns="" id="{00000000-0008-0000-0200-00000E010000}"/>
            </a:ext>
          </a:extLst>
        </xdr:cNvPr>
        <xdr:cNvSpPr txBox="1">
          <a:spLocks noChangeArrowheads="1"/>
        </xdr:cNvSpPr>
      </xdr:nvSpPr>
      <xdr:spPr bwMode="auto">
        <a:xfrm>
          <a:off x="45566580" y="278368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45</xdr:row>
      <xdr:rowOff>0</xdr:rowOff>
    </xdr:from>
    <xdr:ext cx="95250" cy="442269"/>
    <xdr:sp macro="" textlink="">
      <xdr:nvSpPr>
        <xdr:cNvPr id="271" name="Text Box 15">
          <a:extLst>
            <a:ext uri="{FF2B5EF4-FFF2-40B4-BE49-F238E27FC236}">
              <a16:creationId xmlns:a16="http://schemas.microsoft.com/office/drawing/2014/main" xmlns="" id="{00000000-0008-0000-0200-00000F010000}"/>
            </a:ext>
          </a:extLst>
        </xdr:cNvPr>
        <xdr:cNvSpPr txBox="1">
          <a:spLocks noChangeArrowheads="1"/>
        </xdr:cNvSpPr>
      </xdr:nvSpPr>
      <xdr:spPr bwMode="auto">
        <a:xfrm>
          <a:off x="42351892" y="278368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45</xdr:row>
      <xdr:rowOff>0</xdr:rowOff>
    </xdr:from>
    <xdr:ext cx="95250" cy="442269"/>
    <xdr:sp macro="" textlink="">
      <xdr:nvSpPr>
        <xdr:cNvPr id="272" name="Text Box 15">
          <a:extLst>
            <a:ext uri="{FF2B5EF4-FFF2-40B4-BE49-F238E27FC236}">
              <a16:creationId xmlns:a16="http://schemas.microsoft.com/office/drawing/2014/main" xmlns="" id="{00000000-0008-0000-0200-000010010000}"/>
            </a:ext>
          </a:extLst>
        </xdr:cNvPr>
        <xdr:cNvSpPr txBox="1">
          <a:spLocks noChangeArrowheads="1"/>
        </xdr:cNvSpPr>
      </xdr:nvSpPr>
      <xdr:spPr bwMode="auto">
        <a:xfrm>
          <a:off x="45566580" y="278368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45</xdr:row>
      <xdr:rowOff>0</xdr:rowOff>
    </xdr:from>
    <xdr:ext cx="95250" cy="442269"/>
    <xdr:sp macro="" textlink="">
      <xdr:nvSpPr>
        <xdr:cNvPr id="273" name="Text Box 15">
          <a:extLst>
            <a:ext uri="{FF2B5EF4-FFF2-40B4-BE49-F238E27FC236}">
              <a16:creationId xmlns:a16="http://schemas.microsoft.com/office/drawing/2014/main" xmlns="" id="{00000000-0008-0000-0200-000011010000}"/>
            </a:ext>
          </a:extLst>
        </xdr:cNvPr>
        <xdr:cNvSpPr txBox="1">
          <a:spLocks noChangeArrowheads="1"/>
        </xdr:cNvSpPr>
      </xdr:nvSpPr>
      <xdr:spPr bwMode="auto">
        <a:xfrm>
          <a:off x="42351892" y="278368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45</xdr:row>
      <xdr:rowOff>0</xdr:rowOff>
    </xdr:from>
    <xdr:ext cx="95250" cy="442269"/>
    <xdr:sp macro="" textlink="">
      <xdr:nvSpPr>
        <xdr:cNvPr id="274" name="Text Box 15">
          <a:extLst>
            <a:ext uri="{FF2B5EF4-FFF2-40B4-BE49-F238E27FC236}">
              <a16:creationId xmlns:a16="http://schemas.microsoft.com/office/drawing/2014/main" xmlns="" id="{00000000-0008-0000-0200-000012010000}"/>
            </a:ext>
          </a:extLst>
        </xdr:cNvPr>
        <xdr:cNvSpPr txBox="1">
          <a:spLocks noChangeArrowheads="1"/>
        </xdr:cNvSpPr>
      </xdr:nvSpPr>
      <xdr:spPr bwMode="auto">
        <a:xfrm>
          <a:off x="45566580" y="278368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45</xdr:row>
      <xdr:rowOff>0</xdr:rowOff>
    </xdr:from>
    <xdr:ext cx="95250" cy="442269"/>
    <xdr:sp macro="" textlink="">
      <xdr:nvSpPr>
        <xdr:cNvPr id="275" name="Text Box 15">
          <a:extLst>
            <a:ext uri="{FF2B5EF4-FFF2-40B4-BE49-F238E27FC236}">
              <a16:creationId xmlns:a16="http://schemas.microsoft.com/office/drawing/2014/main" xmlns="" id="{00000000-0008-0000-0200-000013010000}"/>
            </a:ext>
          </a:extLst>
        </xdr:cNvPr>
        <xdr:cNvSpPr txBox="1">
          <a:spLocks noChangeArrowheads="1"/>
        </xdr:cNvSpPr>
      </xdr:nvSpPr>
      <xdr:spPr bwMode="auto">
        <a:xfrm>
          <a:off x="42351892" y="278368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45</xdr:row>
      <xdr:rowOff>0</xdr:rowOff>
    </xdr:from>
    <xdr:ext cx="95250" cy="442269"/>
    <xdr:sp macro="" textlink="">
      <xdr:nvSpPr>
        <xdr:cNvPr id="276" name="Text Box 15">
          <a:extLst>
            <a:ext uri="{FF2B5EF4-FFF2-40B4-BE49-F238E27FC236}">
              <a16:creationId xmlns:a16="http://schemas.microsoft.com/office/drawing/2014/main" xmlns="" id="{00000000-0008-0000-0200-000014010000}"/>
            </a:ext>
          </a:extLst>
        </xdr:cNvPr>
        <xdr:cNvSpPr txBox="1">
          <a:spLocks noChangeArrowheads="1"/>
        </xdr:cNvSpPr>
      </xdr:nvSpPr>
      <xdr:spPr bwMode="auto">
        <a:xfrm>
          <a:off x="45566580" y="278368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45</xdr:row>
      <xdr:rowOff>0</xdr:rowOff>
    </xdr:from>
    <xdr:ext cx="95250" cy="442269"/>
    <xdr:sp macro="" textlink="">
      <xdr:nvSpPr>
        <xdr:cNvPr id="277" name="Text Box 15">
          <a:extLst>
            <a:ext uri="{FF2B5EF4-FFF2-40B4-BE49-F238E27FC236}">
              <a16:creationId xmlns:a16="http://schemas.microsoft.com/office/drawing/2014/main" xmlns="" id="{00000000-0008-0000-0200-000015010000}"/>
            </a:ext>
          </a:extLst>
        </xdr:cNvPr>
        <xdr:cNvSpPr txBox="1">
          <a:spLocks noChangeArrowheads="1"/>
        </xdr:cNvSpPr>
      </xdr:nvSpPr>
      <xdr:spPr bwMode="auto">
        <a:xfrm>
          <a:off x="42351892" y="278368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45</xdr:row>
      <xdr:rowOff>0</xdr:rowOff>
    </xdr:from>
    <xdr:ext cx="95250" cy="442269"/>
    <xdr:sp macro="" textlink="">
      <xdr:nvSpPr>
        <xdr:cNvPr id="278" name="Text Box 15">
          <a:extLst>
            <a:ext uri="{FF2B5EF4-FFF2-40B4-BE49-F238E27FC236}">
              <a16:creationId xmlns:a16="http://schemas.microsoft.com/office/drawing/2014/main" xmlns="" id="{00000000-0008-0000-0200-000016010000}"/>
            </a:ext>
          </a:extLst>
        </xdr:cNvPr>
        <xdr:cNvSpPr txBox="1">
          <a:spLocks noChangeArrowheads="1"/>
        </xdr:cNvSpPr>
      </xdr:nvSpPr>
      <xdr:spPr bwMode="auto">
        <a:xfrm>
          <a:off x="45566580" y="278368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48</xdr:row>
      <xdr:rowOff>0</xdr:rowOff>
    </xdr:from>
    <xdr:ext cx="95250" cy="442269"/>
    <xdr:sp macro="" textlink="">
      <xdr:nvSpPr>
        <xdr:cNvPr id="279" name="Text Box 15">
          <a:extLst>
            <a:ext uri="{FF2B5EF4-FFF2-40B4-BE49-F238E27FC236}">
              <a16:creationId xmlns:a16="http://schemas.microsoft.com/office/drawing/2014/main" xmlns="" id="{00000000-0008-0000-0200-000017010000}"/>
            </a:ext>
          </a:extLst>
        </xdr:cNvPr>
        <xdr:cNvSpPr txBox="1">
          <a:spLocks noChangeArrowheads="1"/>
        </xdr:cNvSpPr>
      </xdr:nvSpPr>
      <xdr:spPr bwMode="auto">
        <a:xfrm>
          <a:off x="42351892" y="313253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48</xdr:row>
      <xdr:rowOff>0</xdr:rowOff>
    </xdr:from>
    <xdr:ext cx="95250" cy="213632"/>
    <xdr:sp macro="" textlink="">
      <xdr:nvSpPr>
        <xdr:cNvPr id="280" name="Text Box 15">
          <a:extLst>
            <a:ext uri="{FF2B5EF4-FFF2-40B4-BE49-F238E27FC236}">
              <a16:creationId xmlns:a16="http://schemas.microsoft.com/office/drawing/2014/main" xmlns="" id="{00000000-0008-0000-0200-000018010000}"/>
            </a:ext>
          </a:extLst>
        </xdr:cNvPr>
        <xdr:cNvSpPr txBox="1">
          <a:spLocks noChangeArrowheads="1"/>
        </xdr:cNvSpPr>
      </xdr:nvSpPr>
      <xdr:spPr bwMode="auto">
        <a:xfrm>
          <a:off x="42351892" y="313253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48</xdr:row>
      <xdr:rowOff>0</xdr:rowOff>
    </xdr:from>
    <xdr:ext cx="95250" cy="442269"/>
    <xdr:sp macro="" textlink="">
      <xdr:nvSpPr>
        <xdr:cNvPr id="281" name="Text Box 15">
          <a:extLst>
            <a:ext uri="{FF2B5EF4-FFF2-40B4-BE49-F238E27FC236}">
              <a16:creationId xmlns:a16="http://schemas.microsoft.com/office/drawing/2014/main" xmlns="" id="{00000000-0008-0000-0200-000019010000}"/>
            </a:ext>
          </a:extLst>
        </xdr:cNvPr>
        <xdr:cNvSpPr txBox="1">
          <a:spLocks noChangeArrowheads="1"/>
        </xdr:cNvSpPr>
      </xdr:nvSpPr>
      <xdr:spPr bwMode="auto">
        <a:xfrm>
          <a:off x="45566580" y="313253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48</xdr:row>
      <xdr:rowOff>0</xdr:rowOff>
    </xdr:from>
    <xdr:ext cx="95250" cy="213632"/>
    <xdr:sp macro="" textlink="">
      <xdr:nvSpPr>
        <xdr:cNvPr id="282" name="Text Box 15">
          <a:extLst>
            <a:ext uri="{FF2B5EF4-FFF2-40B4-BE49-F238E27FC236}">
              <a16:creationId xmlns:a16="http://schemas.microsoft.com/office/drawing/2014/main" xmlns="" id="{00000000-0008-0000-0200-00001A010000}"/>
            </a:ext>
          </a:extLst>
        </xdr:cNvPr>
        <xdr:cNvSpPr txBox="1">
          <a:spLocks noChangeArrowheads="1"/>
        </xdr:cNvSpPr>
      </xdr:nvSpPr>
      <xdr:spPr bwMode="auto">
        <a:xfrm>
          <a:off x="45566580" y="313253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48</xdr:row>
      <xdr:rowOff>0</xdr:rowOff>
    </xdr:from>
    <xdr:ext cx="95250" cy="442269"/>
    <xdr:sp macro="" textlink="">
      <xdr:nvSpPr>
        <xdr:cNvPr id="283" name="Text Box 15">
          <a:extLst>
            <a:ext uri="{FF2B5EF4-FFF2-40B4-BE49-F238E27FC236}">
              <a16:creationId xmlns:a16="http://schemas.microsoft.com/office/drawing/2014/main" xmlns="" id="{00000000-0008-0000-0200-00001B010000}"/>
            </a:ext>
          </a:extLst>
        </xdr:cNvPr>
        <xdr:cNvSpPr txBox="1">
          <a:spLocks noChangeArrowheads="1"/>
        </xdr:cNvSpPr>
      </xdr:nvSpPr>
      <xdr:spPr bwMode="auto">
        <a:xfrm>
          <a:off x="42351892" y="313253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48</xdr:row>
      <xdr:rowOff>0</xdr:rowOff>
    </xdr:from>
    <xdr:ext cx="95250" cy="442269"/>
    <xdr:sp macro="" textlink="">
      <xdr:nvSpPr>
        <xdr:cNvPr id="284" name="Text Box 15">
          <a:extLst>
            <a:ext uri="{FF2B5EF4-FFF2-40B4-BE49-F238E27FC236}">
              <a16:creationId xmlns:a16="http://schemas.microsoft.com/office/drawing/2014/main" xmlns="" id="{00000000-0008-0000-0200-00001C010000}"/>
            </a:ext>
          </a:extLst>
        </xdr:cNvPr>
        <xdr:cNvSpPr txBox="1">
          <a:spLocks noChangeArrowheads="1"/>
        </xdr:cNvSpPr>
      </xdr:nvSpPr>
      <xdr:spPr bwMode="auto">
        <a:xfrm>
          <a:off x="45566580" y="313253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48</xdr:row>
      <xdr:rowOff>0</xdr:rowOff>
    </xdr:from>
    <xdr:ext cx="95250" cy="442269"/>
    <xdr:sp macro="" textlink="">
      <xdr:nvSpPr>
        <xdr:cNvPr id="285" name="Text Box 15">
          <a:extLst>
            <a:ext uri="{FF2B5EF4-FFF2-40B4-BE49-F238E27FC236}">
              <a16:creationId xmlns:a16="http://schemas.microsoft.com/office/drawing/2014/main" xmlns="" id="{00000000-0008-0000-0200-00001D010000}"/>
            </a:ext>
          </a:extLst>
        </xdr:cNvPr>
        <xdr:cNvSpPr txBox="1">
          <a:spLocks noChangeArrowheads="1"/>
        </xdr:cNvSpPr>
      </xdr:nvSpPr>
      <xdr:spPr bwMode="auto">
        <a:xfrm>
          <a:off x="42351892" y="313253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48</xdr:row>
      <xdr:rowOff>0</xdr:rowOff>
    </xdr:from>
    <xdr:ext cx="95250" cy="442269"/>
    <xdr:sp macro="" textlink="">
      <xdr:nvSpPr>
        <xdr:cNvPr id="286" name="Text Box 15">
          <a:extLst>
            <a:ext uri="{FF2B5EF4-FFF2-40B4-BE49-F238E27FC236}">
              <a16:creationId xmlns:a16="http://schemas.microsoft.com/office/drawing/2014/main" xmlns="" id="{00000000-0008-0000-0200-00001E010000}"/>
            </a:ext>
          </a:extLst>
        </xdr:cNvPr>
        <xdr:cNvSpPr txBox="1">
          <a:spLocks noChangeArrowheads="1"/>
        </xdr:cNvSpPr>
      </xdr:nvSpPr>
      <xdr:spPr bwMode="auto">
        <a:xfrm>
          <a:off x="45566580" y="313253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48</xdr:row>
      <xdr:rowOff>0</xdr:rowOff>
    </xdr:from>
    <xdr:ext cx="95250" cy="442269"/>
    <xdr:sp macro="" textlink="">
      <xdr:nvSpPr>
        <xdr:cNvPr id="287" name="Text Box 15">
          <a:extLst>
            <a:ext uri="{FF2B5EF4-FFF2-40B4-BE49-F238E27FC236}">
              <a16:creationId xmlns:a16="http://schemas.microsoft.com/office/drawing/2014/main" xmlns="" id="{00000000-0008-0000-0200-00001F010000}"/>
            </a:ext>
          </a:extLst>
        </xdr:cNvPr>
        <xdr:cNvSpPr txBox="1">
          <a:spLocks noChangeArrowheads="1"/>
        </xdr:cNvSpPr>
      </xdr:nvSpPr>
      <xdr:spPr bwMode="auto">
        <a:xfrm>
          <a:off x="42351892" y="313253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48</xdr:row>
      <xdr:rowOff>0</xdr:rowOff>
    </xdr:from>
    <xdr:ext cx="95250" cy="442269"/>
    <xdr:sp macro="" textlink="">
      <xdr:nvSpPr>
        <xdr:cNvPr id="288" name="Text Box 15">
          <a:extLst>
            <a:ext uri="{FF2B5EF4-FFF2-40B4-BE49-F238E27FC236}">
              <a16:creationId xmlns:a16="http://schemas.microsoft.com/office/drawing/2014/main" xmlns="" id="{00000000-0008-0000-0200-000020010000}"/>
            </a:ext>
          </a:extLst>
        </xdr:cNvPr>
        <xdr:cNvSpPr txBox="1">
          <a:spLocks noChangeArrowheads="1"/>
        </xdr:cNvSpPr>
      </xdr:nvSpPr>
      <xdr:spPr bwMode="auto">
        <a:xfrm>
          <a:off x="45566580" y="313253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48</xdr:row>
      <xdr:rowOff>0</xdr:rowOff>
    </xdr:from>
    <xdr:ext cx="95250" cy="442269"/>
    <xdr:sp macro="" textlink="">
      <xdr:nvSpPr>
        <xdr:cNvPr id="289" name="Text Box 15">
          <a:extLst>
            <a:ext uri="{FF2B5EF4-FFF2-40B4-BE49-F238E27FC236}">
              <a16:creationId xmlns:a16="http://schemas.microsoft.com/office/drawing/2014/main" xmlns="" id="{00000000-0008-0000-0200-000021010000}"/>
            </a:ext>
          </a:extLst>
        </xdr:cNvPr>
        <xdr:cNvSpPr txBox="1">
          <a:spLocks noChangeArrowheads="1"/>
        </xdr:cNvSpPr>
      </xdr:nvSpPr>
      <xdr:spPr bwMode="auto">
        <a:xfrm>
          <a:off x="42351892" y="313253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48</xdr:row>
      <xdr:rowOff>0</xdr:rowOff>
    </xdr:from>
    <xdr:ext cx="95250" cy="442269"/>
    <xdr:sp macro="" textlink="">
      <xdr:nvSpPr>
        <xdr:cNvPr id="290" name="Text Box 15">
          <a:extLst>
            <a:ext uri="{FF2B5EF4-FFF2-40B4-BE49-F238E27FC236}">
              <a16:creationId xmlns:a16="http://schemas.microsoft.com/office/drawing/2014/main" xmlns="" id="{00000000-0008-0000-0200-000022010000}"/>
            </a:ext>
          </a:extLst>
        </xdr:cNvPr>
        <xdr:cNvSpPr txBox="1">
          <a:spLocks noChangeArrowheads="1"/>
        </xdr:cNvSpPr>
      </xdr:nvSpPr>
      <xdr:spPr bwMode="auto">
        <a:xfrm>
          <a:off x="45566580" y="313253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48</xdr:row>
      <xdr:rowOff>0</xdr:rowOff>
    </xdr:from>
    <xdr:ext cx="95250" cy="442269"/>
    <xdr:sp macro="" textlink="">
      <xdr:nvSpPr>
        <xdr:cNvPr id="291" name="Text Box 15">
          <a:extLst>
            <a:ext uri="{FF2B5EF4-FFF2-40B4-BE49-F238E27FC236}">
              <a16:creationId xmlns:a16="http://schemas.microsoft.com/office/drawing/2014/main" xmlns="" id="{00000000-0008-0000-0200-000023010000}"/>
            </a:ext>
          </a:extLst>
        </xdr:cNvPr>
        <xdr:cNvSpPr txBox="1">
          <a:spLocks noChangeArrowheads="1"/>
        </xdr:cNvSpPr>
      </xdr:nvSpPr>
      <xdr:spPr bwMode="auto">
        <a:xfrm>
          <a:off x="42351892" y="313253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48</xdr:row>
      <xdr:rowOff>0</xdr:rowOff>
    </xdr:from>
    <xdr:ext cx="95250" cy="442269"/>
    <xdr:sp macro="" textlink="">
      <xdr:nvSpPr>
        <xdr:cNvPr id="292" name="Text Box 15">
          <a:extLst>
            <a:ext uri="{FF2B5EF4-FFF2-40B4-BE49-F238E27FC236}">
              <a16:creationId xmlns:a16="http://schemas.microsoft.com/office/drawing/2014/main" xmlns="" id="{00000000-0008-0000-0200-000024010000}"/>
            </a:ext>
          </a:extLst>
        </xdr:cNvPr>
        <xdr:cNvSpPr txBox="1">
          <a:spLocks noChangeArrowheads="1"/>
        </xdr:cNvSpPr>
      </xdr:nvSpPr>
      <xdr:spPr bwMode="auto">
        <a:xfrm>
          <a:off x="45566580" y="313253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48</xdr:row>
      <xdr:rowOff>0</xdr:rowOff>
    </xdr:from>
    <xdr:ext cx="95250" cy="442269"/>
    <xdr:sp macro="" textlink="">
      <xdr:nvSpPr>
        <xdr:cNvPr id="293" name="Text Box 15">
          <a:extLst>
            <a:ext uri="{FF2B5EF4-FFF2-40B4-BE49-F238E27FC236}">
              <a16:creationId xmlns:a16="http://schemas.microsoft.com/office/drawing/2014/main" xmlns="" id="{00000000-0008-0000-0200-000025010000}"/>
            </a:ext>
          </a:extLst>
        </xdr:cNvPr>
        <xdr:cNvSpPr txBox="1">
          <a:spLocks noChangeArrowheads="1"/>
        </xdr:cNvSpPr>
      </xdr:nvSpPr>
      <xdr:spPr bwMode="auto">
        <a:xfrm>
          <a:off x="42351892" y="313253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48</xdr:row>
      <xdr:rowOff>0</xdr:rowOff>
    </xdr:from>
    <xdr:ext cx="95250" cy="442269"/>
    <xdr:sp macro="" textlink="">
      <xdr:nvSpPr>
        <xdr:cNvPr id="294" name="Text Box 15">
          <a:extLst>
            <a:ext uri="{FF2B5EF4-FFF2-40B4-BE49-F238E27FC236}">
              <a16:creationId xmlns:a16="http://schemas.microsoft.com/office/drawing/2014/main" xmlns="" id="{00000000-0008-0000-0200-000026010000}"/>
            </a:ext>
          </a:extLst>
        </xdr:cNvPr>
        <xdr:cNvSpPr txBox="1">
          <a:spLocks noChangeArrowheads="1"/>
        </xdr:cNvSpPr>
      </xdr:nvSpPr>
      <xdr:spPr bwMode="auto">
        <a:xfrm>
          <a:off x="45566580" y="313253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49</xdr:row>
      <xdr:rowOff>0</xdr:rowOff>
    </xdr:from>
    <xdr:ext cx="95250" cy="442269"/>
    <xdr:sp macro="" textlink="">
      <xdr:nvSpPr>
        <xdr:cNvPr id="295" name="Text Box 15">
          <a:extLst>
            <a:ext uri="{FF2B5EF4-FFF2-40B4-BE49-F238E27FC236}">
              <a16:creationId xmlns:a16="http://schemas.microsoft.com/office/drawing/2014/main" xmlns="" id="{00000000-0008-0000-0200-000027010000}"/>
            </a:ext>
          </a:extLst>
        </xdr:cNvPr>
        <xdr:cNvSpPr txBox="1">
          <a:spLocks noChangeArrowheads="1"/>
        </xdr:cNvSpPr>
      </xdr:nvSpPr>
      <xdr:spPr bwMode="auto">
        <a:xfrm>
          <a:off x="42351892" y="316825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49</xdr:row>
      <xdr:rowOff>0</xdr:rowOff>
    </xdr:from>
    <xdr:ext cx="95250" cy="213632"/>
    <xdr:sp macro="" textlink="">
      <xdr:nvSpPr>
        <xdr:cNvPr id="296" name="Text Box 15">
          <a:extLst>
            <a:ext uri="{FF2B5EF4-FFF2-40B4-BE49-F238E27FC236}">
              <a16:creationId xmlns:a16="http://schemas.microsoft.com/office/drawing/2014/main" xmlns="" id="{00000000-0008-0000-0200-000028010000}"/>
            </a:ext>
          </a:extLst>
        </xdr:cNvPr>
        <xdr:cNvSpPr txBox="1">
          <a:spLocks noChangeArrowheads="1"/>
        </xdr:cNvSpPr>
      </xdr:nvSpPr>
      <xdr:spPr bwMode="auto">
        <a:xfrm>
          <a:off x="42351892" y="316825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49</xdr:row>
      <xdr:rowOff>0</xdr:rowOff>
    </xdr:from>
    <xdr:ext cx="95250" cy="442269"/>
    <xdr:sp macro="" textlink="">
      <xdr:nvSpPr>
        <xdr:cNvPr id="297" name="Text Box 15">
          <a:extLst>
            <a:ext uri="{FF2B5EF4-FFF2-40B4-BE49-F238E27FC236}">
              <a16:creationId xmlns:a16="http://schemas.microsoft.com/office/drawing/2014/main" xmlns="" id="{00000000-0008-0000-0200-000029010000}"/>
            </a:ext>
          </a:extLst>
        </xdr:cNvPr>
        <xdr:cNvSpPr txBox="1">
          <a:spLocks noChangeArrowheads="1"/>
        </xdr:cNvSpPr>
      </xdr:nvSpPr>
      <xdr:spPr bwMode="auto">
        <a:xfrm>
          <a:off x="45566580" y="316825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49</xdr:row>
      <xdr:rowOff>0</xdr:rowOff>
    </xdr:from>
    <xdr:ext cx="95250" cy="213632"/>
    <xdr:sp macro="" textlink="">
      <xdr:nvSpPr>
        <xdr:cNvPr id="298" name="Text Box 15">
          <a:extLst>
            <a:ext uri="{FF2B5EF4-FFF2-40B4-BE49-F238E27FC236}">
              <a16:creationId xmlns:a16="http://schemas.microsoft.com/office/drawing/2014/main" xmlns="" id="{00000000-0008-0000-0200-00002A010000}"/>
            </a:ext>
          </a:extLst>
        </xdr:cNvPr>
        <xdr:cNvSpPr txBox="1">
          <a:spLocks noChangeArrowheads="1"/>
        </xdr:cNvSpPr>
      </xdr:nvSpPr>
      <xdr:spPr bwMode="auto">
        <a:xfrm>
          <a:off x="45566580" y="316825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49</xdr:row>
      <xdr:rowOff>0</xdr:rowOff>
    </xdr:from>
    <xdr:ext cx="95250" cy="442269"/>
    <xdr:sp macro="" textlink="">
      <xdr:nvSpPr>
        <xdr:cNvPr id="299" name="Text Box 15">
          <a:extLst>
            <a:ext uri="{FF2B5EF4-FFF2-40B4-BE49-F238E27FC236}">
              <a16:creationId xmlns:a16="http://schemas.microsoft.com/office/drawing/2014/main" xmlns="" id="{00000000-0008-0000-0200-00002B010000}"/>
            </a:ext>
          </a:extLst>
        </xdr:cNvPr>
        <xdr:cNvSpPr txBox="1">
          <a:spLocks noChangeArrowheads="1"/>
        </xdr:cNvSpPr>
      </xdr:nvSpPr>
      <xdr:spPr bwMode="auto">
        <a:xfrm>
          <a:off x="42351892" y="316825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49</xdr:row>
      <xdr:rowOff>0</xdr:rowOff>
    </xdr:from>
    <xdr:ext cx="95250" cy="442269"/>
    <xdr:sp macro="" textlink="">
      <xdr:nvSpPr>
        <xdr:cNvPr id="300" name="Text Box 15">
          <a:extLst>
            <a:ext uri="{FF2B5EF4-FFF2-40B4-BE49-F238E27FC236}">
              <a16:creationId xmlns:a16="http://schemas.microsoft.com/office/drawing/2014/main" xmlns="" id="{00000000-0008-0000-0200-00002C010000}"/>
            </a:ext>
          </a:extLst>
        </xdr:cNvPr>
        <xdr:cNvSpPr txBox="1">
          <a:spLocks noChangeArrowheads="1"/>
        </xdr:cNvSpPr>
      </xdr:nvSpPr>
      <xdr:spPr bwMode="auto">
        <a:xfrm>
          <a:off x="45566580" y="316825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49</xdr:row>
      <xdr:rowOff>0</xdr:rowOff>
    </xdr:from>
    <xdr:ext cx="95250" cy="442269"/>
    <xdr:sp macro="" textlink="">
      <xdr:nvSpPr>
        <xdr:cNvPr id="301" name="Text Box 15">
          <a:extLst>
            <a:ext uri="{FF2B5EF4-FFF2-40B4-BE49-F238E27FC236}">
              <a16:creationId xmlns:a16="http://schemas.microsoft.com/office/drawing/2014/main" xmlns="" id="{00000000-0008-0000-0200-00002D010000}"/>
            </a:ext>
          </a:extLst>
        </xdr:cNvPr>
        <xdr:cNvSpPr txBox="1">
          <a:spLocks noChangeArrowheads="1"/>
        </xdr:cNvSpPr>
      </xdr:nvSpPr>
      <xdr:spPr bwMode="auto">
        <a:xfrm>
          <a:off x="42351892" y="316825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49</xdr:row>
      <xdr:rowOff>0</xdr:rowOff>
    </xdr:from>
    <xdr:ext cx="95250" cy="442269"/>
    <xdr:sp macro="" textlink="">
      <xdr:nvSpPr>
        <xdr:cNvPr id="302" name="Text Box 15">
          <a:extLst>
            <a:ext uri="{FF2B5EF4-FFF2-40B4-BE49-F238E27FC236}">
              <a16:creationId xmlns:a16="http://schemas.microsoft.com/office/drawing/2014/main" xmlns="" id="{00000000-0008-0000-0200-00002E010000}"/>
            </a:ext>
          </a:extLst>
        </xdr:cNvPr>
        <xdr:cNvSpPr txBox="1">
          <a:spLocks noChangeArrowheads="1"/>
        </xdr:cNvSpPr>
      </xdr:nvSpPr>
      <xdr:spPr bwMode="auto">
        <a:xfrm>
          <a:off x="45566580" y="316825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49</xdr:row>
      <xdr:rowOff>0</xdr:rowOff>
    </xdr:from>
    <xdr:ext cx="95250" cy="442269"/>
    <xdr:sp macro="" textlink="">
      <xdr:nvSpPr>
        <xdr:cNvPr id="303" name="Text Box 15">
          <a:extLst>
            <a:ext uri="{FF2B5EF4-FFF2-40B4-BE49-F238E27FC236}">
              <a16:creationId xmlns:a16="http://schemas.microsoft.com/office/drawing/2014/main" xmlns="" id="{00000000-0008-0000-0200-00002F010000}"/>
            </a:ext>
          </a:extLst>
        </xdr:cNvPr>
        <xdr:cNvSpPr txBox="1">
          <a:spLocks noChangeArrowheads="1"/>
        </xdr:cNvSpPr>
      </xdr:nvSpPr>
      <xdr:spPr bwMode="auto">
        <a:xfrm>
          <a:off x="42351892" y="316825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49</xdr:row>
      <xdr:rowOff>0</xdr:rowOff>
    </xdr:from>
    <xdr:ext cx="95250" cy="442269"/>
    <xdr:sp macro="" textlink="">
      <xdr:nvSpPr>
        <xdr:cNvPr id="304" name="Text Box 15">
          <a:extLst>
            <a:ext uri="{FF2B5EF4-FFF2-40B4-BE49-F238E27FC236}">
              <a16:creationId xmlns:a16="http://schemas.microsoft.com/office/drawing/2014/main" xmlns="" id="{00000000-0008-0000-0200-000030010000}"/>
            </a:ext>
          </a:extLst>
        </xdr:cNvPr>
        <xdr:cNvSpPr txBox="1">
          <a:spLocks noChangeArrowheads="1"/>
        </xdr:cNvSpPr>
      </xdr:nvSpPr>
      <xdr:spPr bwMode="auto">
        <a:xfrm>
          <a:off x="45566580" y="316825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49</xdr:row>
      <xdr:rowOff>0</xdr:rowOff>
    </xdr:from>
    <xdr:ext cx="95250" cy="442269"/>
    <xdr:sp macro="" textlink="">
      <xdr:nvSpPr>
        <xdr:cNvPr id="305" name="Text Box 15">
          <a:extLst>
            <a:ext uri="{FF2B5EF4-FFF2-40B4-BE49-F238E27FC236}">
              <a16:creationId xmlns:a16="http://schemas.microsoft.com/office/drawing/2014/main" xmlns="" id="{00000000-0008-0000-0200-000031010000}"/>
            </a:ext>
          </a:extLst>
        </xdr:cNvPr>
        <xdr:cNvSpPr txBox="1">
          <a:spLocks noChangeArrowheads="1"/>
        </xdr:cNvSpPr>
      </xdr:nvSpPr>
      <xdr:spPr bwMode="auto">
        <a:xfrm>
          <a:off x="42351892" y="316825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49</xdr:row>
      <xdr:rowOff>0</xdr:rowOff>
    </xdr:from>
    <xdr:ext cx="95250" cy="442269"/>
    <xdr:sp macro="" textlink="">
      <xdr:nvSpPr>
        <xdr:cNvPr id="306" name="Text Box 15">
          <a:extLst>
            <a:ext uri="{FF2B5EF4-FFF2-40B4-BE49-F238E27FC236}">
              <a16:creationId xmlns:a16="http://schemas.microsoft.com/office/drawing/2014/main" xmlns="" id="{00000000-0008-0000-0200-000032010000}"/>
            </a:ext>
          </a:extLst>
        </xdr:cNvPr>
        <xdr:cNvSpPr txBox="1">
          <a:spLocks noChangeArrowheads="1"/>
        </xdr:cNvSpPr>
      </xdr:nvSpPr>
      <xdr:spPr bwMode="auto">
        <a:xfrm>
          <a:off x="45566580" y="316825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49</xdr:row>
      <xdr:rowOff>0</xdr:rowOff>
    </xdr:from>
    <xdr:ext cx="95250" cy="442269"/>
    <xdr:sp macro="" textlink="">
      <xdr:nvSpPr>
        <xdr:cNvPr id="307" name="Text Box 15">
          <a:extLst>
            <a:ext uri="{FF2B5EF4-FFF2-40B4-BE49-F238E27FC236}">
              <a16:creationId xmlns:a16="http://schemas.microsoft.com/office/drawing/2014/main" xmlns="" id="{00000000-0008-0000-0200-000033010000}"/>
            </a:ext>
          </a:extLst>
        </xdr:cNvPr>
        <xdr:cNvSpPr txBox="1">
          <a:spLocks noChangeArrowheads="1"/>
        </xdr:cNvSpPr>
      </xdr:nvSpPr>
      <xdr:spPr bwMode="auto">
        <a:xfrm>
          <a:off x="42351892" y="316825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49</xdr:row>
      <xdr:rowOff>0</xdr:rowOff>
    </xdr:from>
    <xdr:ext cx="95250" cy="442269"/>
    <xdr:sp macro="" textlink="">
      <xdr:nvSpPr>
        <xdr:cNvPr id="308" name="Text Box 15">
          <a:extLst>
            <a:ext uri="{FF2B5EF4-FFF2-40B4-BE49-F238E27FC236}">
              <a16:creationId xmlns:a16="http://schemas.microsoft.com/office/drawing/2014/main" xmlns="" id="{00000000-0008-0000-0200-000034010000}"/>
            </a:ext>
          </a:extLst>
        </xdr:cNvPr>
        <xdr:cNvSpPr txBox="1">
          <a:spLocks noChangeArrowheads="1"/>
        </xdr:cNvSpPr>
      </xdr:nvSpPr>
      <xdr:spPr bwMode="auto">
        <a:xfrm>
          <a:off x="45566580" y="316825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49</xdr:row>
      <xdr:rowOff>0</xdr:rowOff>
    </xdr:from>
    <xdr:ext cx="95250" cy="442269"/>
    <xdr:sp macro="" textlink="">
      <xdr:nvSpPr>
        <xdr:cNvPr id="309" name="Text Box 15">
          <a:extLst>
            <a:ext uri="{FF2B5EF4-FFF2-40B4-BE49-F238E27FC236}">
              <a16:creationId xmlns:a16="http://schemas.microsoft.com/office/drawing/2014/main" xmlns="" id="{00000000-0008-0000-0200-000035010000}"/>
            </a:ext>
          </a:extLst>
        </xdr:cNvPr>
        <xdr:cNvSpPr txBox="1">
          <a:spLocks noChangeArrowheads="1"/>
        </xdr:cNvSpPr>
      </xdr:nvSpPr>
      <xdr:spPr bwMode="auto">
        <a:xfrm>
          <a:off x="42351892" y="316825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49</xdr:row>
      <xdr:rowOff>0</xdr:rowOff>
    </xdr:from>
    <xdr:ext cx="95250" cy="442269"/>
    <xdr:sp macro="" textlink="">
      <xdr:nvSpPr>
        <xdr:cNvPr id="310" name="Text Box 15">
          <a:extLst>
            <a:ext uri="{FF2B5EF4-FFF2-40B4-BE49-F238E27FC236}">
              <a16:creationId xmlns:a16="http://schemas.microsoft.com/office/drawing/2014/main" xmlns="" id="{00000000-0008-0000-0200-000036010000}"/>
            </a:ext>
          </a:extLst>
        </xdr:cNvPr>
        <xdr:cNvSpPr txBox="1">
          <a:spLocks noChangeArrowheads="1"/>
        </xdr:cNvSpPr>
      </xdr:nvSpPr>
      <xdr:spPr bwMode="auto">
        <a:xfrm>
          <a:off x="45566580" y="316825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49</xdr:row>
      <xdr:rowOff>0</xdr:rowOff>
    </xdr:from>
    <xdr:ext cx="95250" cy="442269"/>
    <xdr:sp macro="" textlink="">
      <xdr:nvSpPr>
        <xdr:cNvPr id="311" name="Text Box 15">
          <a:extLst>
            <a:ext uri="{FF2B5EF4-FFF2-40B4-BE49-F238E27FC236}">
              <a16:creationId xmlns:a16="http://schemas.microsoft.com/office/drawing/2014/main" xmlns="" id="{00000000-0008-0000-0200-000037010000}"/>
            </a:ext>
          </a:extLst>
        </xdr:cNvPr>
        <xdr:cNvSpPr txBox="1">
          <a:spLocks noChangeArrowheads="1"/>
        </xdr:cNvSpPr>
      </xdr:nvSpPr>
      <xdr:spPr bwMode="auto">
        <a:xfrm>
          <a:off x="42351892" y="34099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49</xdr:row>
      <xdr:rowOff>0</xdr:rowOff>
    </xdr:from>
    <xdr:ext cx="95250" cy="442269"/>
    <xdr:sp macro="" textlink="">
      <xdr:nvSpPr>
        <xdr:cNvPr id="312" name="Text Box 15">
          <a:extLst>
            <a:ext uri="{FF2B5EF4-FFF2-40B4-BE49-F238E27FC236}">
              <a16:creationId xmlns:a16="http://schemas.microsoft.com/office/drawing/2014/main" xmlns="" id="{00000000-0008-0000-0200-000038010000}"/>
            </a:ext>
          </a:extLst>
        </xdr:cNvPr>
        <xdr:cNvSpPr txBox="1">
          <a:spLocks noChangeArrowheads="1"/>
        </xdr:cNvSpPr>
      </xdr:nvSpPr>
      <xdr:spPr bwMode="auto">
        <a:xfrm>
          <a:off x="45566580" y="34099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49</xdr:row>
      <xdr:rowOff>0</xdr:rowOff>
    </xdr:from>
    <xdr:ext cx="95250" cy="442269"/>
    <xdr:sp macro="" textlink="">
      <xdr:nvSpPr>
        <xdr:cNvPr id="313" name="Text Box 15">
          <a:extLst>
            <a:ext uri="{FF2B5EF4-FFF2-40B4-BE49-F238E27FC236}">
              <a16:creationId xmlns:a16="http://schemas.microsoft.com/office/drawing/2014/main" xmlns="" id="{00000000-0008-0000-0200-000039010000}"/>
            </a:ext>
          </a:extLst>
        </xdr:cNvPr>
        <xdr:cNvSpPr txBox="1">
          <a:spLocks noChangeArrowheads="1"/>
        </xdr:cNvSpPr>
      </xdr:nvSpPr>
      <xdr:spPr bwMode="auto">
        <a:xfrm>
          <a:off x="42351892" y="34099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49</xdr:row>
      <xdr:rowOff>0</xdr:rowOff>
    </xdr:from>
    <xdr:ext cx="95250" cy="442269"/>
    <xdr:sp macro="" textlink="">
      <xdr:nvSpPr>
        <xdr:cNvPr id="314" name="Text Box 15">
          <a:extLst>
            <a:ext uri="{FF2B5EF4-FFF2-40B4-BE49-F238E27FC236}">
              <a16:creationId xmlns:a16="http://schemas.microsoft.com/office/drawing/2014/main" xmlns="" id="{00000000-0008-0000-0200-00003A010000}"/>
            </a:ext>
          </a:extLst>
        </xdr:cNvPr>
        <xdr:cNvSpPr txBox="1">
          <a:spLocks noChangeArrowheads="1"/>
        </xdr:cNvSpPr>
      </xdr:nvSpPr>
      <xdr:spPr bwMode="auto">
        <a:xfrm>
          <a:off x="45566580" y="34099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49</xdr:row>
      <xdr:rowOff>0</xdr:rowOff>
    </xdr:from>
    <xdr:ext cx="95250" cy="442269"/>
    <xdr:sp macro="" textlink="">
      <xdr:nvSpPr>
        <xdr:cNvPr id="315" name="Text Box 15">
          <a:extLst>
            <a:ext uri="{FF2B5EF4-FFF2-40B4-BE49-F238E27FC236}">
              <a16:creationId xmlns:a16="http://schemas.microsoft.com/office/drawing/2014/main" xmlns="" id="{00000000-0008-0000-0200-00003B010000}"/>
            </a:ext>
          </a:extLst>
        </xdr:cNvPr>
        <xdr:cNvSpPr txBox="1">
          <a:spLocks noChangeArrowheads="1"/>
        </xdr:cNvSpPr>
      </xdr:nvSpPr>
      <xdr:spPr bwMode="auto">
        <a:xfrm>
          <a:off x="42351892" y="34099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49</xdr:row>
      <xdr:rowOff>0</xdr:rowOff>
    </xdr:from>
    <xdr:ext cx="95250" cy="442269"/>
    <xdr:sp macro="" textlink="">
      <xdr:nvSpPr>
        <xdr:cNvPr id="316" name="Text Box 15">
          <a:extLst>
            <a:ext uri="{FF2B5EF4-FFF2-40B4-BE49-F238E27FC236}">
              <a16:creationId xmlns:a16="http://schemas.microsoft.com/office/drawing/2014/main" xmlns="" id="{00000000-0008-0000-0200-00003C010000}"/>
            </a:ext>
          </a:extLst>
        </xdr:cNvPr>
        <xdr:cNvSpPr txBox="1">
          <a:spLocks noChangeArrowheads="1"/>
        </xdr:cNvSpPr>
      </xdr:nvSpPr>
      <xdr:spPr bwMode="auto">
        <a:xfrm>
          <a:off x="45566580" y="34099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49</xdr:row>
      <xdr:rowOff>0</xdr:rowOff>
    </xdr:from>
    <xdr:ext cx="95250" cy="442269"/>
    <xdr:sp macro="" textlink="">
      <xdr:nvSpPr>
        <xdr:cNvPr id="317" name="Text Box 15">
          <a:extLst>
            <a:ext uri="{FF2B5EF4-FFF2-40B4-BE49-F238E27FC236}">
              <a16:creationId xmlns:a16="http://schemas.microsoft.com/office/drawing/2014/main" xmlns="" id="{00000000-0008-0000-0200-00003D010000}"/>
            </a:ext>
          </a:extLst>
        </xdr:cNvPr>
        <xdr:cNvSpPr txBox="1">
          <a:spLocks noChangeArrowheads="1"/>
        </xdr:cNvSpPr>
      </xdr:nvSpPr>
      <xdr:spPr bwMode="auto">
        <a:xfrm>
          <a:off x="42351892" y="34099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49</xdr:row>
      <xdr:rowOff>0</xdr:rowOff>
    </xdr:from>
    <xdr:ext cx="95250" cy="442269"/>
    <xdr:sp macro="" textlink="">
      <xdr:nvSpPr>
        <xdr:cNvPr id="318" name="Text Box 15">
          <a:extLst>
            <a:ext uri="{FF2B5EF4-FFF2-40B4-BE49-F238E27FC236}">
              <a16:creationId xmlns:a16="http://schemas.microsoft.com/office/drawing/2014/main" xmlns="" id="{00000000-0008-0000-0200-00003E010000}"/>
            </a:ext>
          </a:extLst>
        </xdr:cNvPr>
        <xdr:cNvSpPr txBox="1">
          <a:spLocks noChangeArrowheads="1"/>
        </xdr:cNvSpPr>
      </xdr:nvSpPr>
      <xdr:spPr bwMode="auto">
        <a:xfrm>
          <a:off x="45566580" y="34099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49</xdr:row>
      <xdr:rowOff>0</xdr:rowOff>
    </xdr:from>
    <xdr:ext cx="95250" cy="442269"/>
    <xdr:sp macro="" textlink="">
      <xdr:nvSpPr>
        <xdr:cNvPr id="319" name="Text Box 15">
          <a:extLst>
            <a:ext uri="{FF2B5EF4-FFF2-40B4-BE49-F238E27FC236}">
              <a16:creationId xmlns:a16="http://schemas.microsoft.com/office/drawing/2014/main" xmlns="" id="{00000000-0008-0000-0200-00003F010000}"/>
            </a:ext>
          </a:extLst>
        </xdr:cNvPr>
        <xdr:cNvSpPr txBox="1">
          <a:spLocks noChangeArrowheads="1"/>
        </xdr:cNvSpPr>
      </xdr:nvSpPr>
      <xdr:spPr bwMode="auto">
        <a:xfrm>
          <a:off x="42351892" y="34099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49</xdr:row>
      <xdr:rowOff>0</xdr:rowOff>
    </xdr:from>
    <xdr:ext cx="95250" cy="442269"/>
    <xdr:sp macro="" textlink="">
      <xdr:nvSpPr>
        <xdr:cNvPr id="320" name="Text Box 15">
          <a:extLst>
            <a:ext uri="{FF2B5EF4-FFF2-40B4-BE49-F238E27FC236}">
              <a16:creationId xmlns:a16="http://schemas.microsoft.com/office/drawing/2014/main" xmlns="" id="{00000000-0008-0000-0200-000040010000}"/>
            </a:ext>
          </a:extLst>
        </xdr:cNvPr>
        <xdr:cNvSpPr txBox="1">
          <a:spLocks noChangeArrowheads="1"/>
        </xdr:cNvSpPr>
      </xdr:nvSpPr>
      <xdr:spPr bwMode="auto">
        <a:xfrm>
          <a:off x="45566580" y="34099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49</xdr:row>
      <xdr:rowOff>0</xdr:rowOff>
    </xdr:from>
    <xdr:ext cx="95250" cy="442269"/>
    <xdr:sp macro="" textlink="">
      <xdr:nvSpPr>
        <xdr:cNvPr id="321" name="Text Box 15">
          <a:extLst>
            <a:ext uri="{FF2B5EF4-FFF2-40B4-BE49-F238E27FC236}">
              <a16:creationId xmlns:a16="http://schemas.microsoft.com/office/drawing/2014/main" xmlns="" id="{00000000-0008-0000-0200-000041010000}"/>
            </a:ext>
          </a:extLst>
        </xdr:cNvPr>
        <xdr:cNvSpPr txBox="1">
          <a:spLocks noChangeArrowheads="1"/>
        </xdr:cNvSpPr>
      </xdr:nvSpPr>
      <xdr:spPr bwMode="auto">
        <a:xfrm>
          <a:off x="42351892" y="34099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49</xdr:row>
      <xdr:rowOff>0</xdr:rowOff>
    </xdr:from>
    <xdr:ext cx="95250" cy="442269"/>
    <xdr:sp macro="" textlink="">
      <xdr:nvSpPr>
        <xdr:cNvPr id="322" name="Text Box 15">
          <a:extLst>
            <a:ext uri="{FF2B5EF4-FFF2-40B4-BE49-F238E27FC236}">
              <a16:creationId xmlns:a16="http://schemas.microsoft.com/office/drawing/2014/main" xmlns="" id="{00000000-0008-0000-0200-000042010000}"/>
            </a:ext>
          </a:extLst>
        </xdr:cNvPr>
        <xdr:cNvSpPr txBox="1">
          <a:spLocks noChangeArrowheads="1"/>
        </xdr:cNvSpPr>
      </xdr:nvSpPr>
      <xdr:spPr bwMode="auto">
        <a:xfrm>
          <a:off x="45566580" y="34099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49</xdr:row>
      <xdr:rowOff>0</xdr:rowOff>
    </xdr:from>
    <xdr:ext cx="95250" cy="442269"/>
    <xdr:sp macro="" textlink="">
      <xdr:nvSpPr>
        <xdr:cNvPr id="323" name="Text Box 15">
          <a:extLst>
            <a:ext uri="{FF2B5EF4-FFF2-40B4-BE49-F238E27FC236}">
              <a16:creationId xmlns:a16="http://schemas.microsoft.com/office/drawing/2014/main" xmlns="" id="{00000000-0008-0000-0200-000043010000}"/>
            </a:ext>
          </a:extLst>
        </xdr:cNvPr>
        <xdr:cNvSpPr txBox="1">
          <a:spLocks noChangeArrowheads="1"/>
        </xdr:cNvSpPr>
      </xdr:nvSpPr>
      <xdr:spPr bwMode="auto">
        <a:xfrm>
          <a:off x="42351892" y="34099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49</xdr:row>
      <xdr:rowOff>0</xdr:rowOff>
    </xdr:from>
    <xdr:ext cx="95250" cy="442269"/>
    <xdr:sp macro="" textlink="">
      <xdr:nvSpPr>
        <xdr:cNvPr id="324" name="Text Box 15">
          <a:extLst>
            <a:ext uri="{FF2B5EF4-FFF2-40B4-BE49-F238E27FC236}">
              <a16:creationId xmlns:a16="http://schemas.microsoft.com/office/drawing/2014/main" xmlns="" id="{00000000-0008-0000-0200-000044010000}"/>
            </a:ext>
          </a:extLst>
        </xdr:cNvPr>
        <xdr:cNvSpPr txBox="1">
          <a:spLocks noChangeArrowheads="1"/>
        </xdr:cNvSpPr>
      </xdr:nvSpPr>
      <xdr:spPr bwMode="auto">
        <a:xfrm>
          <a:off x="45566580" y="34099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50</xdr:row>
      <xdr:rowOff>0</xdr:rowOff>
    </xdr:from>
    <xdr:ext cx="95250" cy="442269"/>
    <xdr:sp macro="" textlink="">
      <xdr:nvSpPr>
        <xdr:cNvPr id="325" name="Text Box 15">
          <a:extLst>
            <a:ext uri="{FF2B5EF4-FFF2-40B4-BE49-F238E27FC236}">
              <a16:creationId xmlns:a16="http://schemas.microsoft.com/office/drawing/2014/main" xmlns="" id="{00000000-0008-0000-0200-000045010000}"/>
            </a:ext>
          </a:extLst>
        </xdr:cNvPr>
        <xdr:cNvSpPr txBox="1">
          <a:spLocks noChangeArrowheads="1"/>
        </xdr:cNvSpPr>
      </xdr:nvSpPr>
      <xdr:spPr bwMode="auto">
        <a:xfrm>
          <a:off x="42351892" y="34361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50</xdr:row>
      <xdr:rowOff>0</xdr:rowOff>
    </xdr:from>
    <xdr:ext cx="95250" cy="213632"/>
    <xdr:sp macro="" textlink="">
      <xdr:nvSpPr>
        <xdr:cNvPr id="326" name="Text Box 15">
          <a:extLst>
            <a:ext uri="{FF2B5EF4-FFF2-40B4-BE49-F238E27FC236}">
              <a16:creationId xmlns:a16="http://schemas.microsoft.com/office/drawing/2014/main" xmlns="" id="{00000000-0008-0000-0200-000046010000}"/>
            </a:ext>
          </a:extLst>
        </xdr:cNvPr>
        <xdr:cNvSpPr txBox="1">
          <a:spLocks noChangeArrowheads="1"/>
        </xdr:cNvSpPr>
      </xdr:nvSpPr>
      <xdr:spPr bwMode="auto">
        <a:xfrm>
          <a:off x="42351892" y="343614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50</xdr:row>
      <xdr:rowOff>0</xdr:rowOff>
    </xdr:from>
    <xdr:ext cx="95250" cy="442269"/>
    <xdr:sp macro="" textlink="">
      <xdr:nvSpPr>
        <xdr:cNvPr id="327" name="Text Box 15">
          <a:extLst>
            <a:ext uri="{FF2B5EF4-FFF2-40B4-BE49-F238E27FC236}">
              <a16:creationId xmlns:a16="http://schemas.microsoft.com/office/drawing/2014/main" xmlns="" id="{00000000-0008-0000-0200-000047010000}"/>
            </a:ext>
          </a:extLst>
        </xdr:cNvPr>
        <xdr:cNvSpPr txBox="1">
          <a:spLocks noChangeArrowheads="1"/>
        </xdr:cNvSpPr>
      </xdr:nvSpPr>
      <xdr:spPr bwMode="auto">
        <a:xfrm>
          <a:off x="45566580" y="34361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50</xdr:row>
      <xdr:rowOff>0</xdr:rowOff>
    </xdr:from>
    <xdr:ext cx="95250" cy="213632"/>
    <xdr:sp macro="" textlink="">
      <xdr:nvSpPr>
        <xdr:cNvPr id="328" name="Text Box 15">
          <a:extLst>
            <a:ext uri="{FF2B5EF4-FFF2-40B4-BE49-F238E27FC236}">
              <a16:creationId xmlns:a16="http://schemas.microsoft.com/office/drawing/2014/main" xmlns="" id="{00000000-0008-0000-0200-000048010000}"/>
            </a:ext>
          </a:extLst>
        </xdr:cNvPr>
        <xdr:cNvSpPr txBox="1">
          <a:spLocks noChangeArrowheads="1"/>
        </xdr:cNvSpPr>
      </xdr:nvSpPr>
      <xdr:spPr bwMode="auto">
        <a:xfrm>
          <a:off x="45566580" y="343614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50</xdr:row>
      <xdr:rowOff>0</xdr:rowOff>
    </xdr:from>
    <xdr:ext cx="95250" cy="442269"/>
    <xdr:sp macro="" textlink="">
      <xdr:nvSpPr>
        <xdr:cNvPr id="329" name="Text Box 15">
          <a:extLst>
            <a:ext uri="{FF2B5EF4-FFF2-40B4-BE49-F238E27FC236}">
              <a16:creationId xmlns:a16="http://schemas.microsoft.com/office/drawing/2014/main" xmlns="" id="{00000000-0008-0000-0200-000049010000}"/>
            </a:ext>
          </a:extLst>
        </xdr:cNvPr>
        <xdr:cNvSpPr txBox="1">
          <a:spLocks noChangeArrowheads="1"/>
        </xdr:cNvSpPr>
      </xdr:nvSpPr>
      <xdr:spPr bwMode="auto">
        <a:xfrm>
          <a:off x="42351892" y="34361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50</xdr:row>
      <xdr:rowOff>0</xdr:rowOff>
    </xdr:from>
    <xdr:ext cx="95250" cy="442269"/>
    <xdr:sp macro="" textlink="">
      <xdr:nvSpPr>
        <xdr:cNvPr id="330" name="Text Box 15">
          <a:extLst>
            <a:ext uri="{FF2B5EF4-FFF2-40B4-BE49-F238E27FC236}">
              <a16:creationId xmlns:a16="http://schemas.microsoft.com/office/drawing/2014/main" xmlns="" id="{00000000-0008-0000-0200-00004A010000}"/>
            </a:ext>
          </a:extLst>
        </xdr:cNvPr>
        <xdr:cNvSpPr txBox="1">
          <a:spLocks noChangeArrowheads="1"/>
        </xdr:cNvSpPr>
      </xdr:nvSpPr>
      <xdr:spPr bwMode="auto">
        <a:xfrm>
          <a:off x="45566580" y="34361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50</xdr:row>
      <xdr:rowOff>0</xdr:rowOff>
    </xdr:from>
    <xdr:ext cx="95250" cy="442269"/>
    <xdr:sp macro="" textlink="">
      <xdr:nvSpPr>
        <xdr:cNvPr id="331" name="Text Box 15">
          <a:extLst>
            <a:ext uri="{FF2B5EF4-FFF2-40B4-BE49-F238E27FC236}">
              <a16:creationId xmlns:a16="http://schemas.microsoft.com/office/drawing/2014/main" xmlns="" id="{00000000-0008-0000-0200-00004B010000}"/>
            </a:ext>
          </a:extLst>
        </xdr:cNvPr>
        <xdr:cNvSpPr txBox="1">
          <a:spLocks noChangeArrowheads="1"/>
        </xdr:cNvSpPr>
      </xdr:nvSpPr>
      <xdr:spPr bwMode="auto">
        <a:xfrm>
          <a:off x="42351892" y="34361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50</xdr:row>
      <xdr:rowOff>0</xdr:rowOff>
    </xdr:from>
    <xdr:ext cx="95250" cy="442269"/>
    <xdr:sp macro="" textlink="">
      <xdr:nvSpPr>
        <xdr:cNvPr id="332" name="Text Box 15">
          <a:extLst>
            <a:ext uri="{FF2B5EF4-FFF2-40B4-BE49-F238E27FC236}">
              <a16:creationId xmlns:a16="http://schemas.microsoft.com/office/drawing/2014/main" xmlns="" id="{00000000-0008-0000-0200-00004C010000}"/>
            </a:ext>
          </a:extLst>
        </xdr:cNvPr>
        <xdr:cNvSpPr txBox="1">
          <a:spLocks noChangeArrowheads="1"/>
        </xdr:cNvSpPr>
      </xdr:nvSpPr>
      <xdr:spPr bwMode="auto">
        <a:xfrm>
          <a:off x="45566580" y="34361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50</xdr:row>
      <xdr:rowOff>0</xdr:rowOff>
    </xdr:from>
    <xdr:ext cx="95250" cy="442269"/>
    <xdr:sp macro="" textlink="">
      <xdr:nvSpPr>
        <xdr:cNvPr id="333" name="Text Box 15">
          <a:extLst>
            <a:ext uri="{FF2B5EF4-FFF2-40B4-BE49-F238E27FC236}">
              <a16:creationId xmlns:a16="http://schemas.microsoft.com/office/drawing/2014/main" xmlns="" id="{00000000-0008-0000-0200-00004D010000}"/>
            </a:ext>
          </a:extLst>
        </xdr:cNvPr>
        <xdr:cNvSpPr txBox="1">
          <a:spLocks noChangeArrowheads="1"/>
        </xdr:cNvSpPr>
      </xdr:nvSpPr>
      <xdr:spPr bwMode="auto">
        <a:xfrm>
          <a:off x="42351892" y="34361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50</xdr:row>
      <xdr:rowOff>0</xdr:rowOff>
    </xdr:from>
    <xdr:ext cx="95250" cy="442269"/>
    <xdr:sp macro="" textlink="">
      <xdr:nvSpPr>
        <xdr:cNvPr id="334" name="Text Box 15">
          <a:extLst>
            <a:ext uri="{FF2B5EF4-FFF2-40B4-BE49-F238E27FC236}">
              <a16:creationId xmlns:a16="http://schemas.microsoft.com/office/drawing/2014/main" xmlns="" id="{00000000-0008-0000-0200-00004E010000}"/>
            </a:ext>
          </a:extLst>
        </xdr:cNvPr>
        <xdr:cNvSpPr txBox="1">
          <a:spLocks noChangeArrowheads="1"/>
        </xdr:cNvSpPr>
      </xdr:nvSpPr>
      <xdr:spPr bwMode="auto">
        <a:xfrm>
          <a:off x="45566580" y="34361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50</xdr:row>
      <xdr:rowOff>0</xdr:rowOff>
    </xdr:from>
    <xdr:ext cx="95250" cy="442269"/>
    <xdr:sp macro="" textlink="">
      <xdr:nvSpPr>
        <xdr:cNvPr id="335" name="Text Box 15">
          <a:extLst>
            <a:ext uri="{FF2B5EF4-FFF2-40B4-BE49-F238E27FC236}">
              <a16:creationId xmlns:a16="http://schemas.microsoft.com/office/drawing/2014/main" xmlns="" id="{00000000-0008-0000-0200-00004F010000}"/>
            </a:ext>
          </a:extLst>
        </xdr:cNvPr>
        <xdr:cNvSpPr txBox="1">
          <a:spLocks noChangeArrowheads="1"/>
        </xdr:cNvSpPr>
      </xdr:nvSpPr>
      <xdr:spPr bwMode="auto">
        <a:xfrm>
          <a:off x="42351892" y="34361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50</xdr:row>
      <xdr:rowOff>0</xdr:rowOff>
    </xdr:from>
    <xdr:ext cx="95250" cy="442269"/>
    <xdr:sp macro="" textlink="">
      <xdr:nvSpPr>
        <xdr:cNvPr id="336" name="Text Box 15">
          <a:extLst>
            <a:ext uri="{FF2B5EF4-FFF2-40B4-BE49-F238E27FC236}">
              <a16:creationId xmlns:a16="http://schemas.microsoft.com/office/drawing/2014/main" xmlns="" id="{00000000-0008-0000-0200-000050010000}"/>
            </a:ext>
          </a:extLst>
        </xdr:cNvPr>
        <xdr:cNvSpPr txBox="1">
          <a:spLocks noChangeArrowheads="1"/>
        </xdr:cNvSpPr>
      </xdr:nvSpPr>
      <xdr:spPr bwMode="auto">
        <a:xfrm>
          <a:off x="45566580" y="34361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50</xdr:row>
      <xdr:rowOff>0</xdr:rowOff>
    </xdr:from>
    <xdr:ext cx="95250" cy="442269"/>
    <xdr:sp macro="" textlink="">
      <xdr:nvSpPr>
        <xdr:cNvPr id="337" name="Text Box 15">
          <a:extLst>
            <a:ext uri="{FF2B5EF4-FFF2-40B4-BE49-F238E27FC236}">
              <a16:creationId xmlns:a16="http://schemas.microsoft.com/office/drawing/2014/main" xmlns="" id="{00000000-0008-0000-0200-000051010000}"/>
            </a:ext>
          </a:extLst>
        </xdr:cNvPr>
        <xdr:cNvSpPr txBox="1">
          <a:spLocks noChangeArrowheads="1"/>
        </xdr:cNvSpPr>
      </xdr:nvSpPr>
      <xdr:spPr bwMode="auto">
        <a:xfrm>
          <a:off x="42351892" y="34361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50</xdr:row>
      <xdr:rowOff>0</xdr:rowOff>
    </xdr:from>
    <xdr:ext cx="95250" cy="442269"/>
    <xdr:sp macro="" textlink="">
      <xdr:nvSpPr>
        <xdr:cNvPr id="338" name="Text Box 15">
          <a:extLst>
            <a:ext uri="{FF2B5EF4-FFF2-40B4-BE49-F238E27FC236}">
              <a16:creationId xmlns:a16="http://schemas.microsoft.com/office/drawing/2014/main" xmlns="" id="{00000000-0008-0000-0200-000052010000}"/>
            </a:ext>
          </a:extLst>
        </xdr:cNvPr>
        <xdr:cNvSpPr txBox="1">
          <a:spLocks noChangeArrowheads="1"/>
        </xdr:cNvSpPr>
      </xdr:nvSpPr>
      <xdr:spPr bwMode="auto">
        <a:xfrm>
          <a:off x="45566580" y="34361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50</xdr:row>
      <xdr:rowOff>0</xdr:rowOff>
    </xdr:from>
    <xdr:ext cx="95250" cy="442269"/>
    <xdr:sp macro="" textlink="">
      <xdr:nvSpPr>
        <xdr:cNvPr id="339" name="Text Box 15">
          <a:extLst>
            <a:ext uri="{FF2B5EF4-FFF2-40B4-BE49-F238E27FC236}">
              <a16:creationId xmlns:a16="http://schemas.microsoft.com/office/drawing/2014/main" xmlns="" id="{00000000-0008-0000-0200-000053010000}"/>
            </a:ext>
          </a:extLst>
        </xdr:cNvPr>
        <xdr:cNvSpPr txBox="1">
          <a:spLocks noChangeArrowheads="1"/>
        </xdr:cNvSpPr>
      </xdr:nvSpPr>
      <xdr:spPr bwMode="auto">
        <a:xfrm>
          <a:off x="42351892" y="34361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50</xdr:row>
      <xdr:rowOff>0</xdr:rowOff>
    </xdr:from>
    <xdr:ext cx="95250" cy="442269"/>
    <xdr:sp macro="" textlink="">
      <xdr:nvSpPr>
        <xdr:cNvPr id="340" name="Text Box 15">
          <a:extLst>
            <a:ext uri="{FF2B5EF4-FFF2-40B4-BE49-F238E27FC236}">
              <a16:creationId xmlns:a16="http://schemas.microsoft.com/office/drawing/2014/main" xmlns="" id="{00000000-0008-0000-0200-000054010000}"/>
            </a:ext>
          </a:extLst>
        </xdr:cNvPr>
        <xdr:cNvSpPr txBox="1">
          <a:spLocks noChangeArrowheads="1"/>
        </xdr:cNvSpPr>
      </xdr:nvSpPr>
      <xdr:spPr bwMode="auto">
        <a:xfrm>
          <a:off x="45566580" y="34361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53</xdr:row>
      <xdr:rowOff>0</xdr:rowOff>
    </xdr:from>
    <xdr:ext cx="95250" cy="442269"/>
    <xdr:sp macro="" textlink="">
      <xdr:nvSpPr>
        <xdr:cNvPr id="341" name="Text Box 15">
          <a:extLst>
            <a:ext uri="{FF2B5EF4-FFF2-40B4-BE49-F238E27FC236}">
              <a16:creationId xmlns:a16="http://schemas.microsoft.com/office/drawing/2014/main" xmlns="" id="{00000000-0008-0000-0200-000055010000}"/>
            </a:ext>
          </a:extLst>
        </xdr:cNvPr>
        <xdr:cNvSpPr txBox="1">
          <a:spLocks noChangeArrowheads="1"/>
        </xdr:cNvSpPr>
      </xdr:nvSpPr>
      <xdr:spPr bwMode="auto">
        <a:xfrm>
          <a:off x="42351892" y="34099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53</xdr:row>
      <xdr:rowOff>0</xdr:rowOff>
    </xdr:from>
    <xdr:ext cx="95250" cy="213632"/>
    <xdr:sp macro="" textlink="">
      <xdr:nvSpPr>
        <xdr:cNvPr id="342" name="Text Box 15">
          <a:extLst>
            <a:ext uri="{FF2B5EF4-FFF2-40B4-BE49-F238E27FC236}">
              <a16:creationId xmlns:a16="http://schemas.microsoft.com/office/drawing/2014/main" xmlns="" id="{00000000-0008-0000-0200-000056010000}"/>
            </a:ext>
          </a:extLst>
        </xdr:cNvPr>
        <xdr:cNvSpPr txBox="1">
          <a:spLocks noChangeArrowheads="1"/>
        </xdr:cNvSpPr>
      </xdr:nvSpPr>
      <xdr:spPr bwMode="auto">
        <a:xfrm>
          <a:off x="42351892" y="34099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53</xdr:row>
      <xdr:rowOff>0</xdr:rowOff>
    </xdr:from>
    <xdr:ext cx="95250" cy="442269"/>
    <xdr:sp macro="" textlink="">
      <xdr:nvSpPr>
        <xdr:cNvPr id="343" name="Text Box 15">
          <a:extLst>
            <a:ext uri="{FF2B5EF4-FFF2-40B4-BE49-F238E27FC236}">
              <a16:creationId xmlns:a16="http://schemas.microsoft.com/office/drawing/2014/main" xmlns="" id="{00000000-0008-0000-0200-000057010000}"/>
            </a:ext>
          </a:extLst>
        </xdr:cNvPr>
        <xdr:cNvSpPr txBox="1">
          <a:spLocks noChangeArrowheads="1"/>
        </xdr:cNvSpPr>
      </xdr:nvSpPr>
      <xdr:spPr bwMode="auto">
        <a:xfrm>
          <a:off x="45566580" y="34099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53</xdr:row>
      <xdr:rowOff>0</xdr:rowOff>
    </xdr:from>
    <xdr:ext cx="95250" cy="213632"/>
    <xdr:sp macro="" textlink="">
      <xdr:nvSpPr>
        <xdr:cNvPr id="344" name="Text Box 15">
          <a:extLst>
            <a:ext uri="{FF2B5EF4-FFF2-40B4-BE49-F238E27FC236}">
              <a16:creationId xmlns:a16="http://schemas.microsoft.com/office/drawing/2014/main" xmlns="" id="{00000000-0008-0000-0200-000058010000}"/>
            </a:ext>
          </a:extLst>
        </xdr:cNvPr>
        <xdr:cNvSpPr txBox="1">
          <a:spLocks noChangeArrowheads="1"/>
        </xdr:cNvSpPr>
      </xdr:nvSpPr>
      <xdr:spPr bwMode="auto">
        <a:xfrm>
          <a:off x="45566580" y="34099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53</xdr:row>
      <xdr:rowOff>0</xdr:rowOff>
    </xdr:from>
    <xdr:ext cx="95250" cy="442269"/>
    <xdr:sp macro="" textlink="">
      <xdr:nvSpPr>
        <xdr:cNvPr id="345" name="Text Box 15">
          <a:extLst>
            <a:ext uri="{FF2B5EF4-FFF2-40B4-BE49-F238E27FC236}">
              <a16:creationId xmlns:a16="http://schemas.microsoft.com/office/drawing/2014/main" xmlns="" id="{00000000-0008-0000-0200-000059010000}"/>
            </a:ext>
          </a:extLst>
        </xdr:cNvPr>
        <xdr:cNvSpPr txBox="1">
          <a:spLocks noChangeArrowheads="1"/>
        </xdr:cNvSpPr>
      </xdr:nvSpPr>
      <xdr:spPr bwMode="auto">
        <a:xfrm>
          <a:off x="42351892" y="34099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53</xdr:row>
      <xdr:rowOff>0</xdr:rowOff>
    </xdr:from>
    <xdr:ext cx="95250" cy="442269"/>
    <xdr:sp macro="" textlink="">
      <xdr:nvSpPr>
        <xdr:cNvPr id="346" name="Text Box 15">
          <a:extLst>
            <a:ext uri="{FF2B5EF4-FFF2-40B4-BE49-F238E27FC236}">
              <a16:creationId xmlns:a16="http://schemas.microsoft.com/office/drawing/2014/main" xmlns="" id="{00000000-0008-0000-0200-00005A010000}"/>
            </a:ext>
          </a:extLst>
        </xdr:cNvPr>
        <xdr:cNvSpPr txBox="1">
          <a:spLocks noChangeArrowheads="1"/>
        </xdr:cNvSpPr>
      </xdr:nvSpPr>
      <xdr:spPr bwMode="auto">
        <a:xfrm>
          <a:off x="45566580" y="34099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53</xdr:row>
      <xdr:rowOff>0</xdr:rowOff>
    </xdr:from>
    <xdr:ext cx="95250" cy="442269"/>
    <xdr:sp macro="" textlink="">
      <xdr:nvSpPr>
        <xdr:cNvPr id="347" name="Text Box 15">
          <a:extLst>
            <a:ext uri="{FF2B5EF4-FFF2-40B4-BE49-F238E27FC236}">
              <a16:creationId xmlns:a16="http://schemas.microsoft.com/office/drawing/2014/main" xmlns="" id="{00000000-0008-0000-0200-00005B010000}"/>
            </a:ext>
          </a:extLst>
        </xdr:cNvPr>
        <xdr:cNvSpPr txBox="1">
          <a:spLocks noChangeArrowheads="1"/>
        </xdr:cNvSpPr>
      </xdr:nvSpPr>
      <xdr:spPr bwMode="auto">
        <a:xfrm>
          <a:off x="42351892" y="34099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53</xdr:row>
      <xdr:rowOff>0</xdr:rowOff>
    </xdr:from>
    <xdr:ext cx="95250" cy="442269"/>
    <xdr:sp macro="" textlink="">
      <xdr:nvSpPr>
        <xdr:cNvPr id="348" name="Text Box 15">
          <a:extLst>
            <a:ext uri="{FF2B5EF4-FFF2-40B4-BE49-F238E27FC236}">
              <a16:creationId xmlns:a16="http://schemas.microsoft.com/office/drawing/2014/main" xmlns="" id="{00000000-0008-0000-0200-00005C010000}"/>
            </a:ext>
          </a:extLst>
        </xdr:cNvPr>
        <xdr:cNvSpPr txBox="1">
          <a:spLocks noChangeArrowheads="1"/>
        </xdr:cNvSpPr>
      </xdr:nvSpPr>
      <xdr:spPr bwMode="auto">
        <a:xfrm>
          <a:off x="45566580" y="34099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53</xdr:row>
      <xdr:rowOff>0</xdr:rowOff>
    </xdr:from>
    <xdr:ext cx="95250" cy="442269"/>
    <xdr:sp macro="" textlink="">
      <xdr:nvSpPr>
        <xdr:cNvPr id="349" name="Text Box 15">
          <a:extLst>
            <a:ext uri="{FF2B5EF4-FFF2-40B4-BE49-F238E27FC236}">
              <a16:creationId xmlns:a16="http://schemas.microsoft.com/office/drawing/2014/main" xmlns="" id="{00000000-0008-0000-0200-00005D010000}"/>
            </a:ext>
          </a:extLst>
        </xdr:cNvPr>
        <xdr:cNvSpPr txBox="1">
          <a:spLocks noChangeArrowheads="1"/>
        </xdr:cNvSpPr>
      </xdr:nvSpPr>
      <xdr:spPr bwMode="auto">
        <a:xfrm>
          <a:off x="42351892" y="34099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53</xdr:row>
      <xdr:rowOff>0</xdr:rowOff>
    </xdr:from>
    <xdr:ext cx="95250" cy="442269"/>
    <xdr:sp macro="" textlink="">
      <xdr:nvSpPr>
        <xdr:cNvPr id="350" name="Text Box 15">
          <a:extLst>
            <a:ext uri="{FF2B5EF4-FFF2-40B4-BE49-F238E27FC236}">
              <a16:creationId xmlns:a16="http://schemas.microsoft.com/office/drawing/2014/main" xmlns="" id="{00000000-0008-0000-0200-00005E010000}"/>
            </a:ext>
          </a:extLst>
        </xdr:cNvPr>
        <xdr:cNvSpPr txBox="1">
          <a:spLocks noChangeArrowheads="1"/>
        </xdr:cNvSpPr>
      </xdr:nvSpPr>
      <xdr:spPr bwMode="auto">
        <a:xfrm>
          <a:off x="45566580" y="34099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53</xdr:row>
      <xdr:rowOff>0</xdr:rowOff>
    </xdr:from>
    <xdr:ext cx="95250" cy="442269"/>
    <xdr:sp macro="" textlink="">
      <xdr:nvSpPr>
        <xdr:cNvPr id="351" name="Text Box 15">
          <a:extLst>
            <a:ext uri="{FF2B5EF4-FFF2-40B4-BE49-F238E27FC236}">
              <a16:creationId xmlns:a16="http://schemas.microsoft.com/office/drawing/2014/main" xmlns="" id="{00000000-0008-0000-0200-00005F010000}"/>
            </a:ext>
          </a:extLst>
        </xdr:cNvPr>
        <xdr:cNvSpPr txBox="1">
          <a:spLocks noChangeArrowheads="1"/>
        </xdr:cNvSpPr>
      </xdr:nvSpPr>
      <xdr:spPr bwMode="auto">
        <a:xfrm>
          <a:off x="42351892" y="34099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53</xdr:row>
      <xdr:rowOff>0</xdr:rowOff>
    </xdr:from>
    <xdr:ext cx="95250" cy="442269"/>
    <xdr:sp macro="" textlink="">
      <xdr:nvSpPr>
        <xdr:cNvPr id="352" name="Text Box 15">
          <a:extLst>
            <a:ext uri="{FF2B5EF4-FFF2-40B4-BE49-F238E27FC236}">
              <a16:creationId xmlns:a16="http://schemas.microsoft.com/office/drawing/2014/main" xmlns="" id="{00000000-0008-0000-0200-000060010000}"/>
            </a:ext>
          </a:extLst>
        </xdr:cNvPr>
        <xdr:cNvSpPr txBox="1">
          <a:spLocks noChangeArrowheads="1"/>
        </xdr:cNvSpPr>
      </xdr:nvSpPr>
      <xdr:spPr bwMode="auto">
        <a:xfrm>
          <a:off x="45566580" y="34099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53</xdr:row>
      <xdr:rowOff>0</xdr:rowOff>
    </xdr:from>
    <xdr:ext cx="95250" cy="442269"/>
    <xdr:sp macro="" textlink="">
      <xdr:nvSpPr>
        <xdr:cNvPr id="353" name="Text Box 15">
          <a:extLst>
            <a:ext uri="{FF2B5EF4-FFF2-40B4-BE49-F238E27FC236}">
              <a16:creationId xmlns:a16="http://schemas.microsoft.com/office/drawing/2014/main" xmlns="" id="{00000000-0008-0000-0200-000061010000}"/>
            </a:ext>
          </a:extLst>
        </xdr:cNvPr>
        <xdr:cNvSpPr txBox="1">
          <a:spLocks noChangeArrowheads="1"/>
        </xdr:cNvSpPr>
      </xdr:nvSpPr>
      <xdr:spPr bwMode="auto">
        <a:xfrm>
          <a:off x="42351892" y="34099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53</xdr:row>
      <xdr:rowOff>0</xdr:rowOff>
    </xdr:from>
    <xdr:ext cx="95250" cy="442269"/>
    <xdr:sp macro="" textlink="">
      <xdr:nvSpPr>
        <xdr:cNvPr id="354" name="Text Box 15">
          <a:extLst>
            <a:ext uri="{FF2B5EF4-FFF2-40B4-BE49-F238E27FC236}">
              <a16:creationId xmlns:a16="http://schemas.microsoft.com/office/drawing/2014/main" xmlns="" id="{00000000-0008-0000-0200-000062010000}"/>
            </a:ext>
          </a:extLst>
        </xdr:cNvPr>
        <xdr:cNvSpPr txBox="1">
          <a:spLocks noChangeArrowheads="1"/>
        </xdr:cNvSpPr>
      </xdr:nvSpPr>
      <xdr:spPr bwMode="auto">
        <a:xfrm>
          <a:off x="45566580" y="34099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53</xdr:row>
      <xdr:rowOff>0</xdr:rowOff>
    </xdr:from>
    <xdr:ext cx="95250" cy="442269"/>
    <xdr:sp macro="" textlink="">
      <xdr:nvSpPr>
        <xdr:cNvPr id="355" name="Text Box 15">
          <a:extLst>
            <a:ext uri="{FF2B5EF4-FFF2-40B4-BE49-F238E27FC236}">
              <a16:creationId xmlns:a16="http://schemas.microsoft.com/office/drawing/2014/main" xmlns="" id="{00000000-0008-0000-0200-000063010000}"/>
            </a:ext>
          </a:extLst>
        </xdr:cNvPr>
        <xdr:cNvSpPr txBox="1">
          <a:spLocks noChangeArrowheads="1"/>
        </xdr:cNvSpPr>
      </xdr:nvSpPr>
      <xdr:spPr bwMode="auto">
        <a:xfrm>
          <a:off x="42351892" y="34099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53</xdr:row>
      <xdr:rowOff>0</xdr:rowOff>
    </xdr:from>
    <xdr:ext cx="95250" cy="442269"/>
    <xdr:sp macro="" textlink="">
      <xdr:nvSpPr>
        <xdr:cNvPr id="356" name="Text Box 15">
          <a:extLst>
            <a:ext uri="{FF2B5EF4-FFF2-40B4-BE49-F238E27FC236}">
              <a16:creationId xmlns:a16="http://schemas.microsoft.com/office/drawing/2014/main" xmlns="" id="{00000000-0008-0000-0200-000064010000}"/>
            </a:ext>
          </a:extLst>
        </xdr:cNvPr>
        <xdr:cNvSpPr txBox="1">
          <a:spLocks noChangeArrowheads="1"/>
        </xdr:cNvSpPr>
      </xdr:nvSpPr>
      <xdr:spPr bwMode="auto">
        <a:xfrm>
          <a:off x="45566580" y="34099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54</xdr:row>
      <xdr:rowOff>0</xdr:rowOff>
    </xdr:from>
    <xdr:ext cx="95250" cy="442269"/>
    <xdr:sp macro="" textlink="">
      <xdr:nvSpPr>
        <xdr:cNvPr id="357" name="Text Box 15">
          <a:extLst>
            <a:ext uri="{FF2B5EF4-FFF2-40B4-BE49-F238E27FC236}">
              <a16:creationId xmlns:a16="http://schemas.microsoft.com/office/drawing/2014/main" xmlns="" id="{00000000-0008-0000-0200-000065010000}"/>
            </a:ext>
          </a:extLst>
        </xdr:cNvPr>
        <xdr:cNvSpPr txBox="1">
          <a:spLocks noChangeArrowheads="1"/>
        </xdr:cNvSpPr>
      </xdr:nvSpPr>
      <xdr:spPr bwMode="auto">
        <a:xfrm>
          <a:off x="42351892" y="34361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54</xdr:row>
      <xdr:rowOff>0</xdr:rowOff>
    </xdr:from>
    <xdr:ext cx="95250" cy="213632"/>
    <xdr:sp macro="" textlink="">
      <xdr:nvSpPr>
        <xdr:cNvPr id="358" name="Text Box 15">
          <a:extLst>
            <a:ext uri="{FF2B5EF4-FFF2-40B4-BE49-F238E27FC236}">
              <a16:creationId xmlns:a16="http://schemas.microsoft.com/office/drawing/2014/main" xmlns="" id="{00000000-0008-0000-0200-000066010000}"/>
            </a:ext>
          </a:extLst>
        </xdr:cNvPr>
        <xdr:cNvSpPr txBox="1">
          <a:spLocks noChangeArrowheads="1"/>
        </xdr:cNvSpPr>
      </xdr:nvSpPr>
      <xdr:spPr bwMode="auto">
        <a:xfrm>
          <a:off x="42351892" y="343614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54</xdr:row>
      <xdr:rowOff>0</xdr:rowOff>
    </xdr:from>
    <xdr:ext cx="95250" cy="442269"/>
    <xdr:sp macro="" textlink="">
      <xdr:nvSpPr>
        <xdr:cNvPr id="359" name="Text Box 15">
          <a:extLst>
            <a:ext uri="{FF2B5EF4-FFF2-40B4-BE49-F238E27FC236}">
              <a16:creationId xmlns:a16="http://schemas.microsoft.com/office/drawing/2014/main" xmlns="" id="{00000000-0008-0000-0200-000067010000}"/>
            </a:ext>
          </a:extLst>
        </xdr:cNvPr>
        <xdr:cNvSpPr txBox="1">
          <a:spLocks noChangeArrowheads="1"/>
        </xdr:cNvSpPr>
      </xdr:nvSpPr>
      <xdr:spPr bwMode="auto">
        <a:xfrm>
          <a:off x="45566580" y="34361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54</xdr:row>
      <xdr:rowOff>0</xdr:rowOff>
    </xdr:from>
    <xdr:ext cx="95250" cy="213632"/>
    <xdr:sp macro="" textlink="">
      <xdr:nvSpPr>
        <xdr:cNvPr id="360" name="Text Box 15">
          <a:extLst>
            <a:ext uri="{FF2B5EF4-FFF2-40B4-BE49-F238E27FC236}">
              <a16:creationId xmlns:a16="http://schemas.microsoft.com/office/drawing/2014/main" xmlns="" id="{00000000-0008-0000-0200-000068010000}"/>
            </a:ext>
          </a:extLst>
        </xdr:cNvPr>
        <xdr:cNvSpPr txBox="1">
          <a:spLocks noChangeArrowheads="1"/>
        </xdr:cNvSpPr>
      </xdr:nvSpPr>
      <xdr:spPr bwMode="auto">
        <a:xfrm>
          <a:off x="45566580" y="343614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54</xdr:row>
      <xdr:rowOff>0</xdr:rowOff>
    </xdr:from>
    <xdr:ext cx="95250" cy="442269"/>
    <xdr:sp macro="" textlink="">
      <xdr:nvSpPr>
        <xdr:cNvPr id="361" name="Text Box 15">
          <a:extLst>
            <a:ext uri="{FF2B5EF4-FFF2-40B4-BE49-F238E27FC236}">
              <a16:creationId xmlns:a16="http://schemas.microsoft.com/office/drawing/2014/main" xmlns="" id="{00000000-0008-0000-0200-000069010000}"/>
            </a:ext>
          </a:extLst>
        </xdr:cNvPr>
        <xdr:cNvSpPr txBox="1">
          <a:spLocks noChangeArrowheads="1"/>
        </xdr:cNvSpPr>
      </xdr:nvSpPr>
      <xdr:spPr bwMode="auto">
        <a:xfrm>
          <a:off x="42351892" y="34361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54</xdr:row>
      <xdr:rowOff>0</xdr:rowOff>
    </xdr:from>
    <xdr:ext cx="95250" cy="442269"/>
    <xdr:sp macro="" textlink="">
      <xdr:nvSpPr>
        <xdr:cNvPr id="362" name="Text Box 15">
          <a:extLst>
            <a:ext uri="{FF2B5EF4-FFF2-40B4-BE49-F238E27FC236}">
              <a16:creationId xmlns:a16="http://schemas.microsoft.com/office/drawing/2014/main" xmlns="" id="{00000000-0008-0000-0200-00006A010000}"/>
            </a:ext>
          </a:extLst>
        </xdr:cNvPr>
        <xdr:cNvSpPr txBox="1">
          <a:spLocks noChangeArrowheads="1"/>
        </xdr:cNvSpPr>
      </xdr:nvSpPr>
      <xdr:spPr bwMode="auto">
        <a:xfrm>
          <a:off x="45566580" y="34361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54</xdr:row>
      <xdr:rowOff>0</xdr:rowOff>
    </xdr:from>
    <xdr:ext cx="95250" cy="442269"/>
    <xdr:sp macro="" textlink="">
      <xdr:nvSpPr>
        <xdr:cNvPr id="363" name="Text Box 15">
          <a:extLst>
            <a:ext uri="{FF2B5EF4-FFF2-40B4-BE49-F238E27FC236}">
              <a16:creationId xmlns:a16="http://schemas.microsoft.com/office/drawing/2014/main" xmlns="" id="{00000000-0008-0000-0200-00006B010000}"/>
            </a:ext>
          </a:extLst>
        </xdr:cNvPr>
        <xdr:cNvSpPr txBox="1">
          <a:spLocks noChangeArrowheads="1"/>
        </xdr:cNvSpPr>
      </xdr:nvSpPr>
      <xdr:spPr bwMode="auto">
        <a:xfrm>
          <a:off x="42351892" y="34361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54</xdr:row>
      <xdr:rowOff>0</xdr:rowOff>
    </xdr:from>
    <xdr:ext cx="95250" cy="442269"/>
    <xdr:sp macro="" textlink="">
      <xdr:nvSpPr>
        <xdr:cNvPr id="364" name="Text Box 15">
          <a:extLst>
            <a:ext uri="{FF2B5EF4-FFF2-40B4-BE49-F238E27FC236}">
              <a16:creationId xmlns:a16="http://schemas.microsoft.com/office/drawing/2014/main" xmlns="" id="{00000000-0008-0000-0200-00006C010000}"/>
            </a:ext>
          </a:extLst>
        </xdr:cNvPr>
        <xdr:cNvSpPr txBox="1">
          <a:spLocks noChangeArrowheads="1"/>
        </xdr:cNvSpPr>
      </xdr:nvSpPr>
      <xdr:spPr bwMode="auto">
        <a:xfrm>
          <a:off x="45566580" y="34361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54</xdr:row>
      <xdr:rowOff>0</xdr:rowOff>
    </xdr:from>
    <xdr:ext cx="95250" cy="442269"/>
    <xdr:sp macro="" textlink="">
      <xdr:nvSpPr>
        <xdr:cNvPr id="365" name="Text Box 15">
          <a:extLst>
            <a:ext uri="{FF2B5EF4-FFF2-40B4-BE49-F238E27FC236}">
              <a16:creationId xmlns:a16="http://schemas.microsoft.com/office/drawing/2014/main" xmlns="" id="{00000000-0008-0000-0200-00006D010000}"/>
            </a:ext>
          </a:extLst>
        </xdr:cNvPr>
        <xdr:cNvSpPr txBox="1">
          <a:spLocks noChangeArrowheads="1"/>
        </xdr:cNvSpPr>
      </xdr:nvSpPr>
      <xdr:spPr bwMode="auto">
        <a:xfrm>
          <a:off x="42351892" y="34361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54</xdr:row>
      <xdr:rowOff>0</xdr:rowOff>
    </xdr:from>
    <xdr:ext cx="95250" cy="442269"/>
    <xdr:sp macro="" textlink="">
      <xdr:nvSpPr>
        <xdr:cNvPr id="366" name="Text Box 15">
          <a:extLst>
            <a:ext uri="{FF2B5EF4-FFF2-40B4-BE49-F238E27FC236}">
              <a16:creationId xmlns:a16="http://schemas.microsoft.com/office/drawing/2014/main" xmlns="" id="{00000000-0008-0000-0200-00006E010000}"/>
            </a:ext>
          </a:extLst>
        </xdr:cNvPr>
        <xdr:cNvSpPr txBox="1">
          <a:spLocks noChangeArrowheads="1"/>
        </xdr:cNvSpPr>
      </xdr:nvSpPr>
      <xdr:spPr bwMode="auto">
        <a:xfrm>
          <a:off x="45566580" y="34361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54</xdr:row>
      <xdr:rowOff>0</xdr:rowOff>
    </xdr:from>
    <xdr:ext cx="95250" cy="442269"/>
    <xdr:sp macro="" textlink="">
      <xdr:nvSpPr>
        <xdr:cNvPr id="367" name="Text Box 15">
          <a:extLst>
            <a:ext uri="{FF2B5EF4-FFF2-40B4-BE49-F238E27FC236}">
              <a16:creationId xmlns:a16="http://schemas.microsoft.com/office/drawing/2014/main" xmlns="" id="{00000000-0008-0000-0200-00006F010000}"/>
            </a:ext>
          </a:extLst>
        </xdr:cNvPr>
        <xdr:cNvSpPr txBox="1">
          <a:spLocks noChangeArrowheads="1"/>
        </xdr:cNvSpPr>
      </xdr:nvSpPr>
      <xdr:spPr bwMode="auto">
        <a:xfrm>
          <a:off x="42351892" y="34361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54</xdr:row>
      <xdr:rowOff>0</xdr:rowOff>
    </xdr:from>
    <xdr:ext cx="95250" cy="442269"/>
    <xdr:sp macro="" textlink="">
      <xdr:nvSpPr>
        <xdr:cNvPr id="368" name="Text Box 15">
          <a:extLst>
            <a:ext uri="{FF2B5EF4-FFF2-40B4-BE49-F238E27FC236}">
              <a16:creationId xmlns:a16="http://schemas.microsoft.com/office/drawing/2014/main" xmlns="" id="{00000000-0008-0000-0200-000070010000}"/>
            </a:ext>
          </a:extLst>
        </xdr:cNvPr>
        <xdr:cNvSpPr txBox="1">
          <a:spLocks noChangeArrowheads="1"/>
        </xdr:cNvSpPr>
      </xdr:nvSpPr>
      <xdr:spPr bwMode="auto">
        <a:xfrm>
          <a:off x="45566580" y="34361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54</xdr:row>
      <xdr:rowOff>0</xdr:rowOff>
    </xdr:from>
    <xdr:ext cx="95250" cy="442269"/>
    <xdr:sp macro="" textlink="">
      <xdr:nvSpPr>
        <xdr:cNvPr id="369" name="Text Box 15">
          <a:extLst>
            <a:ext uri="{FF2B5EF4-FFF2-40B4-BE49-F238E27FC236}">
              <a16:creationId xmlns:a16="http://schemas.microsoft.com/office/drawing/2014/main" xmlns="" id="{00000000-0008-0000-0200-000071010000}"/>
            </a:ext>
          </a:extLst>
        </xdr:cNvPr>
        <xdr:cNvSpPr txBox="1">
          <a:spLocks noChangeArrowheads="1"/>
        </xdr:cNvSpPr>
      </xdr:nvSpPr>
      <xdr:spPr bwMode="auto">
        <a:xfrm>
          <a:off x="42351892" y="34361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54</xdr:row>
      <xdr:rowOff>0</xdr:rowOff>
    </xdr:from>
    <xdr:ext cx="95250" cy="442269"/>
    <xdr:sp macro="" textlink="">
      <xdr:nvSpPr>
        <xdr:cNvPr id="370" name="Text Box 15">
          <a:extLst>
            <a:ext uri="{FF2B5EF4-FFF2-40B4-BE49-F238E27FC236}">
              <a16:creationId xmlns:a16="http://schemas.microsoft.com/office/drawing/2014/main" xmlns="" id="{00000000-0008-0000-0200-000072010000}"/>
            </a:ext>
          </a:extLst>
        </xdr:cNvPr>
        <xdr:cNvSpPr txBox="1">
          <a:spLocks noChangeArrowheads="1"/>
        </xdr:cNvSpPr>
      </xdr:nvSpPr>
      <xdr:spPr bwMode="auto">
        <a:xfrm>
          <a:off x="45566580" y="34361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54</xdr:row>
      <xdr:rowOff>0</xdr:rowOff>
    </xdr:from>
    <xdr:ext cx="95250" cy="442269"/>
    <xdr:sp macro="" textlink="">
      <xdr:nvSpPr>
        <xdr:cNvPr id="371" name="Text Box 15">
          <a:extLst>
            <a:ext uri="{FF2B5EF4-FFF2-40B4-BE49-F238E27FC236}">
              <a16:creationId xmlns:a16="http://schemas.microsoft.com/office/drawing/2014/main" xmlns="" id="{00000000-0008-0000-0200-000073010000}"/>
            </a:ext>
          </a:extLst>
        </xdr:cNvPr>
        <xdr:cNvSpPr txBox="1">
          <a:spLocks noChangeArrowheads="1"/>
        </xdr:cNvSpPr>
      </xdr:nvSpPr>
      <xdr:spPr bwMode="auto">
        <a:xfrm>
          <a:off x="42351892" y="34361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54</xdr:row>
      <xdr:rowOff>0</xdr:rowOff>
    </xdr:from>
    <xdr:ext cx="95250" cy="442269"/>
    <xdr:sp macro="" textlink="">
      <xdr:nvSpPr>
        <xdr:cNvPr id="372" name="Text Box 15">
          <a:extLst>
            <a:ext uri="{FF2B5EF4-FFF2-40B4-BE49-F238E27FC236}">
              <a16:creationId xmlns:a16="http://schemas.microsoft.com/office/drawing/2014/main" xmlns="" id="{00000000-0008-0000-0200-000074010000}"/>
            </a:ext>
          </a:extLst>
        </xdr:cNvPr>
        <xdr:cNvSpPr txBox="1">
          <a:spLocks noChangeArrowheads="1"/>
        </xdr:cNvSpPr>
      </xdr:nvSpPr>
      <xdr:spPr bwMode="auto">
        <a:xfrm>
          <a:off x="45566580" y="34361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54</xdr:row>
      <xdr:rowOff>0</xdr:rowOff>
    </xdr:from>
    <xdr:ext cx="95250" cy="442269"/>
    <xdr:sp macro="" textlink="">
      <xdr:nvSpPr>
        <xdr:cNvPr id="373" name="Text Box 15">
          <a:extLst>
            <a:ext uri="{FF2B5EF4-FFF2-40B4-BE49-F238E27FC236}">
              <a16:creationId xmlns:a16="http://schemas.microsoft.com/office/drawing/2014/main" xmlns="" id="{00000000-0008-0000-0200-000075010000}"/>
            </a:ext>
          </a:extLst>
        </xdr:cNvPr>
        <xdr:cNvSpPr txBox="1">
          <a:spLocks noChangeArrowheads="1"/>
        </xdr:cNvSpPr>
      </xdr:nvSpPr>
      <xdr:spPr bwMode="auto">
        <a:xfrm>
          <a:off x="42351892" y="34361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54</xdr:row>
      <xdr:rowOff>0</xdr:rowOff>
    </xdr:from>
    <xdr:ext cx="95250" cy="442269"/>
    <xdr:sp macro="" textlink="">
      <xdr:nvSpPr>
        <xdr:cNvPr id="374" name="Text Box 15">
          <a:extLst>
            <a:ext uri="{FF2B5EF4-FFF2-40B4-BE49-F238E27FC236}">
              <a16:creationId xmlns:a16="http://schemas.microsoft.com/office/drawing/2014/main" xmlns="" id="{00000000-0008-0000-0200-000076010000}"/>
            </a:ext>
          </a:extLst>
        </xdr:cNvPr>
        <xdr:cNvSpPr txBox="1">
          <a:spLocks noChangeArrowheads="1"/>
        </xdr:cNvSpPr>
      </xdr:nvSpPr>
      <xdr:spPr bwMode="auto">
        <a:xfrm>
          <a:off x="45566580" y="34361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54</xdr:row>
      <xdr:rowOff>0</xdr:rowOff>
    </xdr:from>
    <xdr:ext cx="95250" cy="442269"/>
    <xdr:sp macro="" textlink="">
      <xdr:nvSpPr>
        <xdr:cNvPr id="375" name="Text Box 15">
          <a:extLst>
            <a:ext uri="{FF2B5EF4-FFF2-40B4-BE49-F238E27FC236}">
              <a16:creationId xmlns:a16="http://schemas.microsoft.com/office/drawing/2014/main" xmlns="" id="{00000000-0008-0000-0200-000077010000}"/>
            </a:ext>
          </a:extLst>
        </xdr:cNvPr>
        <xdr:cNvSpPr txBox="1">
          <a:spLocks noChangeArrowheads="1"/>
        </xdr:cNvSpPr>
      </xdr:nvSpPr>
      <xdr:spPr bwMode="auto">
        <a:xfrm>
          <a:off x="42351892" y="34361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54</xdr:row>
      <xdr:rowOff>0</xdr:rowOff>
    </xdr:from>
    <xdr:ext cx="95250" cy="442269"/>
    <xdr:sp macro="" textlink="">
      <xdr:nvSpPr>
        <xdr:cNvPr id="376" name="Text Box 15">
          <a:extLst>
            <a:ext uri="{FF2B5EF4-FFF2-40B4-BE49-F238E27FC236}">
              <a16:creationId xmlns:a16="http://schemas.microsoft.com/office/drawing/2014/main" xmlns="" id="{00000000-0008-0000-0200-000078010000}"/>
            </a:ext>
          </a:extLst>
        </xdr:cNvPr>
        <xdr:cNvSpPr txBox="1">
          <a:spLocks noChangeArrowheads="1"/>
        </xdr:cNvSpPr>
      </xdr:nvSpPr>
      <xdr:spPr bwMode="auto">
        <a:xfrm>
          <a:off x="45566580" y="34361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54</xdr:row>
      <xdr:rowOff>0</xdr:rowOff>
    </xdr:from>
    <xdr:ext cx="95250" cy="442269"/>
    <xdr:sp macro="" textlink="">
      <xdr:nvSpPr>
        <xdr:cNvPr id="377" name="Text Box 15">
          <a:extLst>
            <a:ext uri="{FF2B5EF4-FFF2-40B4-BE49-F238E27FC236}">
              <a16:creationId xmlns:a16="http://schemas.microsoft.com/office/drawing/2014/main" xmlns="" id="{00000000-0008-0000-0200-000079010000}"/>
            </a:ext>
          </a:extLst>
        </xdr:cNvPr>
        <xdr:cNvSpPr txBox="1">
          <a:spLocks noChangeArrowheads="1"/>
        </xdr:cNvSpPr>
      </xdr:nvSpPr>
      <xdr:spPr bwMode="auto">
        <a:xfrm>
          <a:off x="42351892" y="34361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54</xdr:row>
      <xdr:rowOff>0</xdr:rowOff>
    </xdr:from>
    <xdr:ext cx="95250" cy="442269"/>
    <xdr:sp macro="" textlink="">
      <xdr:nvSpPr>
        <xdr:cNvPr id="378" name="Text Box 15">
          <a:extLst>
            <a:ext uri="{FF2B5EF4-FFF2-40B4-BE49-F238E27FC236}">
              <a16:creationId xmlns:a16="http://schemas.microsoft.com/office/drawing/2014/main" xmlns="" id="{00000000-0008-0000-0200-00007A010000}"/>
            </a:ext>
          </a:extLst>
        </xdr:cNvPr>
        <xdr:cNvSpPr txBox="1">
          <a:spLocks noChangeArrowheads="1"/>
        </xdr:cNvSpPr>
      </xdr:nvSpPr>
      <xdr:spPr bwMode="auto">
        <a:xfrm>
          <a:off x="45566580" y="34361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54</xdr:row>
      <xdr:rowOff>0</xdr:rowOff>
    </xdr:from>
    <xdr:ext cx="95250" cy="442269"/>
    <xdr:sp macro="" textlink="">
      <xdr:nvSpPr>
        <xdr:cNvPr id="379" name="Text Box 15">
          <a:extLst>
            <a:ext uri="{FF2B5EF4-FFF2-40B4-BE49-F238E27FC236}">
              <a16:creationId xmlns:a16="http://schemas.microsoft.com/office/drawing/2014/main" xmlns="" id="{00000000-0008-0000-0200-00007B010000}"/>
            </a:ext>
          </a:extLst>
        </xdr:cNvPr>
        <xdr:cNvSpPr txBox="1">
          <a:spLocks noChangeArrowheads="1"/>
        </xdr:cNvSpPr>
      </xdr:nvSpPr>
      <xdr:spPr bwMode="auto">
        <a:xfrm>
          <a:off x="42351892" y="34361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54</xdr:row>
      <xdr:rowOff>0</xdr:rowOff>
    </xdr:from>
    <xdr:ext cx="95250" cy="442269"/>
    <xdr:sp macro="" textlink="">
      <xdr:nvSpPr>
        <xdr:cNvPr id="380" name="Text Box 15">
          <a:extLst>
            <a:ext uri="{FF2B5EF4-FFF2-40B4-BE49-F238E27FC236}">
              <a16:creationId xmlns:a16="http://schemas.microsoft.com/office/drawing/2014/main" xmlns="" id="{00000000-0008-0000-0200-00007C010000}"/>
            </a:ext>
          </a:extLst>
        </xdr:cNvPr>
        <xdr:cNvSpPr txBox="1">
          <a:spLocks noChangeArrowheads="1"/>
        </xdr:cNvSpPr>
      </xdr:nvSpPr>
      <xdr:spPr bwMode="auto">
        <a:xfrm>
          <a:off x="45566580" y="34361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54</xdr:row>
      <xdr:rowOff>0</xdr:rowOff>
    </xdr:from>
    <xdr:ext cx="95250" cy="442269"/>
    <xdr:sp macro="" textlink="">
      <xdr:nvSpPr>
        <xdr:cNvPr id="381" name="Text Box 15">
          <a:extLst>
            <a:ext uri="{FF2B5EF4-FFF2-40B4-BE49-F238E27FC236}">
              <a16:creationId xmlns:a16="http://schemas.microsoft.com/office/drawing/2014/main" xmlns="" id="{00000000-0008-0000-0200-00007D010000}"/>
            </a:ext>
          </a:extLst>
        </xdr:cNvPr>
        <xdr:cNvSpPr txBox="1">
          <a:spLocks noChangeArrowheads="1"/>
        </xdr:cNvSpPr>
      </xdr:nvSpPr>
      <xdr:spPr bwMode="auto">
        <a:xfrm>
          <a:off x="42351892" y="34361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54</xdr:row>
      <xdr:rowOff>0</xdr:rowOff>
    </xdr:from>
    <xdr:ext cx="95250" cy="442269"/>
    <xdr:sp macro="" textlink="">
      <xdr:nvSpPr>
        <xdr:cNvPr id="382" name="Text Box 15">
          <a:extLst>
            <a:ext uri="{FF2B5EF4-FFF2-40B4-BE49-F238E27FC236}">
              <a16:creationId xmlns:a16="http://schemas.microsoft.com/office/drawing/2014/main" xmlns="" id="{00000000-0008-0000-0200-00007E010000}"/>
            </a:ext>
          </a:extLst>
        </xdr:cNvPr>
        <xdr:cNvSpPr txBox="1">
          <a:spLocks noChangeArrowheads="1"/>
        </xdr:cNvSpPr>
      </xdr:nvSpPr>
      <xdr:spPr bwMode="auto">
        <a:xfrm>
          <a:off x="45566580" y="34361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54</xdr:row>
      <xdr:rowOff>0</xdr:rowOff>
    </xdr:from>
    <xdr:ext cx="95250" cy="442269"/>
    <xdr:sp macro="" textlink="">
      <xdr:nvSpPr>
        <xdr:cNvPr id="383" name="Text Box 15">
          <a:extLst>
            <a:ext uri="{FF2B5EF4-FFF2-40B4-BE49-F238E27FC236}">
              <a16:creationId xmlns:a16="http://schemas.microsoft.com/office/drawing/2014/main" xmlns="" id="{00000000-0008-0000-0200-00007F010000}"/>
            </a:ext>
          </a:extLst>
        </xdr:cNvPr>
        <xdr:cNvSpPr txBox="1">
          <a:spLocks noChangeArrowheads="1"/>
        </xdr:cNvSpPr>
      </xdr:nvSpPr>
      <xdr:spPr bwMode="auto">
        <a:xfrm>
          <a:off x="42351892" y="34361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54</xdr:row>
      <xdr:rowOff>0</xdr:rowOff>
    </xdr:from>
    <xdr:ext cx="95250" cy="442269"/>
    <xdr:sp macro="" textlink="">
      <xdr:nvSpPr>
        <xdr:cNvPr id="384" name="Text Box 15">
          <a:extLst>
            <a:ext uri="{FF2B5EF4-FFF2-40B4-BE49-F238E27FC236}">
              <a16:creationId xmlns:a16="http://schemas.microsoft.com/office/drawing/2014/main" xmlns="" id="{00000000-0008-0000-0200-000080010000}"/>
            </a:ext>
          </a:extLst>
        </xdr:cNvPr>
        <xdr:cNvSpPr txBox="1">
          <a:spLocks noChangeArrowheads="1"/>
        </xdr:cNvSpPr>
      </xdr:nvSpPr>
      <xdr:spPr bwMode="auto">
        <a:xfrm>
          <a:off x="45566580" y="34361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54</xdr:row>
      <xdr:rowOff>0</xdr:rowOff>
    </xdr:from>
    <xdr:ext cx="95250" cy="442269"/>
    <xdr:sp macro="" textlink="">
      <xdr:nvSpPr>
        <xdr:cNvPr id="385" name="Text Box 15">
          <a:extLst>
            <a:ext uri="{FF2B5EF4-FFF2-40B4-BE49-F238E27FC236}">
              <a16:creationId xmlns:a16="http://schemas.microsoft.com/office/drawing/2014/main" xmlns="" id="{00000000-0008-0000-0200-000081010000}"/>
            </a:ext>
          </a:extLst>
        </xdr:cNvPr>
        <xdr:cNvSpPr txBox="1">
          <a:spLocks noChangeArrowheads="1"/>
        </xdr:cNvSpPr>
      </xdr:nvSpPr>
      <xdr:spPr bwMode="auto">
        <a:xfrm>
          <a:off x="42351892" y="34361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54</xdr:row>
      <xdr:rowOff>0</xdr:rowOff>
    </xdr:from>
    <xdr:ext cx="95250" cy="442269"/>
    <xdr:sp macro="" textlink="">
      <xdr:nvSpPr>
        <xdr:cNvPr id="386" name="Text Box 15">
          <a:extLst>
            <a:ext uri="{FF2B5EF4-FFF2-40B4-BE49-F238E27FC236}">
              <a16:creationId xmlns:a16="http://schemas.microsoft.com/office/drawing/2014/main" xmlns="" id="{00000000-0008-0000-0200-000082010000}"/>
            </a:ext>
          </a:extLst>
        </xdr:cNvPr>
        <xdr:cNvSpPr txBox="1">
          <a:spLocks noChangeArrowheads="1"/>
        </xdr:cNvSpPr>
      </xdr:nvSpPr>
      <xdr:spPr bwMode="auto">
        <a:xfrm>
          <a:off x="45566580" y="34361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55</xdr:row>
      <xdr:rowOff>0</xdr:rowOff>
    </xdr:from>
    <xdr:ext cx="95250" cy="442269"/>
    <xdr:sp macro="" textlink="">
      <xdr:nvSpPr>
        <xdr:cNvPr id="387" name="Text Box 15">
          <a:extLst>
            <a:ext uri="{FF2B5EF4-FFF2-40B4-BE49-F238E27FC236}">
              <a16:creationId xmlns:a16="http://schemas.microsoft.com/office/drawing/2014/main" xmlns="" id="{00000000-0008-0000-0200-000083010000}"/>
            </a:ext>
          </a:extLst>
        </xdr:cNvPr>
        <xdr:cNvSpPr txBox="1">
          <a:spLocks noChangeArrowheads="1"/>
        </xdr:cNvSpPr>
      </xdr:nvSpPr>
      <xdr:spPr bwMode="auto">
        <a:xfrm>
          <a:off x="42351892" y="34718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55</xdr:row>
      <xdr:rowOff>0</xdr:rowOff>
    </xdr:from>
    <xdr:ext cx="95250" cy="213632"/>
    <xdr:sp macro="" textlink="">
      <xdr:nvSpPr>
        <xdr:cNvPr id="388" name="Text Box 15">
          <a:extLst>
            <a:ext uri="{FF2B5EF4-FFF2-40B4-BE49-F238E27FC236}">
              <a16:creationId xmlns:a16="http://schemas.microsoft.com/office/drawing/2014/main" xmlns="" id="{00000000-0008-0000-0200-000084010000}"/>
            </a:ext>
          </a:extLst>
        </xdr:cNvPr>
        <xdr:cNvSpPr txBox="1">
          <a:spLocks noChangeArrowheads="1"/>
        </xdr:cNvSpPr>
      </xdr:nvSpPr>
      <xdr:spPr bwMode="auto">
        <a:xfrm>
          <a:off x="42351892" y="34718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55</xdr:row>
      <xdr:rowOff>0</xdr:rowOff>
    </xdr:from>
    <xdr:ext cx="95250" cy="442269"/>
    <xdr:sp macro="" textlink="">
      <xdr:nvSpPr>
        <xdr:cNvPr id="389" name="Text Box 15">
          <a:extLst>
            <a:ext uri="{FF2B5EF4-FFF2-40B4-BE49-F238E27FC236}">
              <a16:creationId xmlns:a16="http://schemas.microsoft.com/office/drawing/2014/main" xmlns="" id="{00000000-0008-0000-0200-000085010000}"/>
            </a:ext>
          </a:extLst>
        </xdr:cNvPr>
        <xdr:cNvSpPr txBox="1">
          <a:spLocks noChangeArrowheads="1"/>
        </xdr:cNvSpPr>
      </xdr:nvSpPr>
      <xdr:spPr bwMode="auto">
        <a:xfrm>
          <a:off x="45566580" y="34718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55</xdr:row>
      <xdr:rowOff>0</xdr:rowOff>
    </xdr:from>
    <xdr:ext cx="95250" cy="213632"/>
    <xdr:sp macro="" textlink="">
      <xdr:nvSpPr>
        <xdr:cNvPr id="390" name="Text Box 15">
          <a:extLst>
            <a:ext uri="{FF2B5EF4-FFF2-40B4-BE49-F238E27FC236}">
              <a16:creationId xmlns:a16="http://schemas.microsoft.com/office/drawing/2014/main" xmlns="" id="{00000000-0008-0000-0200-000086010000}"/>
            </a:ext>
          </a:extLst>
        </xdr:cNvPr>
        <xdr:cNvSpPr txBox="1">
          <a:spLocks noChangeArrowheads="1"/>
        </xdr:cNvSpPr>
      </xdr:nvSpPr>
      <xdr:spPr bwMode="auto">
        <a:xfrm>
          <a:off x="45566580" y="34718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55</xdr:row>
      <xdr:rowOff>0</xdr:rowOff>
    </xdr:from>
    <xdr:ext cx="95250" cy="442269"/>
    <xdr:sp macro="" textlink="">
      <xdr:nvSpPr>
        <xdr:cNvPr id="391" name="Text Box 15">
          <a:extLst>
            <a:ext uri="{FF2B5EF4-FFF2-40B4-BE49-F238E27FC236}">
              <a16:creationId xmlns:a16="http://schemas.microsoft.com/office/drawing/2014/main" xmlns="" id="{00000000-0008-0000-0200-000087010000}"/>
            </a:ext>
          </a:extLst>
        </xdr:cNvPr>
        <xdr:cNvSpPr txBox="1">
          <a:spLocks noChangeArrowheads="1"/>
        </xdr:cNvSpPr>
      </xdr:nvSpPr>
      <xdr:spPr bwMode="auto">
        <a:xfrm>
          <a:off x="42351892" y="34718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55</xdr:row>
      <xdr:rowOff>0</xdr:rowOff>
    </xdr:from>
    <xdr:ext cx="95250" cy="442269"/>
    <xdr:sp macro="" textlink="">
      <xdr:nvSpPr>
        <xdr:cNvPr id="392" name="Text Box 15">
          <a:extLst>
            <a:ext uri="{FF2B5EF4-FFF2-40B4-BE49-F238E27FC236}">
              <a16:creationId xmlns:a16="http://schemas.microsoft.com/office/drawing/2014/main" xmlns="" id="{00000000-0008-0000-0200-000088010000}"/>
            </a:ext>
          </a:extLst>
        </xdr:cNvPr>
        <xdr:cNvSpPr txBox="1">
          <a:spLocks noChangeArrowheads="1"/>
        </xdr:cNvSpPr>
      </xdr:nvSpPr>
      <xdr:spPr bwMode="auto">
        <a:xfrm>
          <a:off x="45566580" y="34718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55</xdr:row>
      <xdr:rowOff>0</xdr:rowOff>
    </xdr:from>
    <xdr:ext cx="95250" cy="442269"/>
    <xdr:sp macro="" textlink="">
      <xdr:nvSpPr>
        <xdr:cNvPr id="393" name="Text Box 15">
          <a:extLst>
            <a:ext uri="{FF2B5EF4-FFF2-40B4-BE49-F238E27FC236}">
              <a16:creationId xmlns:a16="http://schemas.microsoft.com/office/drawing/2014/main" xmlns="" id="{00000000-0008-0000-0200-000089010000}"/>
            </a:ext>
          </a:extLst>
        </xdr:cNvPr>
        <xdr:cNvSpPr txBox="1">
          <a:spLocks noChangeArrowheads="1"/>
        </xdr:cNvSpPr>
      </xdr:nvSpPr>
      <xdr:spPr bwMode="auto">
        <a:xfrm>
          <a:off x="42351892" y="34718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55</xdr:row>
      <xdr:rowOff>0</xdr:rowOff>
    </xdr:from>
    <xdr:ext cx="95250" cy="442269"/>
    <xdr:sp macro="" textlink="">
      <xdr:nvSpPr>
        <xdr:cNvPr id="394" name="Text Box 15">
          <a:extLst>
            <a:ext uri="{FF2B5EF4-FFF2-40B4-BE49-F238E27FC236}">
              <a16:creationId xmlns:a16="http://schemas.microsoft.com/office/drawing/2014/main" xmlns="" id="{00000000-0008-0000-0200-00008A010000}"/>
            </a:ext>
          </a:extLst>
        </xdr:cNvPr>
        <xdr:cNvSpPr txBox="1">
          <a:spLocks noChangeArrowheads="1"/>
        </xdr:cNvSpPr>
      </xdr:nvSpPr>
      <xdr:spPr bwMode="auto">
        <a:xfrm>
          <a:off x="45566580" y="34718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55</xdr:row>
      <xdr:rowOff>0</xdr:rowOff>
    </xdr:from>
    <xdr:ext cx="95250" cy="442269"/>
    <xdr:sp macro="" textlink="">
      <xdr:nvSpPr>
        <xdr:cNvPr id="395" name="Text Box 15">
          <a:extLst>
            <a:ext uri="{FF2B5EF4-FFF2-40B4-BE49-F238E27FC236}">
              <a16:creationId xmlns:a16="http://schemas.microsoft.com/office/drawing/2014/main" xmlns="" id="{00000000-0008-0000-0200-00008B010000}"/>
            </a:ext>
          </a:extLst>
        </xdr:cNvPr>
        <xdr:cNvSpPr txBox="1">
          <a:spLocks noChangeArrowheads="1"/>
        </xdr:cNvSpPr>
      </xdr:nvSpPr>
      <xdr:spPr bwMode="auto">
        <a:xfrm>
          <a:off x="42351892" y="34718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55</xdr:row>
      <xdr:rowOff>0</xdr:rowOff>
    </xdr:from>
    <xdr:ext cx="95250" cy="442269"/>
    <xdr:sp macro="" textlink="">
      <xdr:nvSpPr>
        <xdr:cNvPr id="396" name="Text Box 15">
          <a:extLst>
            <a:ext uri="{FF2B5EF4-FFF2-40B4-BE49-F238E27FC236}">
              <a16:creationId xmlns:a16="http://schemas.microsoft.com/office/drawing/2014/main" xmlns="" id="{00000000-0008-0000-0200-00008C010000}"/>
            </a:ext>
          </a:extLst>
        </xdr:cNvPr>
        <xdr:cNvSpPr txBox="1">
          <a:spLocks noChangeArrowheads="1"/>
        </xdr:cNvSpPr>
      </xdr:nvSpPr>
      <xdr:spPr bwMode="auto">
        <a:xfrm>
          <a:off x="45566580" y="34718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55</xdr:row>
      <xdr:rowOff>0</xdr:rowOff>
    </xdr:from>
    <xdr:ext cx="95250" cy="442269"/>
    <xdr:sp macro="" textlink="">
      <xdr:nvSpPr>
        <xdr:cNvPr id="397" name="Text Box 15">
          <a:extLst>
            <a:ext uri="{FF2B5EF4-FFF2-40B4-BE49-F238E27FC236}">
              <a16:creationId xmlns:a16="http://schemas.microsoft.com/office/drawing/2014/main" xmlns="" id="{00000000-0008-0000-0200-00008D010000}"/>
            </a:ext>
          </a:extLst>
        </xdr:cNvPr>
        <xdr:cNvSpPr txBox="1">
          <a:spLocks noChangeArrowheads="1"/>
        </xdr:cNvSpPr>
      </xdr:nvSpPr>
      <xdr:spPr bwMode="auto">
        <a:xfrm>
          <a:off x="42351892" y="34718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55</xdr:row>
      <xdr:rowOff>0</xdr:rowOff>
    </xdr:from>
    <xdr:ext cx="95250" cy="442269"/>
    <xdr:sp macro="" textlink="">
      <xdr:nvSpPr>
        <xdr:cNvPr id="398" name="Text Box 15">
          <a:extLst>
            <a:ext uri="{FF2B5EF4-FFF2-40B4-BE49-F238E27FC236}">
              <a16:creationId xmlns:a16="http://schemas.microsoft.com/office/drawing/2014/main" xmlns="" id="{00000000-0008-0000-0200-00008E010000}"/>
            </a:ext>
          </a:extLst>
        </xdr:cNvPr>
        <xdr:cNvSpPr txBox="1">
          <a:spLocks noChangeArrowheads="1"/>
        </xdr:cNvSpPr>
      </xdr:nvSpPr>
      <xdr:spPr bwMode="auto">
        <a:xfrm>
          <a:off x="45566580" y="34718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55</xdr:row>
      <xdr:rowOff>0</xdr:rowOff>
    </xdr:from>
    <xdr:ext cx="95250" cy="442269"/>
    <xdr:sp macro="" textlink="">
      <xdr:nvSpPr>
        <xdr:cNvPr id="399" name="Text Box 15">
          <a:extLst>
            <a:ext uri="{FF2B5EF4-FFF2-40B4-BE49-F238E27FC236}">
              <a16:creationId xmlns:a16="http://schemas.microsoft.com/office/drawing/2014/main" xmlns="" id="{00000000-0008-0000-0200-00008F010000}"/>
            </a:ext>
          </a:extLst>
        </xdr:cNvPr>
        <xdr:cNvSpPr txBox="1">
          <a:spLocks noChangeArrowheads="1"/>
        </xdr:cNvSpPr>
      </xdr:nvSpPr>
      <xdr:spPr bwMode="auto">
        <a:xfrm>
          <a:off x="42351892" y="34718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55</xdr:row>
      <xdr:rowOff>0</xdr:rowOff>
    </xdr:from>
    <xdr:ext cx="95250" cy="442269"/>
    <xdr:sp macro="" textlink="">
      <xdr:nvSpPr>
        <xdr:cNvPr id="400" name="Text Box 15">
          <a:extLst>
            <a:ext uri="{FF2B5EF4-FFF2-40B4-BE49-F238E27FC236}">
              <a16:creationId xmlns:a16="http://schemas.microsoft.com/office/drawing/2014/main" xmlns="" id="{00000000-0008-0000-0200-000090010000}"/>
            </a:ext>
          </a:extLst>
        </xdr:cNvPr>
        <xdr:cNvSpPr txBox="1">
          <a:spLocks noChangeArrowheads="1"/>
        </xdr:cNvSpPr>
      </xdr:nvSpPr>
      <xdr:spPr bwMode="auto">
        <a:xfrm>
          <a:off x="45566580" y="34718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55</xdr:row>
      <xdr:rowOff>0</xdr:rowOff>
    </xdr:from>
    <xdr:ext cx="95250" cy="442269"/>
    <xdr:sp macro="" textlink="">
      <xdr:nvSpPr>
        <xdr:cNvPr id="401" name="Text Box 15">
          <a:extLst>
            <a:ext uri="{FF2B5EF4-FFF2-40B4-BE49-F238E27FC236}">
              <a16:creationId xmlns:a16="http://schemas.microsoft.com/office/drawing/2014/main" xmlns="" id="{00000000-0008-0000-0200-000091010000}"/>
            </a:ext>
          </a:extLst>
        </xdr:cNvPr>
        <xdr:cNvSpPr txBox="1">
          <a:spLocks noChangeArrowheads="1"/>
        </xdr:cNvSpPr>
      </xdr:nvSpPr>
      <xdr:spPr bwMode="auto">
        <a:xfrm>
          <a:off x="42351892" y="34718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55</xdr:row>
      <xdr:rowOff>0</xdr:rowOff>
    </xdr:from>
    <xdr:ext cx="95250" cy="442269"/>
    <xdr:sp macro="" textlink="">
      <xdr:nvSpPr>
        <xdr:cNvPr id="402" name="Text Box 15">
          <a:extLst>
            <a:ext uri="{FF2B5EF4-FFF2-40B4-BE49-F238E27FC236}">
              <a16:creationId xmlns:a16="http://schemas.microsoft.com/office/drawing/2014/main" xmlns="" id="{00000000-0008-0000-0200-000092010000}"/>
            </a:ext>
          </a:extLst>
        </xdr:cNvPr>
        <xdr:cNvSpPr txBox="1">
          <a:spLocks noChangeArrowheads="1"/>
        </xdr:cNvSpPr>
      </xdr:nvSpPr>
      <xdr:spPr bwMode="auto">
        <a:xfrm>
          <a:off x="45566580" y="34718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58</xdr:row>
      <xdr:rowOff>0</xdr:rowOff>
    </xdr:from>
    <xdr:ext cx="95250" cy="442269"/>
    <xdr:sp macro="" textlink="">
      <xdr:nvSpPr>
        <xdr:cNvPr id="403" name="Text Box 15">
          <a:extLst>
            <a:ext uri="{FF2B5EF4-FFF2-40B4-BE49-F238E27FC236}">
              <a16:creationId xmlns:a16="http://schemas.microsoft.com/office/drawing/2014/main" xmlns="" id="{00000000-0008-0000-0200-000093010000}"/>
            </a:ext>
          </a:extLst>
        </xdr:cNvPr>
        <xdr:cNvSpPr txBox="1">
          <a:spLocks noChangeArrowheads="1"/>
        </xdr:cNvSpPr>
      </xdr:nvSpPr>
      <xdr:spPr bwMode="auto">
        <a:xfrm>
          <a:off x="42351892" y="36504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58</xdr:row>
      <xdr:rowOff>0</xdr:rowOff>
    </xdr:from>
    <xdr:ext cx="95250" cy="213632"/>
    <xdr:sp macro="" textlink="">
      <xdr:nvSpPr>
        <xdr:cNvPr id="404" name="Text Box 15">
          <a:extLst>
            <a:ext uri="{FF2B5EF4-FFF2-40B4-BE49-F238E27FC236}">
              <a16:creationId xmlns:a16="http://schemas.microsoft.com/office/drawing/2014/main" xmlns="" id="{00000000-0008-0000-0200-000094010000}"/>
            </a:ext>
          </a:extLst>
        </xdr:cNvPr>
        <xdr:cNvSpPr txBox="1">
          <a:spLocks noChangeArrowheads="1"/>
        </xdr:cNvSpPr>
      </xdr:nvSpPr>
      <xdr:spPr bwMode="auto">
        <a:xfrm>
          <a:off x="42351892" y="3650456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58</xdr:row>
      <xdr:rowOff>0</xdr:rowOff>
    </xdr:from>
    <xdr:ext cx="95250" cy="442269"/>
    <xdr:sp macro="" textlink="">
      <xdr:nvSpPr>
        <xdr:cNvPr id="405" name="Text Box 15">
          <a:extLst>
            <a:ext uri="{FF2B5EF4-FFF2-40B4-BE49-F238E27FC236}">
              <a16:creationId xmlns:a16="http://schemas.microsoft.com/office/drawing/2014/main" xmlns="" id="{00000000-0008-0000-0200-000095010000}"/>
            </a:ext>
          </a:extLst>
        </xdr:cNvPr>
        <xdr:cNvSpPr txBox="1">
          <a:spLocks noChangeArrowheads="1"/>
        </xdr:cNvSpPr>
      </xdr:nvSpPr>
      <xdr:spPr bwMode="auto">
        <a:xfrm>
          <a:off x="45566580" y="36504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58</xdr:row>
      <xdr:rowOff>0</xdr:rowOff>
    </xdr:from>
    <xdr:ext cx="95250" cy="213632"/>
    <xdr:sp macro="" textlink="">
      <xdr:nvSpPr>
        <xdr:cNvPr id="406" name="Text Box 15">
          <a:extLst>
            <a:ext uri="{FF2B5EF4-FFF2-40B4-BE49-F238E27FC236}">
              <a16:creationId xmlns:a16="http://schemas.microsoft.com/office/drawing/2014/main" xmlns="" id="{00000000-0008-0000-0200-000096010000}"/>
            </a:ext>
          </a:extLst>
        </xdr:cNvPr>
        <xdr:cNvSpPr txBox="1">
          <a:spLocks noChangeArrowheads="1"/>
        </xdr:cNvSpPr>
      </xdr:nvSpPr>
      <xdr:spPr bwMode="auto">
        <a:xfrm>
          <a:off x="45566580" y="3650456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58</xdr:row>
      <xdr:rowOff>0</xdr:rowOff>
    </xdr:from>
    <xdr:ext cx="95250" cy="442269"/>
    <xdr:sp macro="" textlink="">
      <xdr:nvSpPr>
        <xdr:cNvPr id="407" name="Text Box 15">
          <a:extLst>
            <a:ext uri="{FF2B5EF4-FFF2-40B4-BE49-F238E27FC236}">
              <a16:creationId xmlns:a16="http://schemas.microsoft.com/office/drawing/2014/main" xmlns="" id="{00000000-0008-0000-0200-000097010000}"/>
            </a:ext>
          </a:extLst>
        </xdr:cNvPr>
        <xdr:cNvSpPr txBox="1">
          <a:spLocks noChangeArrowheads="1"/>
        </xdr:cNvSpPr>
      </xdr:nvSpPr>
      <xdr:spPr bwMode="auto">
        <a:xfrm>
          <a:off x="42351892" y="36504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58</xdr:row>
      <xdr:rowOff>0</xdr:rowOff>
    </xdr:from>
    <xdr:ext cx="95250" cy="442269"/>
    <xdr:sp macro="" textlink="">
      <xdr:nvSpPr>
        <xdr:cNvPr id="408" name="Text Box 15">
          <a:extLst>
            <a:ext uri="{FF2B5EF4-FFF2-40B4-BE49-F238E27FC236}">
              <a16:creationId xmlns:a16="http://schemas.microsoft.com/office/drawing/2014/main" xmlns="" id="{00000000-0008-0000-0200-000098010000}"/>
            </a:ext>
          </a:extLst>
        </xdr:cNvPr>
        <xdr:cNvSpPr txBox="1">
          <a:spLocks noChangeArrowheads="1"/>
        </xdr:cNvSpPr>
      </xdr:nvSpPr>
      <xdr:spPr bwMode="auto">
        <a:xfrm>
          <a:off x="45566580" y="36504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58</xdr:row>
      <xdr:rowOff>0</xdr:rowOff>
    </xdr:from>
    <xdr:ext cx="95250" cy="442269"/>
    <xdr:sp macro="" textlink="">
      <xdr:nvSpPr>
        <xdr:cNvPr id="409" name="Text Box 15">
          <a:extLst>
            <a:ext uri="{FF2B5EF4-FFF2-40B4-BE49-F238E27FC236}">
              <a16:creationId xmlns:a16="http://schemas.microsoft.com/office/drawing/2014/main" xmlns="" id="{00000000-0008-0000-0200-000099010000}"/>
            </a:ext>
          </a:extLst>
        </xdr:cNvPr>
        <xdr:cNvSpPr txBox="1">
          <a:spLocks noChangeArrowheads="1"/>
        </xdr:cNvSpPr>
      </xdr:nvSpPr>
      <xdr:spPr bwMode="auto">
        <a:xfrm>
          <a:off x="42351892" y="36504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58</xdr:row>
      <xdr:rowOff>0</xdr:rowOff>
    </xdr:from>
    <xdr:ext cx="95250" cy="442269"/>
    <xdr:sp macro="" textlink="">
      <xdr:nvSpPr>
        <xdr:cNvPr id="410" name="Text Box 15">
          <a:extLst>
            <a:ext uri="{FF2B5EF4-FFF2-40B4-BE49-F238E27FC236}">
              <a16:creationId xmlns:a16="http://schemas.microsoft.com/office/drawing/2014/main" xmlns="" id="{00000000-0008-0000-0200-00009A010000}"/>
            </a:ext>
          </a:extLst>
        </xdr:cNvPr>
        <xdr:cNvSpPr txBox="1">
          <a:spLocks noChangeArrowheads="1"/>
        </xdr:cNvSpPr>
      </xdr:nvSpPr>
      <xdr:spPr bwMode="auto">
        <a:xfrm>
          <a:off x="45566580" y="36504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58</xdr:row>
      <xdr:rowOff>0</xdr:rowOff>
    </xdr:from>
    <xdr:ext cx="95250" cy="442269"/>
    <xdr:sp macro="" textlink="">
      <xdr:nvSpPr>
        <xdr:cNvPr id="411" name="Text Box 15">
          <a:extLst>
            <a:ext uri="{FF2B5EF4-FFF2-40B4-BE49-F238E27FC236}">
              <a16:creationId xmlns:a16="http://schemas.microsoft.com/office/drawing/2014/main" xmlns="" id="{00000000-0008-0000-0200-00009B010000}"/>
            </a:ext>
          </a:extLst>
        </xdr:cNvPr>
        <xdr:cNvSpPr txBox="1">
          <a:spLocks noChangeArrowheads="1"/>
        </xdr:cNvSpPr>
      </xdr:nvSpPr>
      <xdr:spPr bwMode="auto">
        <a:xfrm>
          <a:off x="42351892" y="36504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58</xdr:row>
      <xdr:rowOff>0</xdr:rowOff>
    </xdr:from>
    <xdr:ext cx="95250" cy="442269"/>
    <xdr:sp macro="" textlink="">
      <xdr:nvSpPr>
        <xdr:cNvPr id="412" name="Text Box 15">
          <a:extLst>
            <a:ext uri="{FF2B5EF4-FFF2-40B4-BE49-F238E27FC236}">
              <a16:creationId xmlns:a16="http://schemas.microsoft.com/office/drawing/2014/main" xmlns="" id="{00000000-0008-0000-0200-00009C010000}"/>
            </a:ext>
          </a:extLst>
        </xdr:cNvPr>
        <xdr:cNvSpPr txBox="1">
          <a:spLocks noChangeArrowheads="1"/>
        </xdr:cNvSpPr>
      </xdr:nvSpPr>
      <xdr:spPr bwMode="auto">
        <a:xfrm>
          <a:off x="45566580" y="36504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58</xdr:row>
      <xdr:rowOff>0</xdr:rowOff>
    </xdr:from>
    <xdr:ext cx="95250" cy="442269"/>
    <xdr:sp macro="" textlink="">
      <xdr:nvSpPr>
        <xdr:cNvPr id="413" name="Text Box 15">
          <a:extLst>
            <a:ext uri="{FF2B5EF4-FFF2-40B4-BE49-F238E27FC236}">
              <a16:creationId xmlns:a16="http://schemas.microsoft.com/office/drawing/2014/main" xmlns="" id="{00000000-0008-0000-0200-00009D010000}"/>
            </a:ext>
          </a:extLst>
        </xdr:cNvPr>
        <xdr:cNvSpPr txBox="1">
          <a:spLocks noChangeArrowheads="1"/>
        </xdr:cNvSpPr>
      </xdr:nvSpPr>
      <xdr:spPr bwMode="auto">
        <a:xfrm>
          <a:off x="42351892" y="36504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58</xdr:row>
      <xdr:rowOff>0</xdr:rowOff>
    </xdr:from>
    <xdr:ext cx="95250" cy="442269"/>
    <xdr:sp macro="" textlink="">
      <xdr:nvSpPr>
        <xdr:cNvPr id="414" name="Text Box 15">
          <a:extLst>
            <a:ext uri="{FF2B5EF4-FFF2-40B4-BE49-F238E27FC236}">
              <a16:creationId xmlns:a16="http://schemas.microsoft.com/office/drawing/2014/main" xmlns="" id="{00000000-0008-0000-0200-00009E010000}"/>
            </a:ext>
          </a:extLst>
        </xdr:cNvPr>
        <xdr:cNvSpPr txBox="1">
          <a:spLocks noChangeArrowheads="1"/>
        </xdr:cNvSpPr>
      </xdr:nvSpPr>
      <xdr:spPr bwMode="auto">
        <a:xfrm>
          <a:off x="45566580" y="36504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58</xdr:row>
      <xdr:rowOff>0</xdr:rowOff>
    </xdr:from>
    <xdr:ext cx="95250" cy="442269"/>
    <xdr:sp macro="" textlink="">
      <xdr:nvSpPr>
        <xdr:cNvPr id="415" name="Text Box 15">
          <a:extLst>
            <a:ext uri="{FF2B5EF4-FFF2-40B4-BE49-F238E27FC236}">
              <a16:creationId xmlns:a16="http://schemas.microsoft.com/office/drawing/2014/main" xmlns="" id="{00000000-0008-0000-0200-00009F010000}"/>
            </a:ext>
          </a:extLst>
        </xdr:cNvPr>
        <xdr:cNvSpPr txBox="1">
          <a:spLocks noChangeArrowheads="1"/>
        </xdr:cNvSpPr>
      </xdr:nvSpPr>
      <xdr:spPr bwMode="auto">
        <a:xfrm>
          <a:off x="42351892" y="36504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58</xdr:row>
      <xdr:rowOff>0</xdr:rowOff>
    </xdr:from>
    <xdr:ext cx="95250" cy="442269"/>
    <xdr:sp macro="" textlink="">
      <xdr:nvSpPr>
        <xdr:cNvPr id="416" name="Text Box 15">
          <a:extLst>
            <a:ext uri="{FF2B5EF4-FFF2-40B4-BE49-F238E27FC236}">
              <a16:creationId xmlns:a16="http://schemas.microsoft.com/office/drawing/2014/main" xmlns="" id="{00000000-0008-0000-0200-0000A0010000}"/>
            </a:ext>
          </a:extLst>
        </xdr:cNvPr>
        <xdr:cNvSpPr txBox="1">
          <a:spLocks noChangeArrowheads="1"/>
        </xdr:cNvSpPr>
      </xdr:nvSpPr>
      <xdr:spPr bwMode="auto">
        <a:xfrm>
          <a:off x="45566580" y="36504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58</xdr:row>
      <xdr:rowOff>0</xdr:rowOff>
    </xdr:from>
    <xdr:ext cx="95250" cy="442269"/>
    <xdr:sp macro="" textlink="">
      <xdr:nvSpPr>
        <xdr:cNvPr id="417" name="Text Box 15">
          <a:extLst>
            <a:ext uri="{FF2B5EF4-FFF2-40B4-BE49-F238E27FC236}">
              <a16:creationId xmlns:a16="http://schemas.microsoft.com/office/drawing/2014/main" xmlns="" id="{00000000-0008-0000-0200-0000A1010000}"/>
            </a:ext>
          </a:extLst>
        </xdr:cNvPr>
        <xdr:cNvSpPr txBox="1">
          <a:spLocks noChangeArrowheads="1"/>
        </xdr:cNvSpPr>
      </xdr:nvSpPr>
      <xdr:spPr bwMode="auto">
        <a:xfrm>
          <a:off x="42351892" y="36504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58</xdr:row>
      <xdr:rowOff>0</xdr:rowOff>
    </xdr:from>
    <xdr:ext cx="95250" cy="442269"/>
    <xdr:sp macro="" textlink="">
      <xdr:nvSpPr>
        <xdr:cNvPr id="418" name="Text Box 15">
          <a:extLst>
            <a:ext uri="{FF2B5EF4-FFF2-40B4-BE49-F238E27FC236}">
              <a16:creationId xmlns:a16="http://schemas.microsoft.com/office/drawing/2014/main" xmlns="" id="{00000000-0008-0000-0200-0000A2010000}"/>
            </a:ext>
          </a:extLst>
        </xdr:cNvPr>
        <xdr:cNvSpPr txBox="1">
          <a:spLocks noChangeArrowheads="1"/>
        </xdr:cNvSpPr>
      </xdr:nvSpPr>
      <xdr:spPr bwMode="auto">
        <a:xfrm>
          <a:off x="45566580" y="36504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59</xdr:row>
      <xdr:rowOff>0</xdr:rowOff>
    </xdr:from>
    <xdr:ext cx="95250" cy="442269"/>
    <xdr:sp macro="" textlink="">
      <xdr:nvSpPr>
        <xdr:cNvPr id="419" name="Text Box 15">
          <a:extLst>
            <a:ext uri="{FF2B5EF4-FFF2-40B4-BE49-F238E27FC236}">
              <a16:creationId xmlns:a16="http://schemas.microsoft.com/office/drawing/2014/main" xmlns="" id="{00000000-0008-0000-0200-0000A3010000}"/>
            </a:ext>
          </a:extLst>
        </xdr:cNvPr>
        <xdr:cNvSpPr txBox="1">
          <a:spLocks noChangeArrowheads="1"/>
        </xdr:cNvSpPr>
      </xdr:nvSpPr>
      <xdr:spPr bwMode="auto">
        <a:xfrm>
          <a:off x="42351892" y="36766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59</xdr:row>
      <xdr:rowOff>0</xdr:rowOff>
    </xdr:from>
    <xdr:ext cx="95250" cy="213632"/>
    <xdr:sp macro="" textlink="">
      <xdr:nvSpPr>
        <xdr:cNvPr id="420" name="Text Box 15">
          <a:extLst>
            <a:ext uri="{FF2B5EF4-FFF2-40B4-BE49-F238E27FC236}">
              <a16:creationId xmlns:a16="http://schemas.microsoft.com/office/drawing/2014/main" xmlns="" id="{00000000-0008-0000-0200-0000A4010000}"/>
            </a:ext>
          </a:extLst>
        </xdr:cNvPr>
        <xdr:cNvSpPr txBox="1">
          <a:spLocks noChangeArrowheads="1"/>
        </xdr:cNvSpPr>
      </xdr:nvSpPr>
      <xdr:spPr bwMode="auto">
        <a:xfrm>
          <a:off x="42351892" y="36766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59</xdr:row>
      <xdr:rowOff>0</xdr:rowOff>
    </xdr:from>
    <xdr:ext cx="95250" cy="442269"/>
    <xdr:sp macro="" textlink="">
      <xdr:nvSpPr>
        <xdr:cNvPr id="421" name="Text Box 15">
          <a:extLst>
            <a:ext uri="{FF2B5EF4-FFF2-40B4-BE49-F238E27FC236}">
              <a16:creationId xmlns:a16="http://schemas.microsoft.com/office/drawing/2014/main" xmlns="" id="{00000000-0008-0000-0200-0000A5010000}"/>
            </a:ext>
          </a:extLst>
        </xdr:cNvPr>
        <xdr:cNvSpPr txBox="1">
          <a:spLocks noChangeArrowheads="1"/>
        </xdr:cNvSpPr>
      </xdr:nvSpPr>
      <xdr:spPr bwMode="auto">
        <a:xfrm>
          <a:off x="45566580" y="36766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59</xdr:row>
      <xdr:rowOff>0</xdr:rowOff>
    </xdr:from>
    <xdr:ext cx="95250" cy="213632"/>
    <xdr:sp macro="" textlink="">
      <xdr:nvSpPr>
        <xdr:cNvPr id="422" name="Text Box 15">
          <a:extLst>
            <a:ext uri="{FF2B5EF4-FFF2-40B4-BE49-F238E27FC236}">
              <a16:creationId xmlns:a16="http://schemas.microsoft.com/office/drawing/2014/main" xmlns="" id="{00000000-0008-0000-0200-0000A6010000}"/>
            </a:ext>
          </a:extLst>
        </xdr:cNvPr>
        <xdr:cNvSpPr txBox="1">
          <a:spLocks noChangeArrowheads="1"/>
        </xdr:cNvSpPr>
      </xdr:nvSpPr>
      <xdr:spPr bwMode="auto">
        <a:xfrm>
          <a:off x="45566580" y="36766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59</xdr:row>
      <xdr:rowOff>0</xdr:rowOff>
    </xdr:from>
    <xdr:ext cx="95250" cy="442269"/>
    <xdr:sp macro="" textlink="">
      <xdr:nvSpPr>
        <xdr:cNvPr id="423" name="Text Box 15">
          <a:extLst>
            <a:ext uri="{FF2B5EF4-FFF2-40B4-BE49-F238E27FC236}">
              <a16:creationId xmlns:a16="http://schemas.microsoft.com/office/drawing/2014/main" xmlns="" id="{00000000-0008-0000-0200-0000A7010000}"/>
            </a:ext>
          </a:extLst>
        </xdr:cNvPr>
        <xdr:cNvSpPr txBox="1">
          <a:spLocks noChangeArrowheads="1"/>
        </xdr:cNvSpPr>
      </xdr:nvSpPr>
      <xdr:spPr bwMode="auto">
        <a:xfrm>
          <a:off x="42351892" y="36766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59</xdr:row>
      <xdr:rowOff>0</xdr:rowOff>
    </xdr:from>
    <xdr:ext cx="95250" cy="442269"/>
    <xdr:sp macro="" textlink="">
      <xdr:nvSpPr>
        <xdr:cNvPr id="424" name="Text Box 15">
          <a:extLst>
            <a:ext uri="{FF2B5EF4-FFF2-40B4-BE49-F238E27FC236}">
              <a16:creationId xmlns:a16="http://schemas.microsoft.com/office/drawing/2014/main" xmlns="" id="{00000000-0008-0000-0200-0000A8010000}"/>
            </a:ext>
          </a:extLst>
        </xdr:cNvPr>
        <xdr:cNvSpPr txBox="1">
          <a:spLocks noChangeArrowheads="1"/>
        </xdr:cNvSpPr>
      </xdr:nvSpPr>
      <xdr:spPr bwMode="auto">
        <a:xfrm>
          <a:off x="45566580" y="36766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59</xdr:row>
      <xdr:rowOff>0</xdr:rowOff>
    </xdr:from>
    <xdr:ext cx="95250" cy="442269"/>
    <xdr:sp macro="" textlink="">
      <xdr:nvSpPr>
        <xdr:cNvPr id="425" name="Text Box 15">
          <a:extLst>
            <a:ext uri="{FF2B5EF4-FFF2-40B4-BE49-F238E27FC236}">
              <a16:creationId xmlns:a16="http://schemas.microsoft.com/office/drawing/2014/main" xmlns="" id="{00000000-0008-0000-0200-0000A9010000}"/>
            </a:ext>
          </a:extLst>
        </xdr:cNvPr>
        <xdr:cNvSpPr txBox="1">
          <a:spLocks noChangeArrowheads="1"/>
        </xdr:cNvSpPr>
      </xdr:nvSpPr>
      <xdr:spPr bwMode="auto">
        <a:xfrm>
          <a:off x="42351892" y="36766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59</xdr:row>
      <xdr:rowOff>0</xdr:rowOff>
    </xdr:from>
    <xdr:ext cx="95250" cy="442269"/>
    <xdr:sp macro="" textlink="">
      <xdr:nvSpPr>
        <xdr:cNvPr id="426" name="Text Box 15">
          <a:extLst>
            <a:ext uri="{FF2B5EF4-FFF2-40B4-BE49-F238E27FC236}">
              <a16:creationId xmlns:a16="http://schemas.microsoft.com/office/drawing/2014/main" xmlns="" id="{00000000-0008-0000-0200-0000AA010000}"/>
            </a:ext>
          </a:extLst>
        </xdr:cNvPr>
        <xdr:cNvSpPr txBox="1">
          <a:spLocks noChangeArrowheads="1"/>
        </xdr:cNvSpPr>
      </xdr:nvSpPr>
      <xdr:spPr bwMode="auto">
        <a:xfrm>
          <a:off x="45566580" y="36766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59</xdr:row>
      <xdr:rowOff>0</xdr:rowOff>
    </xdr:from>
    <xdr:ext cx="95250" cy="442269"/>
    <xdr:sp macro="" textlink="">
      <xdr:nvSpPr>
        <xdr:cNvPr id="427" name="Text Box 15">
          <a:extLst>
            <a:ext uri="{FF2B5EF4-FFF2-40B4-BE49-F238E27FC236}">
              <a16:creationId xmlns:a16="http://schemas.microsoft.com/office/drawing/2014/main" xmlns="" id="{00000000-0008-0000-0200-0000AB010000}"/>
            </a:ext>
          </a:extLst>
        </xdr:cNvPr>
        <xdr:cNvSpPr txBox="1">
          <a:spLocks noChangeArrowheads="1"/>
        </xdr:cNvSpPr>
      </xdr:nvSpPr>
      <xdr:spPr bwMode="auto">
        <a:xfrm>
          <a:off x="42351892" y="36766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59</xdr:row>
      <xdr:rowOff>0</xdr:rowOff>
    </xdr:from>
    <xdr:ext cx="95250" cy="442269"/>
    <xdr:sp macro="" textlink="">
      <xdr:nvSpPr>
        <xdr:cNvPr id="428" name="Text Box 15">
          <a:extLst>
            <a:ext uri="{FF2B5EF4-FFF2-40B4-BE49-F238E27FC236}">
              <a16:creationId xmlns:a16="http://schemas.microsoft.com/office/drawing/2014/main" xmlns="" id="{00000000-0008-0000-0200-0000AC010000}"/>
            </a:ext>
          </a:extLst>
        </xdr:cNvPr>
        <xdr:cNvSpPr txBox="1">
          <a:spLocks noChangeArrowheads="1"/>
        </xdr:cNvSpPr>
      </xdr:nvSpPr>
      <xdr:spPr bwMode="auto">
        <a:xfrm>
          <a:off x="45566580" y="36766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59</xdr:row>
      <xdr:rowOff>0</xdr:rowOff>
    </xdr:from>
    <xdr:ext cx="95250" cy="442269"/>
    <xdr:sp macro="" textlink="">
      <xdr:nvSpPr>
        <xdr:cNvPr id="429" name="Text Box 15">
          <a:extLst>
            <a:ext uri="{FF2B5EF4-FFF2-40B4-BE49-F238E27FC236}">
              <a16:creationId xmlns:a16="http://schemas.microsoft.com/office/drawing/2014/main" xmlns="" id="{00000000-0008-0000-0200-0000AD010000}"/>
            </a:ext>
          </a:extLst>
        </xdr:cNvPr>
        <xdr:cNvSpPr txBox="1">
          <a:spLocks noChangeArrowheads="1"/>
        </xdr:cNvSpPr>
      </xdr:nvSpPr>
      <xdr:spPr bwMode="auto">
        <a:xfrm>
          <a:off x="42351892" y="36766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59</xdr:row>
      <xdr:rowOff>0</xdr:rowOff>
    </xdr:from>
    <xdr:ext cx="95250" cy="442269"/>
    <xdr:sp macro="" textlink="">
      <xdr:nvSpPr>
        <xdr:cNvPr id="430" name="Text Box 15">
          <a:extLst>
            <a:ext uri="{FF2B5EF4-FFF2-40B4-BE49-F238E27FC236}">
              <a16:creationId xmlns:a16="http://schemas.microsoft.com/office/drawing/2014/main" xmlns="" id="{00000000-0008-0000-0200-0000AE010000}"/>
            </a:ext>
          </a:extLst>
        </xdr:cNvPr>
        <xdr:cNvSpPr txBox="1">
          <a:spLocks noChangeArrowheads="1"/>
        </xdr:cNvSpPr>
      </xdr:nvSpPr>
      <xdr:spPr bwMode="auto">
        <a:xfrm>
          <a:off x="45566580" y="36766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59</xdr:row>
      <xdr:rowOff>0</xdr:rowOff>
    </xdr:from>
    <xdr:ext cx="95250" cy="442269"/>
    <xdr:sp macro="" textlink="">
      <xdr:nvSpPr>
        <xdr:cNvPr id="431" name="Text Box 15">
          <a:extLst>
            <a:ext uri="{FF2B5EF4-FFF2-40B4-BE49-F238E27FC236}">
              <a16:creationId xmlns:a16="http://schemas.microsoft.com/office/drawing/2014/main" xmlns="" id="{00000000-0008-0000-0200-0000AF010000}"/>
            </a:ext>
          </a:extLst>
        </xdr:cNvPr>
        <xdr:cNvSpPr txBox="1">
          <a:spLocks noChangeArrowheads="1"/>
        </xdr:cNvSpPr>
      </xdr:nvSpPr>
      <xdr:spPr bwMode="auto">
        <a:xfrm>
          <a:off x="42351892" y="36766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59</xdr:row>
      <xdr:rowOff>0</xdr:rowOff>
    </xdr:from>
    <xdr:ext cx="95250" cy="442269"/>
    <xdr:sp macro="" textlink="">
      <xdr:nvSpPr>
        <xdr:cNvPr id="432" name="Text Box 15">
          <a:extLst>
            <a:ext uri="{FF2B5EF4-FFF2-40B4-BE49-F238E27FC236}">
              <a16:creationId xmlns:a16="http://schemas.microsoft.com/office/drawing/2014/main" xmlns="" id="{00000000-0008-0000-0200-0000B0010000}"/>
            </a:ext>
          </a:extLst>
        </xdr:cNvPr>
        <xdr:cNvSpPr txBox="1">
          <a:spLocks noChangeArrowheads="1"/>
        </xdr:cNvSpPr>
      </xdr:nvSpPr>
      <xdr:spPr bwMode="auto">
        <a:xfrm>
          <a:off x="45566580" y="36766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59</xdr:row>
      <xdr:rowOff>0</xdr:rowOff>
    </xdr:from>
    <xdr:ext cx="95250" cy="442269"/>
    <xdr:sp macro="" textlink="">
      <xdr:nvSpPr>
        <xdr:cNvPr id="433" name="Text Box 15">
          <a:extLst>
            <a:ext uri="{FF2B5EF4-FFF2-40B4-BE49-F238E27FC236}">
              <a16:creationId xmlns:a16="http://schemas.microsoft.com/office/drawing/2014/main" xmlns="" id="{00000000-0008-0000-0200-0000B1010000}"/>
            </a:ext>
          </a:extLst>
        </xdr:cNvPr>
        <xdr:cNvSpPr txBox="1">
          <a:spLocks noChangeArrowheads="1"/>
        </xdr:cNvSpPr>
      </xdr:nvSpPr>
      <xdr:spPr bwMode="auto">
        <a:xfrm>
          <a:off x="42351892" y="36766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59</xdr:row>
      <xdr:rowOff>0</xdr:rowOff>
    </xdr:from>
    <xdr:ext cx="95250" cy="442269"/>
    <xdr:sp macro="" textlink="">
      <xdr:nvSpPr>
        <xdr:cNvPr id="434" name="Text Box 15">
          <a:extLst>
            <a:ext uri="{FF2B5EF4-FFF2-40B4-BE49-F238E27FC236}">
              <a16:creationId xmlns:a16="http://schemas.microsoft.com/office/drawing/2014/main" xmlns="" id="{00000000-0008-0000-0200-0000B2010000}"/>
            </a:ext>
          </a:extLst>
        </xdr:cNvPr>
        <xdr:cNvSpPr txBox="1">
          <a:spLocks noChangeArrowheads="1"/>
        </xdr:cNvSpPr>
      </xdr:nvSpPr>
      <xdr:spPr bwMode="auto">
        <a:xfrm>
          <a:off x="45566580" y="36766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59</xdr:row>
      <xdr:rowOff>0</xdr:rowOff>
    </xdr:from>
    <xdr:ext cx="95250" cy="442269"/>
    <xdr:sp macro="" textlink="">
      <xdr:nvSpPr>
        <xdr:cNvPr id="435" name="Text Box 15">
          <a:extLst>
            <a:ext uri="{FF2B5EF4-FFF2-40B4-BE49-F238E27FC236}">
              <a16:creationId xmlns:a16="http://schemas.microsoft.com/office/drawing/2014/main" xmlns="" id="{00000000-0008-0000-0200-0000B3010000}"/>
            </a:ext>
          </a:extLst>
        </xdr:cNvPr>
        <xdr:cNvSpPr txBox="1">
          <a:spLocks noChangeArrowheads="1"/>
        </xdr:cNvSpPr>
      </xdr:nvSpPr>
      <xdr:spPr bwMode="auto">
        <a:xfrm>
          <a:off x="42351892" y="36766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59</xdr:row>
      <xdr:rowOff>0</xdr:rowOff>
    </xdr:from>
    <xdr:ext cx="95250" cy="442269"/>
    <xdr:sp macro="" textlink="">
      <xdr:nvSpPr>
        <xdr:cNvPr id="436" name="Text Box 15">
          <a:extLst>
            <a:ext uri="{FF2B5EF4-FFF2-40B4-BE49-F238E27FC236}">
              <a16:creationId xmlns:a16="http://schemas.microsoft.com/office/drawing/2014/main" xmlns="" id="{00000000-0008-0000-0200-0000B4010000}"/>
            </a:ext>
          </a:extLst>
        </xdr:cNvPr>
        <xdr:cNvSpPr txBox="1">
          <a:spLocks noChangeArrowheads="1"/>
        </xdr:cNvSpPr>
      </xdr:nvSpPr>
      <xdr:spPr bwMode="auto">
        <a:xfrm>
          <a:off x="45566580" y="36766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59</xdr:row>
      <xdr:rowOff>0</xdr:rowOff>
    </xdr:from>
    <xdr:ext cx="95250" cy="442269"/>
    <xdr:sp macro="" textlink="">
      <xdr:nvSpPr>
        <xdr:cNvPr id="437" name="Text Box 15">
          <a:extLst>
            <a:ext uri="{FF2B5EF4-FFF2-40B4-BE49-F238E27FC236}">
              <a16:creationId xmlns:a16="http://schemas.microsoft.com/office/drawing/2014/main" xmlns="" id="{00000000-0008-0000-0200-0000B5010000}"/>
            </a:ext>
          </a:extLst>
        </xdr:cNvPr>
        <xdr:cNvSpPr txBox="1">
          <a:spLocks noChangeArrowheads="1"/>
        </xdr:cNvSpPr>
      </xdr:nvSpPr>
      <xdr:spPr bwMode="auto">
        <a:xfrm>
          <a:off x="42351892" y="36766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59</xdr:row>
      <xdr:rowOff>0</xdr:rowOff>
    </xdr:from>
    <xdr:ext cx="95250" cy="442269"/>
    <xdr:sp macro="" textlink="">
      <xdr:nvSpPr>
        <xdr:cNvPr id="438" name="Text Box 15">
          <a:extLst>
            <a:ext uri="{FF2B5EF4-FFF2-40B4-BE49-F238E27FC236}">
              <a16:creationId xmlns:a16="http://schemas.microsoft.com/office/drawing/2014/main" xmlns="" id="{00000000-0008-0000-0200-0000B6010000}"/>
            </a:ext>
          </a:extLst>
        </xdr:cNvPr>
        <xdr:cNvSpPr txBox="1">
          <a:spLocks noChangeArrowheads="1"/>
        </xdr:cNvSpPr>
      </xdr:nvSpPr>
      <xdr:spPr bwMode="auto">
        <a:xfrm>
          <a:off x="45566580" y="36766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59</xdr:row>
      <xdr:rowOff>0</xdr:rowOff>
    </xdr:from>
    <xdr:ext cx="95250" cy="442269"/>
    <xdr:sp macro="" textlink="">
      <xdr:nvSpPr>
        <xdr:cNvPr id="439" name="Text Box 15">
          <a:extLst>
            <a:ext uri="{FF2B5EF4-FFF2-40B4-BE49-F238E27FC236}">
              <a16:creationId xmlns:a16="http://schemas.microsoft.com/office/drawing/2014/main" xmlns="" id="{00000000-0008-0000-0200-0000B7010000}"/>
            </a:ext>
          </a:extLst>
        </xdr:cNvPr>
        <xdr:cNvSpPr txBox="1">
          <a:spLocks noChangeArrowheads="1"/>
        </xdr:cNvSpPr>
      </xdr:nvSpPr>
      <xdr:spPr bwMode="auto">
        <a:xfrm>
          <a:off x="42351892" y="36766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59</xdr:row>
      <xdr:rowOff>0</xdr:rowOff>
    </xdr:from>
    <xdr:ext cx="95250" cy="442269"/>
    <xdr:sp macro="" textlink="">
      <xdr:nvSpPr>
        <xdr:cNvPr id="440" name="Text Box 15">
          <a:extLst>
            <a:ext uri="{FF2B5EF4-FFF2-40B4-BE49-F238E27FC236}">
              <a16:creationId xmlns:a16="http://schemas.microsoft.com/office/drawing/2014/main" xmlns="" id="{00000000-0008-0000-0200-0000B8010000}"/>
            </a:ext>
          </a:extLst>
        </xdr:cNvPr>
        <xdr:cNvSpPr txBox="1">
          <a:spLocks noChangeArrowheads="1"/>
        </xdr:cNvSpPr>
      </xdr:nvSpPr>
      <xdr:spPr bwMode="auto">
        <a:xfrm>
          <a:off x="45566580" y="36766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59</xdr:row>
      <xdr:rowOff>0</xdr:rowOff>
    </xdr:from>
    <xdr:ext cx="95250" cy="442269"/>
    <xdr:sp macro="" textlink="">
      <xdr:nvSpPr>
        <xdr:cNvPr id="441" name="Text Box 15">
          <a:extLst>
            <a:ext uri="{FF2B5EF4-FFF2-40B4-BE49-F238E27FC236}">
              <a16:creationId xmlns:a16="http://schemas.microsoft.com/office/drawing/2014/main" xmlns="" id="{00000000-0008-0000-0200-0000B9010000}"/>
            </a:ext>
          </a:extLst>
        </xdr:cNvPr>
        <xdr:cNvSpPr txBox="1">
          <a:spLocks noChangeArrowheads="1"/>
        </xdr:cNvSpPr>
      </xdr:nvSpPr>
      <xdr:spPr bwMode="auto">
        <a:xfrm>
          <a:off x="42351892" y="36766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59</xdr:row>
      <xdr:rowOff>0</xdr:rowOff>
    </xdr:from>
    <xdr:ext cx="95250" cy="442269"/>
    <xdr:sp macro="" textlink="">
      <xdr:nvSpPr>
        <xdr:cNvPr id="442" name="Text Box 15">
          <a:extLst>
            <a:ext uri="{FF2B5EF4-FFF2-40B4-BE49-F238E27FC236}">
              <a16:creationId xmlns:a16="http://schemas.microsoft.com/office/drawing/2014/main" xmlns="" id="{00000000-0008-0000-0200-0000BA010000}"/>
            </a:ext>
          </a:extLst>
        </xdr:cNvPr>
        <xdr:cNvSpPr txBox="1">
          <a:spLocks noChangeArrowheads="1"/>
        </xdr:cNvSpPr>
      </xdr:nvSpPr>
      <xdr:spPr bwMode="auto">
        <a:xfrm>
          <a:off x="45566580" y="36766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59</xdr:row>
      <xdr:rowOff>0</xdr:rowOff>
    </xdr:from>
    <xdr:ext cx="95250" cy="442269"/>
    <xdr:sp macro="" textlink="">
      <xdr:nvSpPr>
        <xdr:cNvPr id="443" name="Text Box 15">
          <a:extLst>
            <a:ext uri="{FF2B5EF4-FFF2-40B4-BE49-F238E27FC236}">
              <a16:creationId xmlns:a16="http://schemas.microsoft.com/office/drawing/2014/main" xmlns="" id="{00000000-0008-0000-0200-0000BB010000}"/>
            </a:ext>
          </a:extLst>
        </xdr:cNvPr>
        <xdr:cNvSpPr txBox="1">
          <a:spLocks noChangeArrowheads="1"/>
        </xdr:cNvSpPr>
      </xdr:nvSpPr>
      <xdr:spPr bwMode="auto">
        <a:xfrm>
          <a:off x="42351892" y="36766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59</xdr:row>
      <xdr:rowOff>0</xdr:rowOff>
    </xdr:from>
    <xdr:ext cx="95250" cy="442269"/>
    <xdr:sp macro="" textlink="">
      <xdr:nvSpPr>
        <xdr:cNvPr id="444" name="Text Box 15">
          <a:extLst>
            <a:ext uri="{FF2B5EF4-FFF2-40B4-BE49-F238E27FC236}">
              <a16:creationId xmlns:a16="http://schemas.microsoft.com/office/drawing/2014/main" xmlns="" id="{00000000-0008-0000-0200-0000BC010000}"/>
            </a:ext>
          </a:extLst>
        </xdr:cNvPr>
        <xdr:cNvSpPr txBox="1">
          <a:spLocks noChangeArrowheads="1"/>
        </xdr:cNvSpPr>
      </xdr:nvSpPr>
      <xdr:spPr bwMode="auto">
        <a:xfrm>
          <a:off x="45566580" y="36766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59</xdr:row>
      <xdr:rowOff>0</xdr:rowOff>
    </xdr:from>
    <xdr:ext cx="95250" cy="442269"/>
    <xdr:sp macro="" textlink="">
      <xdr:nvSpPr>
        <xdr:cNvPr id="445" name="Text Box 15">
          <a:extLst>
            <a:ext uri="{FF2B5EF4-FFF2-40B4-BE49-F238E27FC236}">
              <a16:creationId xmlns:a16="http://schemas.microsoft.com/office/drawing/2014/main" xmlns="" id="{00000000-0008-0000-0200-0000BD010000}"/>
            </a:ext>
          </a:extLst>
        </xdr:cNvPr>
        <xdr:cNvSpPr txBox="1">
          <a:spLocks noChangeArrowheads="1"/>
        </xdr:cNvSpPr>
      </xdr:nvSpPr>
      <xdr:spPr bwMode="auto">
        <a:xfrm>
          <a:off x="42351892" y="36766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59</xdr:row>
      <xdr:rowOff>0</xdr:rowOff>
    </xdr:from>
    <xdr:ext cx="95250" cy="442269"/>
    <xdr:sp macro="" textlink="">
      <xdr:nvSpPr>
        <xdr:cNvPr id="446" name="Text Box 15">
          <a:extLst>
            <a:ext uri="{FF2B5EF4-FFF2-40B4-BE49-F238E27FC236}">
              <a16:creationId xmlns:a16="http://schemas.microsoft.com/office/drawing/2014/main" xmlns="" id="{00000000-0008-0000-0200-0000BE010000}"/>
            </a:ext>
          </a:extLst>
        </xdr:cNvPr>
        <xdr:cNvSpPr txBox="1">
          <a:spLocks noChangeArrowheads="1"/>
        </xdr:cNvSpPr>
      </xdr:nvSpPr>
      <xdr:spPr bwMode="auto">
        <a:xfrm>
          <a:off x="45566580" y="36766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59</xdr:row>
      <xdr:rowOff>0</xdr:rowOff>
    </xdr:from>
    <xdr:ext cx="95250" cy="442269"/>
    <xdr:sp macro="" textlink="">
      <xdr:nvSpPr>
        <xdr:cNvPr id="447" name="Text Box 15">
          <a:extLst>
            <a:ext uri="{FF2B5EF4-FFF2-40B4-BE49-F238E27FC236}">
              <a16:creationId xmlns:a16="http://schemas.microsoft.com/office/drawing/2014/main" xmlns="" id="{00000000-0008-0000-0200-0000BF010000}"/>
            </a:ext>
          </a:extLst>
        </xdr:cNvPr>
        <xdr:cNvSpPr txBox="1">
          <a:spLocks noChangeArrowheads="1"/>
        </xdr:cNvSpPr>
      </xdr:nvSpPr>
      <xdr:spPr bwMode="auto">
        <a:xfrm>
          <a:off x="42351892" y="36766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59</xdr:row>
      <xdr:rowOff>0</xdr:rowOff>
    </xdr:from>
    <xdr:ext cx="95250" cy="442269"/>
    <xdr:sp macro="" textlink="">
      <xdr:nvSpPr>
        <xdr:cNvPr id="448" name="Text Box 15">
          <a:extLst>
            <a:ext uri="{FF2B5EF4-FFF2-40B4-BE49-F238E27FC236}">
              <a16:creationId xmlns:a16="http://schemas.microsoft.com/office/drawing/2014/main" xmlns="" id="{00000000-0008-0000-0200-0000C0010000}"/>
            </a:ext>
          </a:extLst>
        </xdr:cNvPr>
        <xdr:cNvSpPr txBox="1">
          <a:spLocks noChangeArrowheads="1"/>
        </xdr:cNvSpPr>
      </xdr:nvSpPr>
      <xdr:spPr bwMode="auto">
        <a:xfrm>
          <a:off x="45566580" y="36766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60</xdr:row>
      <xdr:rowOff>0</xdr:rowOff>
    </xdr:from>
    <xdr:ext cx="95250" cy="442269"/>
    <xdr:sp macro="" textlink="">
      <xdr:nvSpPr>
        <xdr:cNvPr id="449" name="Text Box 15">
          <a:extLst>
            <a:ext uri="{FF2B5EF4-FFF2-40B4-BE49-F238E27FC236}">
              <a16:creationId xmlns:a16="http://schemas.microsoft.com/office/drawing/2014/main" xmlns="" id="{00000000-0008-0000-0200-0000C1010000}"/>
            </a:ext>
          </a:extLst>
        </xdr:cNvPr>
        <xdr:cNvSpPr txBox="1">
          <a:spLocks noChangeArrowheads="1"/>
        </xdr:cNvSpPr>
      </xdr:nvSpPr>
      <xdr:spPr bwMode="auto">
        <a:xfrm>
          <a:off x="42351892" y="37123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60</xdr:row>
      <xdr:rowOff>0</xdr:rowOff>
    </xdr:from>
    <xdr:ext cx="95250" cy="213632"/>
    <xdr:sp macro="" textlink="">
      <xdr:nvSpPr>
        <xdr:cNvPr id="450" name="Text Box 15">
          <a:extLst>
            <a:ext uri="{FF2B5EF4-FFF2-40B4-BE49-F238E27FC236}">
              <a16:creationId xmlns:a16="http://schemas.microsoft.com/office/drawing/2014/main" xmlns="" id="{00000000-0008-0000-0200-0000C2010000}"/>
            </a:ext>
          </a:extLst>
        </xdr:cNvPr>
        <xdr:cNvSpPr txBox="1">
          <a:spLocks noChangeArrowheads="1"/>
        </xdr:cNvSpPr>
      </xdr:nvSpPr>
      <xdr:spPr bwMode="auto">
        <a:xfrm>
          <a:off x="42351892" y="37123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60</xdr:row>
      <xdr:rowOff>0</xdr:rowOff>
    </xdr:from>
    <xdr:ext cx="95250" cy="442269"/>
    <xdr:sp macro="" textlink="">
      <xdr:nvSpPr>
        <xdr:cNvPr id="451" name="Text Box 15">
          <a:extLst>
            <a:ext uri="{FF2B5EF4-FFF2-40B4-BE49-F238E27FC236}">
              <a16:creationId xmlns:a16="http://schemas.microsoft.com/office/drawing/2014/main" xmlns="" id="{00000000-0008-0000-0200-0000C3010000}"/>
            </a:ext>
          </a:extLst>
        </xdr:cNvPr>
        <xdr:cNvSpPr txBox="1">
          <a:spLocks noChangeArrowheads="1"/>
        </xdr:cNvSpPr>
      </xdr:nvSpPr>
      <xdr:spPr bwMode="auto">
        <a:xfrm>
          <a:off x="45566580" y="37123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60</xdr:row>
      <xdr:rowOff>0</xdr:rowOff>
    </xdr:from>
    <xdr:ext cx="95250" cy="213632"/>
    <xdr:sp macro="" textlink="">
      <xdr:nvSpPr>
        <xdr:cNvPr id="452" name="Text Box 15">
          <a:extLst>
            <a:ext uri="{FF2B5EF4-FFF2-40B4-BE49-F238E27FC236}">
              <a16:creationId xmlns:a16="http://schemas.microsoft.com/office/drawing/2014/main" xmlns="" id="{00000000-0008-0000-0200-0000C4010000}"/>
            </a:ext>
          </a:extLst>
        </xdr:cNvPr>
        <xdr:cNvSpPr txBox="1">
          <a:spLocks noChangeArrowheads="1"/>
        </xdr:cNvSpPr>
      </xdr:nvSpPr>
      <xdr:spPr bwMode="auto">
        <a:xfrm>
          <a:off x="45566580" y="37123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60</xdr:row>
      <xdr:rowOff>0</xdr:rowOff>
    </xdr:from>
    <xdr:ext cx="95250" cy="442269"/>
    <xdr:sp macro="" textlink="">
      <xdr:nvSpPr>
        <xdr:cNvPr id="453" name="Text Box 15">
          <a:extLst>
            <a:ext uri="{FF2B5EF4-FFF2-40B4-BE49-F238E27FC236}">
              <a16:creationId xmlns:a16="http://schemas.microsoft.com/office/drawing/2014/main" xmlns="" id="{00000000-0008-0000-0200-0000C5010000}"/>
            </a:ext>
          </a:extLst>
        </xdr:cNvPr>
        <xdr:cNvSpPr txBox="1">
          <a:spLocks noChangeArrowheads="1"/>
        </xdr:cNvSpPr>
      </xdr:nvSpPr>
      <xdr:spPr bwMode="auto">
        <a:xfrm>
          <a:off x="42351892" y="37123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60</xdr:row>
      <xdr:rowOff>0</xdr:rowOff>
    </xdr:from>
    <xdr:ext cx="95250" cy="442269"/>
    <xdr:sp macro="" textlink="">
      <xdr:nvSpPr>
        <xdr:cNvPr id="454" name="Text Box 15">
          <a:extLst>
            <a:ext uri="{FF2B5EF4-FFF2-40B4-BE49-F238E27FC236}">
              <a16:creationId xmlns:a16="http://schemas.microsoft.com/office/drawing/2014/main" xmlns="" id="{00000000-0008-0000-0200-0000C6010000}"/>
            </a:ext>
          </a:extLst>
        </xdr:cNvPr>
        <xdr:cNvSpPr txBox="1">
          <a:spLocks noChangeArrowheads="1"/>
        </xdr:cNvSpPr>
      </xdr:nvSpPr>
      <xdr:spPr bwMode="auto">
        <a:xfrm>
          <a:off x="45566580" y="37123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60</xdr:row>
      <xdr:rowOff>0</xdr:rowOff>
    </xdr:from>
    <xdr:ext cx="95250" cy="442269"/>
    <xdr:sp macro="" textlink="">
      <xdr:nvSpPr>
        <xdr:cNvPr id="455" name="Text Box 15">
          <a:extLst>
            <a:ext uri="{FF2B5EF4-FFF2-40B4-BE49-F238E27FC236}">
              <a16:creationId xmlns:a16="http://schemas.microsoft.com/office/drawing/2014/main" xmlns="" id="{00000000-0008-0000-0200-0000C7010000}"/>
            </a:ext>
          </a:extLst>
        </xdr:cNvPr>
        <xdr:cNvSpPr txBox="1">
          <a:spLocks noChangeArrowheads="1"/>
        </xdr:cNvSpPr>
      </xdr:nvSpPr>
      <xdr:spPr bwMode="auto">
        <a:xfrm>
          <a:off x="42351892" y="37123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60</xdr:row>
      <xdr:rowOff>0</xdr:rowOff>
    </xdr:from>
    <xdr:ext cx="95250" cy="442269"/>
    <xdr:sp macro="" textlink="">
      <xdr:nvSpPr>
        <xdr:cNvPr id="456" name="Text Box 15">
          <a:extLst>
            <a:ext uri="{FF2B5EF4-FFF2-40B4-BE49-F238E27FC236}">
              <a16:creationId xmlns:a16="http://schemas.microsoft.com/office/drawing/2014/main" xmlns="" id="{00000000-0008-0000-0200-0000C8010000}"/>
            </a:ext>
          </a:extLst>
        </xdr:cNvPr>
        <xdr:cNvSpPr txBox="1">
          <a:spLocks noChangeArrowheads="1"/>
        </xdr:cNvSpPr>
      </xdr:nvSpPr>
      <xdr:spPr bwMode="auto">
        <a:xfrm>
          <a:off x="45566580" y="37123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60</xdr:row>
      <xdr:rowOff>0</xdr:rowOff>
    </xdr:from>
    <xdr:ext cx="95250" cy="442269"/>
    <xdr:sp macro="" textlink="">
      <xdr:nvSpPr>
        <xdr:cNvPr id="457" name="Text Box 15">
          <a:extLst>
            <a:ext uri="{FF2B5EF4-FFF2-40B4-BE49-F238E27FC236}">
              <a16:creationId xmlns:a16="http://schemas.microsoft.com/office/drawing/2014/main" xmlns="" id="{00000000-0008-0000-0200-0000C9010000}"/>
            </a:ext>
          </a:extLst>
        </xdr:cNvPr>
        <xdr:cNvSpPr txBox="1">
          <a:spLocks noChangeArrowheads="1"/>
        </xdr:cNvSpPr>
      </xdr:nvSpPr>
      <xdr:spPr bwMode="auto">
        <a:xfrm>
          <a:off x="42351892" y="37123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60</xdr:row>
      <xdr:rowOff>0</xdr:rowOff>
    </xdr:from>
    <xdr:ext cx="95250" cy="442269"/>
    <xdr:sp macro="" textlink="">
      <xdr:nvSpPr>
        <xdr:cNvPr id="458" name="Text Box 15">
          <a:extLst>
            <a:ext uri="{FF2B5EF4-FFF2-40B4-BE49-F238E27FC236}">
              <a16:creationId xmlns:a16="http://schemas.microsoft.com/office/drawing/2014/main" xmlns="" id="{00000000-0008-0000-0200-0000CA010000}"/>
            </a:ext>
          </a:extLst>
        </xdr:cNvPr>
        <xdr:cNvSpPr txBox="1">
          <a:spLocks noChangeArrowheads="1"/>
        </xdr:cNvSpPr>
      </xdr:nvSpPr>
      <xdr:spPr bwMode="auto">
        <a:xfrm>
          <a:off x="45566580" y="37123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60</xdr:row>
      <xdr:rowOff>0</xdr:rowOff>
    </xdr:from>
    <xdr:ext cx="95250" cy="442269"/>
    <xdr:sp macro="" textlink="">
      <xdr:nvSpPr>
        <xdr:cNvPr id="459" name="Text Box 15">
          <a:extLst>
            <a:ext uri="{FF2B5EF4-FFF2-40B4-BE49-F238E27FC236}">
              <a16:creationId xmlns:a16="http://schemas.microsoft.com/office/drawing/2014/main" xmlns="" id="{00000000-0008-0000-0200-0000CB010000}"/>
            </a:ext>
          </a:extLst>
        </xdr:cNvPr>
        <xdr:cNvSpPr txBox="1">
          <a:spLocks noChangeArrowheads="1"/>
        </xdr:cNvSpPr>
      </xdr:nvSpPr>
      <xdr:spPr bwMode="auto">
        <a:xfrm>
          <a:off x="42351892" y="37123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60</xdr:row>
      <xdr:rowOff>0</xdr:rowOff>
    </xdr:from>
    <xdr:ext cx="95250" cy="442269"/>
    <xdr:sp macro="" textlink="">
      <xdr:nvSpPr>
        <xdr:cNvPr id="460" name="Text Box 15">
          <a:extLst>
            <a:ext uri="{FF2B5EF4-FFF2-40B4-BE49-F238E27FC236}">
              <a16:creationId xmlns:a16="http://schemas.microsoft.com/office/drawing/2014/main" xmlns="" id="{00000000-0008-0000-0200-0000CC010000}"/>
            </a:ext>
          </a:extLst>
        </xdr:cNvPr>
        <xdr:cNvSpPr txBox="1">
          <a:spLocks noChangeArrowheads="1"/>
        </xdr:cNvSpPr>
      </xdr:nvSpPr>
      <xdr:spPr bwMode="auto">
        <a:xfrm>
          <a:off x="45566580" y="37123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60</xdr:row>
      <xdr:rowOff>0</xdr:rowOff>
    </xdr:from>
    <xdr:ext cx="95250" cy="442269"/>
    <xdr:sp macro="" textlink="">
      <xdr:nvSpPr>
        <xdr:cNvPr id="461" name="Text Box 15">
          <a:extLst>
            <a:ext uri="{FF2B5EF4-FFF2-40B4-BE49-F238E27FC236}">
              <a16:creationId xmlns:a16="http://schemas.microsoft.com/office/drawing/2014/main" xmlns="" id="{00000000-0008-0000-0200-0000CD010000}"/>
            </a:ext>
          </a:extLst>
        </xdr:cNvPr>
        <xdr:cNvSpPr txBox="1">
          <a:spLocks noChangeArrowheads="1"/>
        </xdr:cNvSpPr>
      </xdr:nvSpPr>
      <xdr:spPr bwMode="auto">
        <a:xfrm>
          <a:off x="42351892" y="37123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60</xdr:row>
      <xdr:rowOff>0</xdr:rowOff>
    </xdr:from>
    <xdr:ext cx="95250" cy="442269"/>
    <xdr:sp macro="" textlink="">
      <xdr:nvSpPr>
        <xdr:cNvPr id="462" name="Text Box 15">
          <a:extLst>
            <a:ext uri="{FF2B5EF4-FFF2-40B4-BE49-F238E27FC236}">
              <a16:creationId xmlns:a16="http://schemas.microsoft.com/office/drawing/2014/main" xmlns="" id="{00000000-0008-0000-0200-0000CE010000}"/>
            </a:ext>
          </a:extLst>
        </xdr:cNvPr>
        <xdr:cNvSpPr txBox="1">
          <a:spLocks noChangeArrowheads="1"/>
        </xdr:cNvSpPr>
      </xdr:nvSpPr>
      <xdr:spPr bwMode="auto">
        <a:xfrm>
          <a:off x="45566580" y="37123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60</xdr:row>
      <xdr:rowOff>0</xdr:rowOff>
    </xdr:from>
    <xdr:ext cx="95250" cy="442269"/>
    <xdr:sp macro="" textlink="">
      <xdr:nvSpPr>
        <xdr:cNvPr id="463" name="Text Box 15">
          <a:extLst>
            <a:ext uri="{FF2B5EF4-FFF2-40B4-BE49-F238E27FC236}">
              <a16:creationId xmlns:a16="http://schemas.microsoft.com/office/drawing/2014/main" xmlns="" id="{00000000-0008-0000-0200-0000CF010000}"/>
            </a:ext>
          </a:extLst>
        </xdr:cNvPr>
        <xdr:cNvSpPr txBox="1">
          <a:spLocks noChangeArrowheads="1"/>
        </xdr:cNvSpPr>
      </xdr:nvSpPr>
      <xdr:spPr bwMode="auto">
        <a:xfrm>
          <a:off x="42351892" y="37123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60</xdr:row>
      <xdr:rowOff>0</xdr:rowOff>
    </xdr:from>
    <xdr:ext cx="95250" cy="442269"/>
    <xdr:sp macro="" textlink="">
      <xdr:nvSpPr>
        <xdr:cNvPr id="464" name="Text Box 15">
          <a:extLst>
            <a:ext uri="{FF2B5EF4-FFF2-40B4-BE49-F238E27FC236}">
              <a16:creationId xmlns:a16="http://schemas.microsoft.com/office/drawing/2014/main" xmlns="" id="{00000000-0008-0000-0200-0000D0010000}"/>
            </a:ext>
          </a:extLst>
        </xdr:cNvPr>
        <xdr:cNvSpPr txBox="1">
          <a:spLocks noChangeArrowheads="1"/>
        </xdr:cNvSpPr>
      </xdr:nvSpPr>
      <xdr:spPr bwMode="auto">
        <a:xfrm>
          <a:off x="45566580" y="37123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63</xdr:row>
      <xdr:rowOff>0</xdr:rowOff>
    </xdr:from>
    <xdr:ext cx="95250" cy="442269"/>
    <xdr:sp macro="" textlink="">
      <xdr:nvSpPr>
        <xdr:cNvPr id="465" name="Text Box 15">
          <a:extLst>
            <a:ext uri="{FF2B5EF4-FFF2-40B4-BE49-F238E27FC236}">
              <a16:creationId xmlns:a16="http://schemas.microsoft.com/office/drawing/2014/main" xmlns="" id="{00000000-0008-0000-0200-0000D1010000}"/>
            </a:ext>
          </a:extLst>
        </xdr:cNvPr>
        <xdr:cNvSpPr txBox="1">
          <a:spLocks noChangeArrowheads="1"/>
        </xdr:cNvSpPr>
      </xdr:nvSpPr>
      <xdr:spPr bwMode="auto">
        <a:xfrm>
          <a:off x="42351892" y="400288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63</xdr:row>
      <xdr:rowOff>0</xdr:rowOff>
    </xdr:from>
    <xdr:ext cx="95250" cy="213632"/>
    <xdr:sp macro="" textlink="">
      <xdr:nvSpPr>
        <xdr:cNvPr id="466" name="Text Box 15">
          <a:extLst>
            <a:ext uri="{FF2B5EF4-FFF2-40B4-BE49-F238E27FC236}">
              <a16:creationId xmlns:a16="http://schemas.microsoft.com/office/drawing/2014/main" xmlns="" id="{00000000-0008-0000-0200-0000D2010000}"/>
            </a:ext>
          </a:extLst>
        </xdr:cNvPr>
        <xdr:cNvSpPr txBox="1">
          <a:spLocks noChangeArrowheads="1"/>
        </xdr:cNvSpPr>
      </xdr:nvSpPr>
      <xdr:spPr bwMode="auto">
        <a:xfrm>
          <a:off x="42351892" y="4002881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63</xdr:row>
      <xdr:rowOff>0</xdr:rowOff>
    </xdr:from>
    <xdr:ext cx="95250" cy="442269"/>
    <xdr:sp macro="" textlink="">
      <xdr:nvSpPr>
        <xdr:cNvPr id="467" name="Text Box 15">
          <a:extLst>
            <a:ext uri="{FF2B5EF4-FFF2-40B4-BE49-F238E27FC236}">
              <a16:creationId xmlns:a16="http://schemas.microsoft.com/office/drawing/2014/main" xmlns="" id="{00000000-0008-0000-0200-0000D3010000}"/>
            </a:ext>
          </a:extLst>
        </xdr:cNvPr>
        <xdr:cNvSpPr txBox="1">
          <a:spLocks noChangeArrowheads="1"/>
        </xdr:cNvSpPr>
      </xdr:nvSpPr>
      <xdr:spPr bwMode="auto">
        <a:xfrm>
          <a:off x="45566580" y="400288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63</xdr:row>
      <xdr:rowOff>0</xdr:rowOff>
    </xdr:from>
    <xdr:ext cx="95250" cy="213632"/>
    <xdr:sp macro="" textlink="">
      <xdr:nvSpPr>
        <xdr:cNvPr id="468" name="Text Box 15">
          <a:extLst>
            <a:ext uri="{FF2B5EF4-FFF2-40B4-BE49-F238E27FC236}">
              <a16:creationId xmlns:a16="http://schemas.microsoft.com/office/drawing/2014/main" xmlns="" id="{00000000-0008-0000-0200-0000D4010000}"/>
            </a:ext>
          </a:extLst>
        </xdr:cNvPr>
        <xdr:cNvSpPr txBox="1">
          <a:spLocks noChangeArrowheads="1"/>
        </xdr:cNvSpPr>
      </xdr:nvSpPr>
      <xdr:spPr bwMode="auto">
        <a:xfrm>
          <a:off x="45566580" y="4002881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63</xdr:row>
      <xdr:rowOff>0</xdr:rowOff>
    </xdr:from>
    <xdr:ext cx="95250" cy="442269"/>
    <xdr:sp macro="" textlink="">
      <xdr:nvSpPr>
        <xdr:cNvPr id="469" name="Text Box 15">
          <a:extLst>
            <a:ext uri="{FF2B5EF4-FFF2-40B4-BE49-F238E27FC236}">
              <a16:creationId xmlns:a16="http://schemas.microsoft.com/office/drawing/2014/main" xmlns="" id="{00000000-0008-0000-0200-0000D5010000}"/>
            </a:ext>
          </a:extLst>
        </xdr:cNvPr>
        <xdr:cNvSpPr txBox="1">
          <a:spLocks noChangeArrowheads="1"/>
        </xdr:cNvSpPr>
      </xdr:nvSpPr>
      <xdr:spPr bwMode="auto">
        <a:xfrm>
          <a:off x="42351892" y="400288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63</xdr:row>
      <xdr:rowOff>0</xdr:rowOff>
    </xdr:from>
    <xdr:ext cx="95250" cy="442269"/>
    <xdr:sp macro="" textlink="">
      <xdr:nvSpPr>
        <xdr:cNvPr id="470" name="Text Box 15">
          <a:extLst>
            <a:ext uri="{FF2B5EF4-FFF2-40B4-BE49-F238E27FC236}">
              <a16:creationId xmlns:a16="http://schemas.microsoft.com/office/drawing/2014/main" xmlns="" id="{00000000-0008-0000-0200-0000D6010000}"/>
            </a:ext>
          </a:extLst>
        </xdr:cNvPr>
        <xdr:cNvSpPr txBox="1">
          <a:spLocks noChangeArrowheads="1"/>
        </xdr:cNvSpPr>
      </xdr:nvSpPr>
      <xdr:spPr bwMode="auto">
        <a:xfrm>
          <a:off x="45566580" y="400288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63</xdr:row>
      <xdr:rowOff>0</xdr:rowOff>
    </xdr:from>
    <xdr:ext cx="95250" cy="442269"/>
    <xdr:sp macro="" textlink="">
      <xdr:nvSpPr>
        <xdr:cNvPr id="471" name="Text Box 15">
          <a:extLst>
            <a:ext uri="{FF2B5EF4-FFF2-40B4-BE49-F238E27FC236}">
              <a16:creationId xmlns:a16="http://schemas.microsoft.com/office/drawing/2014/main" xmlns="" id="{00000000-0008-0000-0200-0000D7010000}"/>
            </a:ext>
          </a:extLst>
        </xdr:cNvPr>
        <xdr:cNvSpPr txBox="1">
          <a:spLocks noChangeArrowheads="1"/>
        </xdr:cNvSpPr>
      </xdr:nvSpPr>
      <xdr:spPr bwMode="auto">
        <a:xfrm>
          <a:off x="42351892" y="400288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63</xdr:row>
      <xdr:rowOff>0</xdr:rowOff>
    </xdr:from>
    <xdr:ext cx="95250" cy="442269"/>
    <xdr:sp macro="" textlink="">
      <xdr:nvSpPr>
        <xdr:cNvPr id="472" name="Text Box 15">
          <a:extLst>
            <a:ext uri="{FF2B5EF4-FFF2-40B4-BE49-F238E27FC236}">
              <a16:creationId xmlns:a16="http://schemas.microsoft.com/office/drawing/2014/main" xmlns="" id="{00000000-0008-0000-0200-0000D8010000}"/>
            </a:ext>
          </a:extLst>
        </xdr:cNvPr>
        <xdr:cNvSpPr txBox="1">
          <a:spLocks noChangeArrowheads="1"/>
        </xdr:cNvSpPr>
      </xdr:nvSpPr>
      <xdr:spPr bwMode="auto">
        <a:xfrm>
          <a:off x="45566580" y="400288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63</xdr:row>
      <xdr:rowOff>0</xdr:rowOff>
    </xdr:from>
    <xdr:ext cx="95250" cy="442269"/>
    <xdr:sp macro="" textlink="">
      <xdr:nvSpPr>
        <xdr:cNvPr id="473" name="Text Box 15">
          <a:extLst>
            <a:ext uri="{FF2B5EF4-FFF2-40B4-BE49-F238E27FC236}">
              <a16:creationId xmlns:a16="http://schemas.microsoft.com/office/drawing/2014/main" xmlns="" id="{00000000-0008-0000-0200-0000D9010000}"/>
            </a:ext>
          </a:extLst>
        </xdr:cNvPr>
        <xdr:cNvSpPr txBox="1">
          <a:spLocks noChangeArrowheads="1"/>
        </xdr:cNvSpPr>
      </xdr:nvSpPr>
      <xdr:spPr bwMode="auto">
        <a:xfrm>
          <a:off x="42351892" y="400288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63</xdr:row>
      <xdr:rowOff>0</xdr:rowOff>
    </xdr:from>
    <xdr:ext cx="95250" cy="442269"/>
    <xdr:sp macro="" textlink="">
      <xdr:nvSpPr>
        <xdr:cNvPr id="474" name="Text Box 15">
          <a:extLst>
            <a:ext uri="{FF2B5EF4-FFF2-40B4-BE49-F238E27FC236}">
              <a16:creationId xmlns:a16="http://schemas.microsoft.com/office/drawing/2014/main" xmlns="" id="{00000000-0008-0000-0200-0000DA010000}"/>
            </a:ext>
          </a:extLst>
        </xdr:cNvPr>
        <xdr:cNvSpPr txBox="1">
          <a:spLocks noChangeArrowheads="1"/>
        </xdr:cNvSpPr>
      </xdr:nvSpPr>
      <xdr:spPr bwMode="auto">
        <a:xfrm>
          <a:off x="45566580" y="400288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63</xdr:row>
      <xdr:rowOff>0</xdr:rowOff>
    </xdr:from>
    <xdr:ext cx="95250" cy="442269"/>
    <xdr:sp macro="" textlink="">
      <xdr:nvSpPr>
        <xdr:cNvPr id="475" name="Text Box 15">
          <a:extLst>
            <a:ext uri="{FF2B5EF4-FFF2-40B4-BE49-F238E27FC236}">
              <a16:creationId xmlns:a16="http://schemas.microsoft.com/office/drawing/2014/main" xmlns="" id="{00000000-0008-0000-0200-0000DB010000}"/>
            </a:ext>
          </a:extLst>
        </xdr:cNvPr>
        <xdr:cNvSpPr txBox="1">
          <a:spLocks noChangeArrowheads="1"/>
        </xdr:cNvSpPr>
      </xdr:nvSpPr>
      <xdr:spPr bwMode="auto">
        <a:xfrm>
          <a:off x="42351892" y="400288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63</xdr:row>
      <xdr:rowOff>0</xdr:rowOff>
    </xdr:from>
    <xdr:ext cx="95250" cy="442269"/>
    <xdr:sp macro="" textlink="">
      <xdr:nvSpPr>
        <xdr:cNvPr id="476" name="Text Box 15">
          <a:extLst>
            <a:ext uri="{FF2B5EF4-FFF2-40B4-BE49-F238E27FC236}">
              <a16:creationId xmlns:a16="http://schemas.microsoft.com/office/drawing/2014/main" xmlns="" id="{00000000-0008-0000-0200-0000DC010000}"/>
            </a:ext>
          </a:extLst>
        </xdr:cNvPr>
        <xdr:cNvSpPr txBox="1">
          <a:spLocks noChangeArrowheads="1"/>
        </xdr:cNvSpPr>
      </xdr:nvSpPr>
      <xdr:spPr bwMode="auto">
        <a:xfrm>
          <a:off x="45566580" y="400288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63</xdr:row>
      <xdr:rowOff>0</xdr:rowOff>
    </xdr:from>
    <xdr:ext cx="95250" cy="442269"/>
    <xdr:sp macro="" textlink="">
      <xdr:nvSpPr>
        <xdr:cNvPr id="477" name="Text Box 15">
          <a:extLst>
            <a:ext uri="{FF2B5EF4-FFF2-40B4-BE49-F238E27FC236}">
              <a16:creationId xmlns:a16="http://schemas.microsoft.com/office/drawing/2014/main" xmlns="" id="{00000000-0008-0000-0200-0000DD010000}"/>
            </a:ext>
          </a:extLst>
        </xdr:cNvPr>
        <xdr:cNvSpPr txBox="1">
          <a:spLocks noChangeArrowheads="1"/>
        </xdr:cNvSpPr>
      </xdr:nvSpPr>
      <xdr:spPr bwMode="auto">
        <a:xfrm>
          <a:off x="42351892" y="400288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63</xdr:row>
      <xdr:rowOff>0</xdr:rowOff>
    </xdr:from>
    <xdr:ext cx="95250" cy="442269"/>
    <xdr:sp macro="" textlink="">
      <xdr:nvSpPr>
        <xdr:cNvPr id="478" name="Text Box 15">
          <a:extLst>
            <a:ext uri="{FF2B5EF4-FFF2-40B4-BE49-F238E27FC236}">
              <a16:creationId xmlns:a16="http://schemas.microsoft.com/office/drawing/2014/main" xmlns="" id="{00000000-0008-0000-0200-0000DE010000}"/>
            </a:ext>
          </a:extLst>
        </xdr:cNvPr>
        <xdr:cNvSpPr txBox="1">
          <a:spLocks noChangeArrowheads="1"/>
        </xdr:cNvSpPr>
      </xdr:nvSpPr>
      <xdr:spPr bwMode="auto">
        <a:xfrm>
          <a:off x="45566580" y="400288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63</xdr:row>
      <xdr:rowOff>0</xdr:rowOff>
    </xdr:from>
    <xdr:ext cx="95250" cy="442269"/>
    <xdr:sp macro="" textlink="">
      <xdr:nvSpPr>
        <xdr:cNvPr id="479" name="Text Box 15">
          <a:extLst>
            <a:ext uri="{FF2B5EF4-FFF2-40B4-BE49-F238E27FC236}">
              <a16:creationId xmlns:a16="http://schemas.microsoft.com/office/drawing/2014/main" xmlns="" id="{00000000-0008-0000-0200-0000DF010000}"/>
            </a:ext>
          </a:extLst>
        </xdr:cNvPr>
        <xdr:cNvSpPr txBox="1">
          <a:spLocks noChangeArrowheads="1"/>
        </xdr:cNvSpPr>
      </xdr:nvSpPr>
      <xdr:spPr bwMode="auto">
        <a:xfrm>
          <a:off x="42351892" y="400288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63</xdr:row>
      <xdr:rowOff>0</xdr:rowOff>
    </xdr:from>
    <xdr:ext cx="95250" cy="442269"/>
    <xdr:sp macro="" textlink="">
      <xdr:nvSpPr>
        <xdr:cNvPr id="480" name="Text Box 15">
          <a:extLst>
            <a:ext uri="{FF2B5EF4-FFF2-40B4-BE49-F238E27FC236}">
              <a16:creationId xmlns:a16="http://schemas.microsoft.com/office/drawing/2014/main" xmlns="" id="{00000000-0008-0000-0200-0000E0010000}"/>
            </a:ext>
          </a:extLst>
        </xdr:cNvPr>
        <xdr:cNvSpPr txBox="1">
          <a:spLocks noChangeArrowheads="1"/>
        </xdr:cNvSpPr>
      </xdr:nvSpPr>
      <xdr:spPr bwMode="auto">
        <a:xfrm>
          <a:off x="45566580" y="400288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64</xdr:row>
      <xdr:rowOff>0</xdr:rowOff>
    </xdr:from>
    <xdr:ext cx="95250" cy="442269"/>
    <xdr:sp macro="" textlink="">
      <xdr:nvSpPr>
        <xdr:cNvPr id="481" name="Text Box 15">
          <a:extLst>
            <a:ext uri="{FF2B5EF4-FFF2-40B4-BE49-F238E27FC236}">
              <a16:creationId xmlns:a16="http://schemas.microsoft.com/office/drawing/2014/main" xmlns="" id="{00000000-0008-0000-0200-0000E1010000}"/>
            </a:ext>
          </a:extLst>
        </xdr:cNvPr>
        <xdr:cNvSpPr txBox="1">
          <a:spLocks noChangeArrowheads="1"/>
        </xdr:cNvSpPr>
      </xdr:nvSpPr>
      <xdr:spPr bwMode="auto">
        <a:xfrm>
          <a:off x="42351892" y="40290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64</xdr:row>
      <xdr:rowOff>0</xdr:rowOff>
    </xdr:from>
    <xdr:ext cx="95250" cy="213632"/>
    <xdr:sp macro="" textlink="">
      <xdr:nvSpPr>
        <xdr:cNvPr id="482" name="Text Box 15">
          <a:extLst>
            <a:ext uri="{FF2B5EF4-FFF2-40B4-BE49-F238E27FC236}">
              <a16:creationId xmlns:a16="http://schemas.microsoft.com/office/drawing/2014/main" xmlns="" id="{00000000-0008-0000-0200-0000E2010000}"/>
            </a:ext>
          </a:extLst>
        </xdr:cNvPr>
        <xdr:cNvSpPr txBox="1">
          <a:spLocks noChangeArrowheads="1"/>
        </xdr:cNvSpPr>
      </xdr:nvSpPr>
      <xdr:spPr bwMode="auto">
        <a:xfrm>
          <a:off x="42351892" y="40290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64</xdr:row>
      <xdr:rowOff>0</xdr:rowOff>
    </xdr:from>
    <xdr:ext cx="95250" cy="442269"/>
    <xdr:sp macro="" textlink="">
      <xdr:nvSpPr>
        <xdr:cNvPr id="483" name="Text Box 15">
          <a:extLst>
            <a:ext uri="{FF2B5EF4-FFF2-40B4-BE49-F238E27FC236}">
              <a16:creationId xmlns:a16="http://schemas.microsoft.com/office/drawing/2014/main" xmlns="" id="{00000000-0008-0000-0200-0000E3010000}"/>
            </a:ext>
          </a:extLst>
        </xdr:cNvPr>
        <xdr:cNvSpPr txBox="1">
          <a:spLocks noChangeArrowheads="1"/>
        </xdr:cNvSpPr>
      </xdr:nvSpPr>
      <xdr:spPr bwMode="auto">
        <a:xfrm>
          <a:off x="45566580" y="40290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64</xdr:row>
      <xdr:rowOff>0</xdr:rowOff>
    </xdr:from>
    <xdr:ext cx="95250" cy="213632"/>
    <xdr:sp macro="" textlink="">
      <xdr:nvSpPr>
        <xdr:cNvPr id="484" name="Text Box 15">
          <a:extLst>
            <a:ext uri="{FF2B5EF4-FFF2-40B4-BE49-F238E27FC236}">
              <a16:creationId xmlns:a16="http://schemas.microsoft.com/office/drawing/2014/main" xmlns="" id="{00000000-0008-0000-0200-0000E4010000}"/>
            </a:ext>
          </a:extLst>
        </xdr:cNvPr>
        <xdr:cNvSpPr txBox="1">
          <a:spLocks noChangeArrowheads="1"/>
        </xdr:cNvSpPr>
      </xdr:nvSpPr>
      <xdr:spPr bwMode="auto">
        <a:xfrm>
          <a:off x="45566580" y="40290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64</xdr:row>
      <xdr:rowOff>0</xdr:rowOff>
    </xdr:from>
    <xdr:ext cx="95250" cy="442269"/>
    <xdr:sp macro="" textlink="">
      <xdr:nvSpPr>
        <xdr:cNvPr id="485" name="Text Box 15">
          <a:extLst>
            <a:ext uri="{FF2B5EF4-FFF2-40B4-BE49-F238E27FC236}">
              <a16:creationId xmlns:a16="http://schemas.microsoft.com/office/drawing/2014/main" xmlns="" id="{00000000-0008-0000-0200-0000E5010000}"/>
            </a:ext>
          </a:extLst>
        </xdr:cNvPr>
        <xdr:cNvSpPr txBox="1">
          <a:spLocks noChangeArrowheads="1"/>
        </xdr:cNvSpPr>
      </xdr:nvSpPr>
      <xdr:spPr bwMode="auto">
        <a:xfrm>
          <a:off x="42351892" y="40290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64</xdr:row>
      <xdr:rowOff>0</xdr:rowOff>
    </xdr:from>
    <xdr:ext cx="95250" cy="442269"/>
    <xdr:sp macro="" textlink="">
      <xdr:nvSpPr>
        <xdr:cNvPr id="486" name="Text Box 15">
          <a:extLst>
            <a:ext uri="{FF2B5EF4-FFF2-40B4-BE49-F238E27FC236}">
              <a16:creationId xmlns:a16="http://schemas.microsoft.com/office/drawing/2014/main" xmlns="" id="{00000000-0008-0000-0200-0000E6010000}"/>
            </a:ext>
          </a:extLst>
        </xdr:cNvPr>
        <xdr:cNvSpPr txBox="1">
          <a:spLocks noChangeArrowheads="1"/>
        </xdr:cNvSpPr>
      </xdr:nvSpPr>
      <xdr:spPr bwMode="auto">
        <a:xfrm>
          <a:off x="45566580" y="40290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64</xdr:row>
      <xdr:rowOff>0</xdr:rowOff>
    </xdr:from>
    <xdr:ext cx="95250" cy="442269"/>
    <xdr:sp macro="" textlink="">
      <xdr:nvSpPr>
        <xdr:cNvPr id="487" name="Text Box 15">
          <a:extLst>
            <a:ext uri="{FF2B5EF4-FFF2-40B4-BE49-F238E27FC236}">
              <a16:creationId xmlns:a16="http://schemas.microsoft.com/office/drawing/2014/main" xmlns="" id="{00000000-0008-0000-0200-0000E7010000}"/>
            </a:ext>
          </a:extLst>
        </xdr:cNvPr>
        <xdr:cNvSpPr txBox="1">
          <a:spLocks noChangeArrowheads="1"/>
        </xdr:cNvSpPr>
      </xdr:nvSpPr>
      <xdr:spPr bwMode="auto">
        <a:xfrm>
          <a:off x="42351892" y="40290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64</xdr:row>
      <xdr:rowOff>0</xdr:rowOff>
    </xdr:from>
    <xdr:ext cx="95250" cy="442269"/>
    <xdr:sp macro="" textlink="">
      <xdr:nvSpPr>
        <xdr:cNvPr id="488" name="Text Box 15">
          <a:extLst>
            <a:ext uri="{FF2B5EF4-FFF2-40B4-BE49-F238E27FC236}">
              <a16:creationId xmlns:a16="http://schemas.microsoft.com/office/drawing/2014/main" xmlns="" id="{00000000-0008-0000-0200-0000E8010000}"/>
            </a:ext>
          </a:extLst>
        </xdr:cNvPr>
        <xdr:cNvSpPr txBox="1">
          <a:spLocks noChangeArrowheads="1"/>
        </xdr:cNvSpPr>
      </xdr:nvSpPr>
      <xdr:spPr bwMode="auto">
        <a:xfrm>
          <a:off x="45566580" y="40290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64</xdr:row>
      <xdr:rowOff>0</xdr:rowOff>
    </xdr:from>
    <xdr:ext cx="95250" cy="442269"/>
    <xdr:sp macro="" textlink="">
      <xdr:nvSpPr>
        <xdr:cNvPr id="489" name="Text Box 15">
          <a:extLst>
            <a:ext uri="{FF2B5EF4-FFF2-40B4-BE49-F238E27FC236}">
              <a16:creationId xmlns:a16="http://schemas.microsoft.com/office/drawing/2014/main" xmlns="" id="{00000000-0008-0000-0200-0000E9010000}"/>
            </a:ext>
          </a:extLst>
        </xdr:cNvPr>
        <xdr:cNvSpPr txBox="1">
          <a:spLocks noChangeArrowheads="1"/>
        </xdr:cNvSpPr>
      </xdr:nvSpPr>
      <xdr:spPr bwMode="auto">
        <a:xfrm>
          <a:off x="42351892" y="40290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64</xdr:row>
      <xdr:rowOff>0</xdr:rowOff>
    </xdr:from>
    <xdr:ext cx="95250" cy="442269"/>
    <xdr:sp macro="" textlink="">
      <xdr:nvSpPr>
        <xdr:cNvPr id="490" name="Text Box 15">
          <a:extLst>
            <a:ext uri="{FF2B5EF4-FFF2-40B4-BE49-F238E27FC236}">
              <a16:creationId xmlns:a16="http://schemas.microsoft.com/office/drawing/2014/main" xmlns="" id="{00000000-0008-0000-0200-0000EA010000}"/>
            </a:ext>
          </a:extLst>
        </xdr:cNvPr>
        <xdr:cNvSpPr txBox="1">
          <a:spLocks noChangeArrowheads="1"/>
        </xdr:cNvSpPr>
      </xdr:nvSpPr>
      <xdr:spPr bwMode="auto">
        <a:xfrm>
          <a:off x="45566580" y="40290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64</xdr:row>
      <xdr:rowOff>0</xdr:rowOff>
    </xdr:from>
    <xdr:ext cx="95250" cy="442269"/>
    <xdr:sp macro="" textlink="">
      <xdr:nvSpPr>
        <xdr:cNvPr id="491" name="Text Box 15">
          <a:extLst>
            <a:ext uri="{FF2B5EF4-FFF2-40B4-BE49-F238E27FC236}">
              <a16:creationId xmlns:a16="http://schemas.microsoft.com/office/drawing/2014/main" xmlns="" id="{00000000-0008-0000-0200-0000EB010000}"/>
            </a:ext>
          </a:extLst>
        </xdr:cNvPr>
        <xdr:cNvSpPr txBox="1">
          <a:spLocks noChangeArrowheads="1"/>
        </xdr:cNvSpPr>
      </xdr:nvSpPr>
      <xdr:spPr bwMode="auto">
        <a:xfrm>
          <a:off x="42351892" y="40290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64</xdr:row>
      <xdr:rowOff>0</xdr:rowOff>
    </xdr:from>
    <xdr:ext cx="95250" cy="442269"/>
    <xdr:sp macro="" textlink="">
      <xdr:nvSpPr>
        <xdr:cNvPr id="492" name="Text Box 15">
          <a:extLst>
            <a:ext uri="{FF2B5EF4-FFF2-40B4-BE49-F238E27FC236}">
              <a16:creationId xmlns:a16="http://schemas.microsoft.com/office/drawing/2014/main" xmlns="" id="{00000000-0008-0000-0200-0000EC010000}"/>
            </a:ext>
          </a:extLst>
        </xdr:cNvPr>
        <xdr:cNvSpPr txBox="1">
          <a:spLocks noChangeArrowheads="1"/>
        </xdr:cNvSpPr>
      </xdr:nvSpPr>
      <xdr:spPr bwMode="auto">
        <a:xfrm>
          <a:off x="45566580" y="40290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64</xdr:row>
      <xdr:rowOff>0</xdr:rowOff>
    </xdr:from>
    <xdr:ext cx="95250" cy="442269"/>
    <xdr:sp macro="" textlink="">
      <xdr:nvSpPr>
        <xdr:cNvPr id="493" name="Text Box 15">
          <a:extLst>
            <a:ext uri="{FF2B5EF4-FFF2-40B4-BE49-F238E27FC236}">
              <a16:creationId xmlns:a16="http://schemas.microsoft.com/office/drawing/2014/main" xmlns="" id="{00000000-0008-0000-0200-0000ED010000}"/>
            </a:ext>
          </a:extLst>
        </xdr:cNvPr>
        <xdr:cNvSpPr txBox="1">
          <a:spLocks noChangeArrowheads="1"/>
        </xdr:cNvSpPr>
      </xdr:nvSpPr>
      <xdr:spPr bwMode="auto">
        <a:xfrm>
          <a:off x="42351892" y="40290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64</xdr:row>
      <xdr:rowOff>0</xdr:rowOff>
    </xdr:from>
    <xdr:ext cx="95250" cy="442269"/>
    <xdr:sp macro="" textlink="">
      <xdr:nvSpPr>
        <xdr:cNvPr id="494" name="Text Box 15">
          <a:extLst>
            <a:ext uri="{FF2B5EF4-FFF2-40B4-BE49-F238E27FC236}">
              <a16:creationId xmlns:a16="http://schemas.microsoft.com/office/drawing/2014/main" xmlns="" id="{00000000-0008-0000-0200-0000EE010000}"/>
            </a:ext>
          </a:extLst>
        </xdr:cNvPr>
        <xdr:cNvSpPr txBox="1">
          <a:spLocks noChangeArrowheads="1"/>
        </xdr:cNvSpPr>
      </xdr:nvSpPr>
      <xdr:spPr bwMode="auto">
        <a:xfrm>
          <a:off x="45566580" y="40290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64</xdr:row>
      <xdr:rowOff>0</xdr:rowOff>
    </xdr:from>
    <xdr:ext cx="95250" cy="442269"/>
    <xdr:sp macro="" textlink="">
      <xdr:nvSpPr>
        <xdr:cNvPr id="495" name="Text Box 15">
          <a:extLst>
            <a:ext uri="{FF2B5EF4-FFF2-40B4-BE49-F238E27FC236}">
              <a16:creationId xmlns:a16="http://schemas.microsoft.com/office/drawing/2014/main" xmlns="" id="{00000000-0008-0000-0200-0000EF010000}"/>
            </a:ext>
          </a:extLst>
        </xdr:cNvPr>
        <xdr:cNvSpPr txBox="1">
          <a:spLocks noChangeArrowheads="1"/>
        </xdr:cNvSpPr>
      </xdr:nvSpPr>
      <xdr:spPr bwMode="auto">
        <a:xfrm>
          <a:off x="42351892" y="40290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64</xdr:row>
      <xdr:rowOff>0</xdr:rowOff>
    </xdr:from>
    <xdr:ext cx="95250" cy="442269"/>
    <xdr:sp macro="" textlink="">
      <xdr:nvSpPr>
        <xdr:cNvPr id="496" name="Text Box 15">
          <a:extLst>
            <a:ext uri="{FF2B5EF4-FFF2-40B4-BE49-F238E27FC236}">
              <a16:creationId xmlns:a16="http://schemas.microsoft.com/office/drawing/2014/main" xmlns="" id="{00000000-0008-0000-0200-0000F0010000}"/>
            </a:ext>
          </a:extLst>
        </xdr:cNvPr>
        <xdr:cNvSpPr txBox="1">
          <a:spLocks noChangeArrowheads="1"/>
        </xdr:cNvSpPr>
      </xdr:nvSpPr>
      <xdr:spPr bwMode="auto">
        <a:xfrm>
          <a:off x="45566580" y="40290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64</xdr:row>
      <xdr:rowOff>0</xdr:rowOff>
    </xdr:from>
    <xdr:ext cx="95250" cy="442269"/>
    <xdr:sp macro="" textlink="">
      <xdr:nvSpPr>
        <xdr:cNvPr id="497" name="Text Box 15">
          <a:extLst>
            <a:ext uri="{FF2B5EF4-FFF2-40B4-BE49-F238E27FC236}">
              <a16:creationId xmlns:a16="http://schemas.microsoft.com/office/drawing/2014/main" xmlns="" id="{00000000-0008-0000-0200-0000F1010000}"/>
            </a:ext>
          </a:extLst>
        </xdr:cNvPr>
        <xdr:cNvSpPr txBox="1">
          <a:spLocks noChangeArrowheads="1"/>
        </xdr:cNvSpPr>
      </xdr:nvSpPr>
      <xdr:spPr bwMode="auto">
        <a:xfrm>
          <a:off x="42351892" y="40290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64</xdr:row>
      <xdr:rowOff>0</xdr:rowOff>
    </xdr:from>
    <xdr:ext cx="95250" cy="442269"/>
    <xdr:sp macro="" textlink="">
      <xdr:nvSpPr>
        <xdr:cNvPr id="498" name="Text Box 15">
          <a:extLst>
            <a:ext uri="{FF2B5EF4-FFF2-40B4-BE49-F238E27FC236}">
              <a16:creationId xmlns:a16="http://schemas.microsoft.com/office/drawing/2014/main" xmlns="" id="{00000000-0008-0000-0200-0000F2010000}"/>
            </a:ext>
          </a:extLst>
        </xdr:cNvPr>
        <xdr:cNvSpPr txBox="1">
          <a:spLocks noChangeArrowheads="1"/>
        </xdr:cNvSpPr>
      </xdr:nvSpPr>
      <xdr:spPr bwMode="auto">
        <a:xfrm>
          <a:off x="45566580" y="40290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64</xdr:row>
      <xdr:rowOff>0</xdr:rowOff>
    </xdr:from>
    <xdr:ext cx="95250" cy="442269"/>
    <xdr:sp macro="" textlink="">
      <xdr:nvSpPr>
        <xdr:cNvPr id="499" name="Text Box 15">
          <a:extLst>
            <a:ext uri="{FF2B5EF4-FFF2-40B4-BE49-F238E27FC236}">
              <a16:creationId xmlns:a16="http://schemas.microsoft.com/office/drawing/2014/main" xmlns="" id="{00000000-0008-0000-0200-0000F3010000}"/>
            </a:ext>
          </a:extLst>
        </xdr:cNvPr>
        <xdr:cNvSpPr txBox="1">
          <a:spLocks noChangeArrowheads="1"/>
        </xdr:cNvSpPr>
      </xdr:nvSpPr>
      <xdr:spPr bwMode="auto">
        <a:xfrm>
          <a:off x="42351892" y="40290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64</xdr:row>
      <xdr:rowOff>0</xdr:rowOff>
    </xdr:from>
    <xdr:ext cx="95250" cy="442269"/>
    <xdr:sp macro="" textlink="">
      <xdr:nvSpPr>
        <xdr:cNvPr id="500" name="Text Box 15">
          <a:extLst>
            <a:ext uri="{FF2B5EF4-FFF2-40B4-BE49-F238E27FC236}">
              <a16:creationId xmlns:a16="http://schemas.microsoft.com/office/drawing/2014/main" xmlns="" id="{00000000-0008-0000-0200-0000F4010000}"/>
            </a:ext>
          </a:extLst>
        </xdr:cNvPr>
        <xdr:cNvSpPr txBox="1">
          <a:spLocks noChangeArrowheads="1"/>
        </xdr:cNvSpPr>
      </xdr:nvSpPr>
      <xdr:spPr bwMode="auto">
        <a:xfrm>
          <a:off x="45566580" y="40290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64</xdr:row>
      <xdr:rowOff>0</xdr:rowOff>
    </xdr:from>
    <xdr:ext cx="95250" cy="442269"/>
    <xdr:sp macro="" textlink="">
      <xdr:nvSpPr>
        <xdr:cNvPr id="501" name="Text Box 15">
          <a:extLst>
            <a:ext uri="{FF2B5EF4-FFF2-40B4-BE49-F238E27FC236}">
              <a16:creationId xmlns:a16="http://schemas.microsoft.com/office/drawing/2014/main" xmlns="" id="{00000000-0008-0000-0200-0000F5010000}"/>
            </a:ext>
          </a:extLst>
        </xdr:cNvPr>
        <xdr:cNvSpPr txBox="1">
          <a:spLocks noChangeArrowheads="1"/>
        </xdr:cNvSpPr>
      </xdr:nvSpPr>
      <xdr:spPr bwMode="auto">
        <a:xfrm>
          <a:off x="42351892" y="40290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64</xdr:row>
      <xdr:rowOff>0</xdr:rowOff>
    </xdr:from>
    <xdr:ext cx="95250" cy="442269"/>
    <xdr:sp macro="" textlink="">
      <xdr:nvSpPr>
        <xdr:cNvPr id="502" name="Text Box 15">
          <a:extLst>
            <a:ext uri="{FF2B5EF4-FFF2-40B4-BE49-F238E27FC236}">
              <a16:creationId xmlns:a16="http://schemas.microsoft.com/office/drawing/2014/main" xmlns="" id="{00000000-0008-0000-0200-0000F6010000}"/>
            </a:ext>
          </a:extLst>
        </xdr:cNvPr>
        <xdr:cNvSpPr txBox="1">
          <a:spLocks noChangeArrowheads="1"/>
        </xdr:cNvSpPr>
      </xdr:nvSpPr>
      <xdr:spPr bwMode="auto">
        <a:xfrm>
          <a:off x="45566580" y="40290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64</xdr:row>
      <xdr:rowOff>0</xdr:rowOff>
    </xdr:from>
    <xdr:ext cx="95250" cy="442269"/>
    <xdr:sp macro="" textlink="">
      <xdr:nvSpPr>
        <xdr:cNvPr id="503" name="Text Box 15">
          <a:extLst>
            <a:ext uri="{FF2B5EF4-FFF2-40B4-BE49-F238E27FC236}">
              <a16:creationId xmlns:a16="http://schemas.microsoft.com/office/drawing/2014/main" xmlns="" id="{00000000-0008-0000-0200-0000F7010000}"/>
            </a:ext>
          </a:extLst>
        </xdr:cNvPr>
        <xdr:cNvSpPr txBox="1">
          <a:spLocks noChangeArrowheads="1"/>
        </xdr:cNvSpPr>
      </xdr:nvSpPr>
      <xdr:spPr bwMode="auto">
        <a:xfrm>
          <a:off x="42351892" y="40290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64</xdr:row>
      <xdr:rowOff>0</xdr:rowOff>
    </xdr:from>
    <xdr:ext cx="95250" cy="442269"/>
    <xdr:sp macro="" textlink="">
      <xdr:nvSpPr>
        <xdr:cNvPr id="504" name="Text Box 15">
          <a:extLst>
            <a:ext uri="{FF2B5EF4-FFF2-40B4-BE49-F238E27FC236}">
              <a16:creationId xmlns:a16="http://schemas.microsoft.com/office/drawing/2014/main" xmlns="" id="{00000000-0008-0000-0200-0000F8010000}"/>
            </a:ext>
          </a:extLst>
        </xdr:cNvPr>
        <xdr:cNvSpPr txBox="1">
          <a:spLocks noChangeArrowheads="1"/>
        </xdr:cNvSpPr>
      </xdr:nvSpPr>
      <xdr:spPr bwMode="auto">
        <a:xfrm>
          <a:off x="45566580" y="40290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64</xdr:row>
      <xdr:rowOff>0</xdr:rowOff>
    </xdr:from>
    <xdr:ext cx="95250" cy="442269"/>
    <xdr:sp macro="" textlink="">
      <xdr:nvSpPr>
        <xdr:cNvPr id="505" name="Text Box 15">
          <a:extLst>
            <a:ext uri="{FF2B5EF4-FFF2-40B4-BE49-F238E27FC236}">
              <a16:creationId xmlns:a16="http://schemas.microsoft.com/office/drawing/2014/main" xmlns="" id="{00000000-0008-0000-0200-0000F9010000}"/>
            </a:ext>
          </a:extLst>
        </xdr:cNvPr>
        <xdr:cNvSpPr txBox="1">
          <a:spLocks noChangeArrowheads="1"/>
        </xdr:cNvSpPr>
      </xdr:nvSpPr>
      <xdr:spPr bwMode="auto">
        <a:xfrm>
          <a:off x="42351892" y="40290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64</xdr:row>
      <xdr:rowOff>0</xdr:rowOff>
    </xdr:from>
    <xdr:ext cx="95250" cy="442269"/>
    <xdr:sp macro="" textlink="">
      <xdr:nvSpPr>
        <xdr:cNvPr id="506" name="Text Box 15">
          <a:extLst>
            <a:ext uri="{FF2B5EF4-FFF2-40B4-BE49-F238E27FC236}">
              <a16:creationId xmlns:a16="http://schemas.microsoft.com/office/drawing/2014/main" xmlns="" id="{00000000-0008-0000-0200-0000FA010000}"/>
            </a:ext>
          </a:extLst>
        </xdr:cNvPr>
        <xdr:cNvSpPr txBox="1">
          <a:spLocks noChangeArrowheads="1"/>
        </xdr:cNvSpPr>
      </xdr:nvSpPr>
      <xdr:spPr bwMode="auto">
        <a:xfrm>
          <a:off x="45566580" y="40290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64</xdr:row>
      <xdr:rowOff>0</xdr:rowOff>
    </xdr:from>
    <xdr:ext cx="95250" cy="442269"/>
    <xdr:sp macro="" textlink="">
      <xdr:nvSpPr>
        <xdr:cNvPr id="507" name="Text Box 15">
          <a:extLst>
            <a:ext uri="{FF2B5EF4-FFF2-40B4-BE49-F238E27FC236}">
              <a16:creationId xmlns:a16="http://schemas.microsoft.com/office/drawing/2014/main" xmlns="" id="{00000000-0008-0000-0200-0000FB010000}"/>
            </a:ext>
          </a:extLst>
        </xdr:cNvPr>
        <xdr:cNvSpPr txBox="1">
          <a:spLocks noChangeArrowheads="1"/>
        </xdr:cNvSpPr>
      </xdr:nvSpPr>
      <xdr:spPr bwMode="auto">
        <a:xfrm>
          <a:off x="42351892" y="40290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64</xdr:row>
      <xdr:rowOff>0</xdr:rowOff>
    </xdr:from>
    <xdr:ext cx="95250" cy="442269"/>
    <xdr:sp macro="" textlink="">
      <xdr:nvSpPr>
        <xdr:cNvPr id="508" name="Text Box 15">
          <a:extLst>
            <a:ext uri="{FF2B5EF4-FFF2-40B4-BE49-F238E27FC236}">
              <a16:creationId xmlns:a16="http://schemas.microsoft.com/office/drawing/2014/main" xmlns="" id="{00000000-0008-0000-0200-0000FC010000}"/>
            </a:ext>
          </a:extLst>
        </xdr:cNvPr>
        <xdr:cNvSpPr txBox="1">
          <a:spLocks noChangeArrowheads="1"/>
        </xdr:cNvSpPr>
      </xdr:nvSpPr>
      <xdr:spPr bwMode="auto">
        <a:xfrm>
          <a:off x="45566580" y="40290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64</xdr:row>
      <xdr:rowOff>0</xdr:rowOff>
    </xdr:from>
    <xdr:ext cx="95250" cy="442269"/>
    <xdr:sp macro="" textlink="">
      <xdr:nvSpPr>
        <xdr:cNvPr id="509" name="Text Box 15">
          <a:extLst>
            <a:ext uri="{FF2B5EF4-FFF2-40B4-BE49-F238E27FC236}">
              <a16:creationId xmlns:a16="http://schemas.microsoft.com/office/drawing/2014/main" xmlns="" id="{00000000-0008-0000-0200-0000FD010000}"/>
            </a:ext>
          </a:extLst>
        </xdr:cNvPr>
        <xdr:cNvSpPr txBox="1">
          <a:spLocks noChangeArrowheads="1"/>
        </xdr:cNvSpPr>
      </xdr:nvSpPr>
      <xdr:spPr bwMode="auto">
        <a:xfrm>
          <a:off x="42351892" y="40290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64</xdr:row>
      <xdr:rowOff>0</xdr:rowOff>
    </xdr:from>
    <xdr:ext cx="95250" cy="442269"/>
    <xdr:sp macro="" textlink="">
      <xdr:nvSpPr>
        <xdr:cNvPr id="510" name="Text Box 15">
          <a:extLst>
            <a:ext uri="{FF2B5EF4-FFF2-40B4-BE49-F238E27FC236}">
              <a16:creationId xmlns:a16="http://schemas.microsoft.com/office/drawing/2014/main" xmlns="" id="{00000000-0008-0000-0200-0000FE010000}"/>
            </a:ext>
          </a:extLst>
        </xdr:cNvPr>
        <xdr:cNvSpPr txBox="1">
          <a:spLocks noChangeArrowheads="1"/>
        </xdr:cNvSpPr>
      </xdr:nvSpPr>
      <xdr:spPr bwMode="auto">
        <a:xfrm>
          <a:off x="45566580" y="40290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65</xdr:row>
      <xdr:rowOff>0</xdr:rowOff>
    </xdr:from>
    <xdr:ext cx="95250" cy="442269"/>
    <xdr:sp macro="" textlink="">
      <xdr:nvSpPr>
        <xdr:cNvPr id="511" name="Text Box 15">
          <a:extLst>
            <a:ext uri="{FF2B5EF4-FFF2-40B4-BE49-F238E27FC236}">
              <a16:creationId xmlns:a16="http://schemas.microsoft.com/office/drawing/2014/main" xmlns="" id="{00000000-0008-0000-0200-0000FF010000}"/>
            </a:ext>
          </a:extLst>
        </xdr:cNvPr>
        <xdr:cNvSpPr txBox="1">
          <a:spLocks noChangeArrowheads="1"/>
        </xdr:cNvSpPr>
      </xdr:nvSpPr>
      <xdr:spPr bwMode="auto">
        <a:xfrm>
          <a:off x="42351892" y="40647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65</xdr:row>
      <xdr:rowOff>0</xdr:rowOff>
    </xdr:from>
    <xdr:ext cx="95250" cy="213632"/>
    <xdr:sp macro="" textlink="">
      <xdr:nvSpPr>
        <xdr:cNvPr id="512" name="Text Box 15">
          <a:extLst>
            <a:ext uri="{FF2B5EF4-FFF2-40B4-BE49-F238E27FC236}">
              <a16:creationId xmlns:a16="http://schemas.microsoft.com/office/drawing/2014/main" xmlns="" id="{00000000-0008-0000-0200-000000020000}"/>
            </a:ext>
          </a:extLst>
        </xdr:cNvPr>
        <xdr:cNvSpPr txBox="1">
          <a:spLocks noChangeArrowheads="1"/>
        </xdr:cNvSpPr>
      </xdr:nvSpPr>
      <xdr:spPr bwMode="auto">
        <a:xfrm>
          <a:off x="42351892" y="406479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65</xdr:row>
      <xdr:rowOff>0</xdr:rowOff>
    </xdr:from>
    <xdr:ext cx="95250" cy="442269"/>
    <xdr:sp macro="" textlink="">
      <xdr:nvSpPr>
        <xdr:cNvPr id="513" name="Text Box 15">
          <a:extLst>
            <a:ext uri="{FF2B5EF4-FFF2-40B4-BE49-F238E27FC236}">
              <a16:creationId xmlns:a16="http://schemas.microsoft.com/office/drawing/2014/main" xmlns="" id="{00000000-0008-0000-0200-000001020000}"/>
            </a:ext>
          </a:extLst>
        </xdr:cNvPr>
        <xdr:cNvSpPr txBox="1">
          <a:spLocks noChangeArrowheads="1"/>
        </xdr:cNvSpPr>
      </xdr:nvSpPr>
      <xdr:spPr bwMode="auto">
        <a:xfrm>
          <a:off x="45566580" y="40647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65</xdr:row>
      <xdr:rowOff>0</xdr:rowOff>
    </xdr:from>
    <xdr:ext cx="95250" cy="213632"/>
    <xdr:sp macro="" textlink="">
      <xdr:nvSpPr>
        <xdr:cNvPr id="514" name="Text Box 15">
          <a:extLst>
            <a:ext uri="{FF2B5EF4-FFF2-40B4-BE49-F238E27FC236}">
              <a16:creationId xmlns:a16="http://schemas.microsoft.com/office/drawing/2014/main" xmlns="" id="{00000000-0008-0000-0200-000002020000}"/>
            </a:ext>
          </a:extLst>
        </xdr:cNvPr>
        <xdr:cNvSpPr txBox="1">
          <a:spLocks noChangeArrowheads="1"/>
        </xdr:cNvSpPr>
      </xdr:nvSpPr>
      <xdr:spPr bwMode="auto">
        <a:xfrm>
          <a:off x="45566580" y="406479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65</xdr:row>
      <xdr:rowOff>0</xdr:rowOff>
    </xdr:from>
    <xdr:ext cx="95250" cy="442269"/>
    <xdr:sp macro="" textlink="">
      <xdr:nvSpPr>
        <xdr:cNvPr id="515" name="Text Box 15">
          <a:extLst>
            <a:ext uri="{FF2B5EF4-FFF2-40B4-BE49-F238E27FC236}">
              <a16:creationId xmlns:a16="http://schemas.microsoft.com/office/drawing/2014/main" xmlns="" id="{00000000-0008-0000-0200-000003020000}"/>
            </a:ext>
          </a:extLst>
        </xdr:cNvPr>
        <xdr:cNvSpPr txBox="1">
          <a:spLocks noChangeArrowheads="1"/>
        </xdr:cNvSpPr>
      </xdr:nvSpPr>
      <xdr:spPr bwMode="auto">
        <a:xfrm>
          <a:off x="42351892" y="40647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65</xdr:row>
      <xdr:rowOff>0</xdr:rowOff>
    </xdr:from>
    <xdr:ext cx="95250" cy="442269"/>
    <xdr:sp macro="" textlink="">
      <xdr:nvSpPr>
        <xdr:cNvPr id="516" name="Text Box 15">
          <a:extLst>
            <a:ext uri="{FF2B5EF4-FFF2-40B4-BE49-F238E27FC236}">
              <a16:creationId xmlns:a16="http://schemas.microsoft.com/office/drawing/2014/main" xmlns="" id="{00000000-0008-0000-0200-000004020000}"/>
            </a:ext>
          </a:extLst>
        </xdr:cNvPr>
        <xdr:cNvSpPr txBox="1">
          <a:spLocks noChangeArrowheads="1"/>
        </xdr:cNvSpPr>
      </xdr:nvSpPr>
      <xdr:spPr bwMode="auto">
        <a:xfrm>
          <a:off x="45566580" y="40647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65</xdr:row>
      <xdr:rowOff>0</xdr:rowOff>
    </xdr:from>
    <xdr:ext cx="95250" cy="442269"/>
    <xdr:sp macro="" textlink="">
      <xdr:nvSpPr>
        <xdr:cNvPr id="517" name="Text Box 15">
          <a:extLst>
            <a:ext uri="{FF2B5EF4-FFF2-40B4-BE49-F238E27FC236}">
              <a16:creationId xmlns:a16="http://schemas.microsoft.com/office/drawing/2014/main" xmlns="" id="{00000000-0008-0000-0200-000005020000}"/>
            </a:ext>
          </a:extLst>
        </xdr:cNvPr>
        <xdr:cNvSpPr txBox="1">
          <a:spLocks noChangeArrowheads="1"/>
        </xdr:cNvSpPr>
      </xdr:nvSpPr>
      <xdr:spPr bwMode="auto">
        <a:xfrm>
          <a:off x="42351892" y="40647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65</xdr:row>
      <xdr:rowOff>0</xdr:rowOff>
    </xdr:from>
    <xdr:ext cx="95250" cy="442269"/>
    <xdr:sp macro="" textlink="">
      <xdr:nvSpPr>
        <xdr:cNvPr id="518" name="Text Box 15">
          <a:extLst>
            <a:ext uri="{FF2B5EF4-FFF2-40B4-BE49-F238E27FC236}">
              <a16:creationId xmlns:a16="http://schemas.microsoft.com/office/drawing/2014/main" xmlns="" id="{00000000-0008-0000-0200-000006020000}"/>
            </a:ext>
          </a:extLst>
        </xdr:cNvPr>
        <xdr:cNvSpPr txBox="1">
          <a:spLocks noChangeArrowheads="1"/>
        </xdr:cNvSpPr>
      </xdr:nvSpPr>
      <xdr:spPr bwMode="auto">
        <a:xfrm>
          <a:off x="45566580" y="40647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65</xdr:row>
      <xdr:rowOff>0</xdr:rowOff>
    </xdr:from>
    <xdr:ext cx="95250" cy="442269"/>
    <xdr:sp macro="" textlink="">
      <xdr:nvSpPr>
        <xdr:cNvPr id="519" name="Text Box 15">
          <a:extLst>
            <a:ext uri="{FF2B5EF4-FFF2-40B4-BE49-F238E27FC236}">
              <a16:creationId xmlns:a16="http://schemas.microsoft.com/office/drawing/2014/main" xmlns="" id="{00000000-0008-0000-0200-000007020000}"/>
            </a:ext>
          </a:extLst>
        </xdr:cNvPr>
        <xdr:cNvSpPr txBox="1">
          <a:spLocks noChangeArrowheads="1"/>
        </xdr:cNvSpPr>
      </xdr:nvSpPr>
      <xdr:spPr bwMode="auto">
        <a:xfrm>
          <a:off x="42351892" y="40647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65</xdr:row>
      <xdr:rowOff>0</xdr:rowOff>
    </xdr:from>
    <xdr:ext cx="95250" cy="442269"/>
    <xdr:sp macro="" textlink="">
      <xdr:nvSpPr>
        <xdr:cNvPr id="520" name="Text Box 15">
          <a:extLst>
            <a:ext uri="{FF2B5EF4-FFF2-40B4-BE49-F238E27FC236}">
              <a16:creationId xmlns:a16="http://schemas.microsoft.com/office/drawing/2014/main" xmlns="" id="{00000000-0008-0000-0200-000008020000}"/>
            </a:ext>
          </a:extLst>
        </xdr:cNvPr>
        <xdr:cNvSpPr txBox="1">
          <a:spLocks noChangeArrowheads="1"/>
        </xdr:cNvSpPr>
      </xdr:nvSpPr>
      <xdr:spPr bwMode="auto">
        <a:xfrm>
          <a:off x="45566580" y="40647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65</xdr:row>
      <xdr:rowOff>0</xdr:rowOff>
    </xdr:from>
    <xdr:ext cx="95250" cy="442269"/>
    <xdr:sp macro="" textlink="">
      <xdr:nvSpPr>
        <xdr:cNvPr id="521" name="Text Box 15">
          <a:extLst>
            <a:ext uri="{FF2B5EF4-FFF2-40B4-BE49-F238E27FC236}">
              <a16:creationId xmlns:a16="http://schemas.microsoft.com/office/drawing/2014/main" xmlns="" id="{00000000-0008-0000-0200-000009020000}"/>
            </a:ext>
          </a:extLst>
        </xdr:cNvPr>
        <xdr:cNvSpPr txBox="1">
          <a:spLocks noChangeArrowheads="1"/>
        </xdr:cNvSpPr>
      </xdr:nvSpPr>
      <xdr:spPr bwMode="auto">
        <a:xfrm>
          <a:off x="42351892" y="40647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65</xdr:row>
      <xdr:rowOff>0</xdr:rowOff>
    </xdr:from>
    <xdr:ext cx="95250" cy="442269"/>
    <xdr:sp macro="" textlink="">
      <xdr:nvSpPr>
        <xdr:cNvPr id="522" name="Text Box 15">
          <a:extLst>
            <a:ext uri="{FF2B5EF4-FFF2-40B4-BE49-F238E27FC236}">
              <a16:creationId xmlns:a16="http://schemas.microsoft.com/office/drawing/2014/main" xmlns="" id="{00000000-0008-0000-0200-00000A020000}"/>
            </a:ext>
          </a:extLst>
        </xdr:cNvPr>
        <xdr:cNvSpPr txBox="1">
          <a:spLocks noChangeArrowheads="1"/>
        </xdr:cNvSpPr>
      </xdr:nvSpPr>
      <xdr:spPr bwMode="auto">
        <a:xfrm>
          <a:off x="45566580" y="40647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65</xdr:row>
      <xdr:rowOff>0</xdr:rowOff>
    </xdr:from>
    <xdr:ext cx="95250" cy="442269"/>
    <xdr:sp macro="" textlink="">
      <xdr:nvSpPr>
        <xdr:cNvPr id="523" name="Text Box 15">
          <a:extLst>
            <a:ext uri="{FF2B5EF4-FFF2-40B4-BE49-F238E27FC236}">
              <a16:creationId xmlns:a16="http://schemas.microsoft.com/office/drawing/2014/main" xmlns="" id="{00000000-0008-0000-0200-00000B020000}"/>
            </a:ext>
          </a:extLst>
        </xdr:cNvPr>
        <xdr:cNvSpPr txBox="1">
          <a:spLocks noChangeArrowheads="1"/>
        </xdr:cNvSpPr>
      </xdr:nvSpPr>
      <xdr:spPr bwMode="auto">
        <a:xfrm>
          <a:off x="42351892" y="40647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65</xdr:row>
      <xdr:rowOff>0</xdr:rowOff>
    </xdr:from>
    <xdr:ext cx="95250" cy="442269"/>
    <xdr:sp macro="" textlink="">
      <xdr:nvSpPr>
        <xdr:cNvPr id="524" name="Text Box 15">
          <a:extLst>
            <a:ext uri="{FF2B5EF4-FFF2-40B4-BE49-F238E27FC236}">
              <a16:creationId xmlns:a16="http://schemas.microsoft.com/office/drawing/2014/main" xmlns="" id="{00000000-0008-0000-0200-00000C020000}"/>
            </a:ext>
          </a:extLst>
        </xdr:cNvPr>
        <xdr:cNvSpPr txBox="1">
          <a:spLocks noChangeArrowheads="1"/>
        </xdr:cNvSpPr>
      </xdr:nvSpPr>
      <xdr:spPr bwMode="auto">
        <a:xfrm>
          <a:off x="45566580" y="40647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65</xdr:row>
      <xdr:rowOff>0</xdr:rowOff>
    </xdr:from>
    <xdr:ext cx="95250" cy="442269"/>
    <xdr:sp macro="" textlink="">
      <xdr:nvSpPr>
        <xdr:cNvPr id="525" name="Text Box 15">
          <a:extLst>
            <a:ext uri="{FF2B5EF4-FFF2-40B4-BE49-F238E27FC236}">
              <a16:creationId xmlns:a16="http://schemas.microsoft.com/office/drawing/2014/main" xmlns="" id="{00000000-0008-0000-0200-00000D020000}"/>
            </a:ext>
          </a:extLst>
        </xdr:cNvPr>
        <xdr:cNvSpPr txBox="1">
          <a:spLocks noChangeArrowheads="1"/>
        </xdr:cNvSpPr>
      </xdr:nvSpPr>
      <xdr:spPr bwMode="auto">
        <a:xfrm>
          <a:off x="42351892" y="40647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65</xdr:row>
      <xdr:rowOff>0</xdr:rowOff>
    </xdr:from>
    <xdr:ext cx="95250" cy="442269"/>
    <xdr:sp macro="" textlink="">
      <xdr:nvSpPr>
        <xdr:cNvPr id="526" name="Text Box 15">
          <a:extLst>
            <a:ext uri="{FF2B5EF4-FFF2-40B4-BE49-F238E27FC236}">
              <a16:creationId xmlns:a16="http://schemas.microsoft.com/office/drawing/2014/main" xmlns="" id="{00000000-0008-0000-0200-00000E020000}"/>
            </a:ext>
          </a:extLst>
        </xdr:cNvPr>
        <xdr:cNvSpPr txBox="1">
          <a:spLocks noChangeArrowheads="1"/>
        </xdr:cNvSpPr>
      </xdr:nvSpPr>
      <xdr:spPr bwMode="auto">
        <a:xfrm>
          <a:off x="45566580" y="40647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67</xdr:row>
      <xdr:rowOff>0</xdr:rowOff>
    </xdr:from>
    <xdr:ext cx="95250" cy="442269"/>
    <xdr:sp macro="" textlink="">
      <xdr:nvSpPr>
        <xdr:cNvPr id="527" name="Text Box 15">
          <a:extLst>
            <a:ext uri="{FF2B5EF4-FFF2-40B4-BE49-F238E27FC236}">
              <a16:creationId xmlns:a16="http://schemas.microsoft.com/office/drawing/2014/main" xmlns="" id="{00000000-0008-0000-0200-00000F020000}"/>
            </a:ext>
          </a:extLst>
        </xdr:cNvPr>
        <xdr:cNvSpPr txBox="1">
          <a:spLocks noChangeArrowheads="1"/>
        </xdr:cNvSpPr>
      </xdr:nvSpPr>
      <xdr:spPr bwMode="auto">
        <a:xfrm>
          <a:off x="42351892" y="43672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67</xdr:row>
      <xdr:rowOff>0</xdr:rowOff>
    </xdr:from>
    <xdr:ext cx="95250" cy="213632"/>
    <xdr:sp macro="" textlink="">
      <xdr:nvSpPr>
        <xdr:cNvPr id="528" name="Text Box 15">
          <a:extLst>
            <a:ext uri="{FF2B5EF4-FFF2-40B4-BE49-F238E27FC236}">
              <a16:creationId xmlns:a16="http://schemas.microsoft.com/office/drawing/2014/main" xmlns="" id="{00000000-0008-0000-0200-000010020000}"/>
            </a:ext>
          </a:extLst>
        </xdr:cNvPr>
        <xdr:cNvSpPr txBox="1">
          <a:spLocks noChangeArrowheads="1"/>
        </xdr:cNvSpPr>
      </xdr:nvSpPr>
      <xdr:spPr bwMode="auto">
        <a:xfrm>
          <a:off x="42351892" y="436721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67</xdr:row>
      <xdr:rowOff>0</xdr:rowOff>
    </xdr:from>
    <xdr:ext cx="95250" cy="442269"/>
    <xdr:sp macro="" textlink="">
      <xdr:nvSpPr>
        <xdr:cNvPr id="529" name="Text Box 15">
          <a:extLst>
            <a:ext uri="{FF2B5EF4-FFF2-40B4-BE49-F238E27FC236}">
              <a16:creationId xmlns:a16="http://schemas.microsoft.com/office/drawing/2014/main" xmlns="" id="{00000000-0008-0000-0200-000011020000}"/>
            </a:ext>
          </a:extLst>
        </xdr:cNvPr>
        <xdr:cNvSpPr txBox="1">
          <a:spLocks noChangeArrowheads="1"/>
        </xdr:cNvSpPr>
      </xdr:nvSpPr>
      <xdr:spPr bwMode="auto">
        <a:xfrm>
          <a:off x="45566580" y="43672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67</xdr:row>
      <xdr:rowOff>0</xdr:rowOff>
    </xdr:from>
    <xdr:ext cx="95250" cy="213632"/>
    <xdr:sp macro="" textlink="">
      <xdr:nvSpPr>
        <xdr:cNvPr id="530" name="Text Box 15">
          <a:extLst>
            <a:ext uri="{FF2B5EF4-FFF2-40B4-BE49-F238E27FC236}">
              <a16:creationId xmlns:a16="http://schemas.microsoft.com/office/drawing/2014/main" xmlns="" id="{00000000-0008-0000-0200-000012020000}"/>
            </a:ext>
          </a:extLst>
        </xdr:cNvPr>
        <xdr:cNvSpPr txBox="1">
          <a:spLocks noChangeArrowheads="1"/>
        </xdr:cNvSpPr>
      </xdr:nvSpPr>
      <xdr:spPr bwMode="auto">
        <a:xfrm>
          <a:off x="45566580" y="436721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67</xdr:row>
      <xdr:rowOff>0</xdr:rowOff>
    </xdr:from>
    <xdr:ext cx="95250" cy="442269"/>
    <xdr:sp macro="" textlink="">
      <xdr:nvSpPr>
        <xdr:cNvPr id="531" name="Text Box 15">
          <a:extLst>
            <a:ext uri="{FF2B5EF4-FFF2-40B4-BE49-F238E27FC236}">
              <a16:creationId xmlns:a16="http://schemas.microsoft.com/office/drawing/2014/main" xmlns="" id="{00000000-0008-0000-0200-000013020000}"/>
            </a:ext>
          </a:extLst>
        </xdr:cNvPr>
        <xdr:cNvSpPr txBox="1">
          <a:spLocks noChangeArrowheads="1"/>
        </xdr:cNvSpPr>
      </xdr:nvSpPr>
      <xdr:spPr bwMode="auto">
        <a:xfrm>
          <a:off x="42351892" y="43672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67</xdr:row>
      <xdr:rowOff>0</xdr:rowOff>
    </xdr:from>
    <xdr:ext cx="95250" cy="442269"/>
    <xdr:sp macro="" textlink="">
      <xdr:nvSpPr>
        <xdr:cNvPr id="532" name="Text Box 15">
          <a:extLst>
            <a:ext uri="{FF2B5EF4-FFF2-40B4-BE49-F238E27FC236}">
              <a16:creationId xmlns:a16="http://schemas.microsoft.com/office/drawing/2014/main" xmlns="" id="{00000000-0008-0000-0200-000014020000}"/>
            </a:ext>
          </a:extLst>
        </xdr:cNvPr>
        <xdr:cNvSpPr txBox="1">
          <a:spLocks noChangeArrowheads="1"/>
        </xdr:cNvSpPr>
      </xdr:nvSpPr>
      <xdr:spPr bwMode="auto">
        <a:xfrm>
          <a:off x="45566580" y="43672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67</xdr:row>
      <xdr:rowOff>0</xdr:rowOff>
    </xdr:from>
    <xdr:ext cx="95250" cy="442269"/>
    <xdr:sp macro="" textlink="">
      <xdr:nvSpPr>
        <xdr:cNvPr id="533" name="Text Box 15">
          <a:extLst>
            <a:ext uri="{FF2B5EF4-FFF2-40B4-BE49-F238E27FC236}">
              <a16:creationId xmlns:a16="http://schemas.microsoft.com/office/drawing/2014/main" xmlns="" id="{00000000-0008-0000-0200-000015020000}"/>
            </a:ext>
          </a:extLst>
        </xdr:cNvPr>
        <xdr:cNvSpPr txBox="1">
          <a:spLocks noChangeArrowheads="1"/>
        </xdr:cNvSpPr>
      </xdr:nvSpPr>
      <xdr:spPr bwMode="auto">
        <a:xfrm>
          <a:off x="42351892" y="43672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67</xdr:row>
      <xdr:rowOff>0</xdr:rowOff>
    </xdr:from>
    <xdr:ext cx="95250" cy="442269"/>
    <xdr:sp macro="" textlink="">
      <xdr:nvSpPr>
        <xdr:cNvPr id="534" name="Text Box 15">
          <a:extLst>
            <a:ext uri="{FF2B5EF4-FFF2-40B4-BE49-F238E27FC236}">
              <a16:creationId xmlns:a16="http://schemas.microsoft.com/office/drawing/2014/main" xmlns="" id="{00000000-0008-0000-0200-000016020000}"/>
            </a:ext>
          </a:extLst>
        </xdr:cNvPr>
        <xdr:cNvSpPr txBox="1">
          <a:spLocks noChangeArrowheads="1"/>
        </xdr:cNvSpPr>
      </xdr:nvSpPr>
      <xdr:spPr bwMode="auto">
        <a:xfrm>
          <a:off x="45566580" y="43672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67</xdr:row>
      <xdr:rowOff>0</xdr:rowOff>
    </xdr:from>
    <xdr:ext cx="95250" cy="442269"/>
    <xdr:sp macro="" textlink="">
      <xdr:nvSpPr>
        <xdr:cNvPr id="535" name="Text Box 15">
          <a:extLst>
            <a:ext uri="{FF2B5EF4-FFF2-40B4-BE49-F238E27FC236}">
              <a16:creationId xmlns:a16="http://schemas.microsoft.com/office/drawing/2014/main" xmlns="" id="{00000000-0008-0000-0200-000017020000}"/>
            </a:ext>
          </a:extLst>
        </xdr:cNvPr>
        <xdr:cNvSpPr txBox="1">
          <a:spLocks noChangeArrowheads="1"/>
        </xdr:cNvSpPr>
      </xdr:nvSpPr>
      <xdr:spPr bwMode="auto">
        <a:xfrm>
          <a:off x="42351892" y="43672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67</xdr:row>
      <xdr:rowOff>0</xdr:rowOff>
    </xdr:from>
    <xdr:ext cx="95250" cy="442269"/>
    <xdr:sp macro="" textlink="">
      <xdr:nvSpPr>
        <xdr:cNvPr id="536" name="Text Box 15">
          <a:extLst>
            <a:ext uri="{FF2B5EF4-FFF2-40B4-BE49-F238E27FC236}">
              <a16:creationId xmlns:a16="http://schemas.microsoft.com/office/drawing/2014/main" xmlns="" id="{00000000-0008-0000-0200-000018020000}"/>
            </a:ext>
          </a:extLst>
        </xdr:cNvPr>
        <xdr:cNvSpPr txBox="1">
          <a:spLocks noChangeArrowheads="1"/>
        </xdr:cNvSpPr>
      </xdr:nvSpPr>
      <xdr:spPr bwMode="auto">
        <a:xfrm>
          <a:off x="45566580" y="43672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67</xdr:row>
      <xdr:rowOff>0</xdr:rowOff>
    </xdr:from>
    <xdr:ext cx="95250" cy="442269"/>
    <xdr:sp macro="" textlink="">
      <xdr:nvSpPr>
        <xdr:cNvPr id="537" name="Text Box 15">
          <a:extLst>
            <a:ext uri="{FF2B5EF4-FFF2-40B4-BE49-F238E27FC236}">
              <a16:creationId xmlns:a16="http://schemas.microsoft.com/office/drawing/2014/main" xmlns="" id="{00000000-0008-0000-0200-000019020000}"/>
            </a:ext>
          </a:extLst>
        </xdr:cNvPr>
        <xdr:cNvSpPr txBox="1">
          <a:spLocks noChangeArrowheads="1"/>
        </xdr:cNvSpPr>
      </xdr:nvSpPr>
      <xdr:spPr bwMode="auto">
        <a:xfrm>
          <a:off x="42351892" y="43672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67</xdr:row>
      <xdr:rowOff>0</xdr:rowOff>
    </xdr:from>
    <xdr:ext cx="95250" cy="442269"/>
    <xdr:sp macro="" textlink="">
      <xdr:nvSpPr>
        <xdr:cNvPr id="538" name="Text Box 15">
          <a:extLst>
            <a:ext uri="{FF2B5EF4-FFF2-40B4-BE49-F238E27FC236}">
              <a16:creationId xmlns:a16="http://schemas.microsoft.com/office/drawing/2014/main" xmlns="" id="{00000000-0008-0000-0200-00001A020000}"/>
            </a:ext>
          </a:extLst>
        </xdr:cNvPr>
        <xdr:cNvSpPr txBox="1">
          <a:spLocks noChangeArrowheads="1"/>
        </xdr:cNvSpPr>
      </xdr:nvSpPr>
      <xdr:spPr bwMode="auto">
        <a:xfrm>
          <a:off x="45566580" y="43672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67</xdr:row>
      <xdr:rowOff>0</xdr:rowOff>
    </xdr:from>
    <xdr:ext cx="95250" cy="442269"/>
    <xdr:sp macro="" textlink="">
      <xdr:nvSpPr>
        <xdr:cNvPr id="539" name="Text Box 15">
          <a:extLst>
            <a:ext uri="{FF2B5EF4-FFF2-40B4-BE49-F238E27FC236}">
              <a16:creationId xmlns:a16="http://schemas.microsoft.com/office/drawing/2014/main" xmlns="" id="{00000000-0008-0000-0200-00001B020000}"/>
            </a:ext>
          </a:extLst>
        </xdr:cNvPr>
        <xdr:cNvSpPr txBox="1">
          <a:spLocks noChangeArrowheads="1"/>
        </xdr:cNvSpPr>
      </xdr:nvSpPr>
      <xdr:spPr bwMode="auto">
        <a:xfrm>
          <a:off x="42351892" y="43672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67</xdr:row>
      <xdr:rowOff>0</xdr:rowOff>
    </xdr:from>
    <xdr:ext cx="95250" cy="442269"/>
    <xdr:sp macro="" textlink="">
      <xdr:nvSpPr>
        <xdr:cNvPr id="540" name="Text Box 15">
          <a:extLst>
            <a:ext uri="{FF2B5EF4-FFF2-40B4-BE49-F238E27FC236}">
              <a16:creationId xmlns:a16="http://schemas.microsoft.com/office/drawing/2014/main" xmlns="" id="{00000000-0008-0000-0200-00001C020000}"/>
            </a:ext>
          </a:extLst>
        </xdr:cNvPr>
        <xdr:cNvSpPr txBox="1">
          <a:spLocks noChangeArrowheads="1"/>
        </xdr:cNvSpPr>
      </xdr:nvSpPr>
      <xdr:spPr bwMode="auto">
        <a:xfrm>
          <a:off x="45566580" y="43672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67</xdr:row>
      <xdr:rowOff>0</xdr:rowOff>
    </xdr:from>
    <xdr:ext cx="95250" cy="442269"/>
    <xdr:sp macro="" textlink="">
      <xdr:nvSpPr>
        <xdr:cNvPr id="541" name="Text Box 15">
          <a:extLst>
            <a:ext uri="{FF2B5EF4-FFF2-40B4-BE49-F238E27FC236}">
              <a16:creationId xmlns:a16="http://schemas.microsoft.com/office/drawing/2014/main" xmlns="" id="{00000000-0008-0000-0200-00001D020000}"/>
            </a:ext>
          </a:extLst>
        </xdr:cNvPr>
        <xdr:cNvSpPr txBox="1">
          <a:spLocks noChangeArrowheads="1"/>
        </xdr:cNvSpPr>
      </xdr:nvSpPr>
      <xdr:spPr bwMode="auto">
        <a:xfrm>
          <a:off x="42351892" y="43672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67</xdr:row>
      <xdr:rowOff>0</xdr:rowOff>
    </xdr:from>
    <xdr:ext cx="95250" cy="442269"/>
    <xdr:sp macro="" textlink="">
      <xdr:nvSpPr>
        <xdr:cNvPr id="542" name="Text Box 15">
          <a:extLst>
            <a:ext uri="{FF2B5EF4-FFF2-40B4-BE49-F238E27FC236}">
              <a16:creationId xmlns:a16="http://schemas.microsoft.com/office/drawing/2014/main" xmlns="" id="{00000000-0008-0000-0200-00001E020000}"/>
            </a:ext>
          </a:extLst>
        </xdr:cNvPr>
        <xdr:cNvSpPr txBox="1">
          <a:spLocks noChangeArrowheads="1"/>
        </xdr:cNvSpPr>
      </xdr:nvSpPr>
      <xdr:spPr bwMode="auto">
        <a:xfrm>
          <a:off x="45566580" y="43672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68</xdr:row>
      <xdr:rowOff>0</xdr:rowOff>
    </xdr:from>
    <xdr:ext cx="95250" cy="442269"/>
    <xdr:sp macro="" textlink="">
      <xdr:nvSpPr>
        <xdr:cNvPr id="543" name="Text Box 15">
          <a:extLst>
            <a:ext uri="{FF2B5EF4-FFF2-40B4-BE49-F238E27FC236}">
              <a16:creationId xmlns:a16="http://schemas.microsoft.com/office/drawing/2014/main" xmlns="" id="{00000000-0008-0000-0200-00001F020000}"/>
            </a:ext>
          </a:extLst>
        </xdr:cNvPr>
        <xdr:cNvSpPr txBox="1">
          <a:spLocks noChangeArrowheads="1"/>
        </xdr:cNvSpPr>
      </xdr:nvSpPr>
      <xdr:spPr bwMode="auto">
        <a:xfrm>
          <a:off x="42351892" y="43934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68</xdr:row>
      <xdr:rowOff>0</xdr:rowOff>
    </xdr:from>
    <xdr:ext cx="95250" cy="213632"/>
    <xdr:sp macro="" textlink="">
      <xdr:nvSpPr>
        <xdr:cNvPr id="544" name="Text Box 15">
          <a:extLst>
            <a:ext uri="{FF2B5EF4-FFF2-40B4-BE49-F238E27FC236}">
              <a16:creationId xmlns:a16="http://schemas.microsoft.com/office/drawing/2014/main" xmlns="" id="{00000000-0008-0000-0200-000020020000}"/>
            </a:ext>
          </a:extLst>
        </xdr:cNvPr>
        <xdr:cNvSpPr txBox="1">
          <a:spLocks noChangeArrowheads="1"/>
        </xdr:cNvSpPr>
      </xdr:nvSpPr>
      <xdr:spPr bwMode="auto">
        <a:xfrm>
          <a:off x="42351892" y="4393406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68</xdr:row>
      <xdr:rowOff>0</xdr:rowOff>
    </xdr:from>
    <xdr:ext cx="95250" cy="442269"/>
    <xdr:sp macro="" textlink="">
      <xdr:nvSpPr>
        <xdr:cNvPr id="545" name="Text Box 15">
          <a:extLst>
            <a:ext uri="{FF2B5EF4-FFF2-40B4-BE49-F238E27FC236}">
              <a16:creationId xmlns:a16="http://schemas.microsoft.com/office/drawing/2014/main" xmlns="" id="{00000000-0008-0000-0200-000021020000}"/>
            </a:ext>
          </a:extLst>
        </xdr:cNvPr>
        <xdr:cNvSpPr txBox="1">
          <a:spLocks noChangeArrowheads="1"/>
        </xdr:cNvSpPr>
      </xdr:nvSpPr>
      <xdr:spPr bwMode="auto">
        <a:xfrm>
          <a:off x="45566580" y="43934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68</xdr:row>
      <xdr:rowOff>0</xdr:rowOff>
    </xdr:from>
    <xdr:ext cx="95250" cy="213632"/>
    <xdr:sp macro="" textlink="">
      <xdr:nvSpPr>
        <xdr:cNvPr id="546" name="Text Box 15">
          <a:extLst>
            <a:ext uri="{FF2B5EF4-FFF2-40B4-BE49-F238E27FC236}">
              <a16:creationId xmlns:a16="http://schemas.microsoft.com/office/drawing/2014/main" xmlns="" id="{00000000-0008-0000-0200-000022020000}"/>
            </a:ext>
          </a:extLst>
        </xdr:cNvPr>
        <xdr:cNvSpPr txBox="1">
          <a:spLocks noChangeArrowheads="1"/>
        </xdr:cNvSpPr>
      </xdr:nvSpPr>
      <xdr:spPr bwMode="auto">
        <a:xfrm>
          <a:off x="45566580" y="4393406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68</xdr:row>
      <xdr:rowOff>0</xdr:rowOff>
    </xdr:from>
    <xdr:ext cx="95250" cy="442269"/>
    <xdr:sp macro="" textlink="">
      <xdr:nvSpPr>
        <xdr:cNvPr id="547" name="Text Box 15">
          <a:extLst>
            <a:ext uri="{FF2B5EF4-FFF2-40B4-BE49-F238E27FC236}">
              <a16:creationId xmlns:a16="http://schemas.microsoft.com/office/drawing/2014/main" xmlns="" id="{00000000-0008-0000-0200-000023020000}"/>
            </a:ext>
          </a:extLst>
        </xdr:cNvPr>
        <xdr:cNvSpPr txBox="1">
          <a:spLocks noChangeArrowheads="1"/>
        </xdr:cNvSpPr>
      </xdr:nvSpPr>
      <xdr:spPr bwMode="auto">
        <a:xfrm>
          <a:off x="42351892" y="43934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68</xdr:row>
      <xdr:rowOff>0</xdr:rowOff>
    </xdr:from>
    <xdr:ext cx="95250" cy="442269"/>
    <xdr:sp macro="" textlink="">
      <xdr:nvSpPr>
        <xdr:cNvPr id="548" name="Text Box 15">
          <a:extLst>
            <a:ext uri="{FF2B5EF4-FFF2-40B4-BE49-F238E27FC236}">
              <a16:creationId xmlns:a16="http://schemas.microsoft.com/office/drawing/2014/main" xmlns="" id="{00000000-0008-0000-0200-000024020000}"/>
            </a:ext>
          </a:extLst>
        </xdr:cNvPr>
        <xdr:cNvSpPr txBox="1">
          <a:spLocks noChangeArrowheads="1"/>
        </xdr:cNvSpPr>
      </xdr:nvSpPr>
      <xdr:spPr bwMode="auto">
        <a:xfrm>
          <a:off x="45566580" y="43934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68</xdr:row>
      <xdr:rowOff>0</xdr:rowOff>
    </xdr:from>
    <xdr:ext cx="95250" cy="442269"/>
    <xdr:sp macro="" textlink="">
      <xdr:nvSpPr>
        <xdr:cNvPr id="549" name="Text Box 15">
          <a:extLst>
            <a:ext uri="{FF2B5EF4-FFF2-40B4-BE49-F238E27FC236}">
              <a16:creationId xmlns:a16="http://schemas.microsoft.com/office/drawing/2014/main" xmlns="" id="{00000000-0008-0000-0200-000025020000}"/>
            </a:ext>
          </a:extLst>
        </xdr:cNvPr>
        <xdr:cNvSpPr txBox="1">
          <a:spLocks noChangeArrowheads="1"/>
        </xdr:cNvSpPr>
      </xdr:nvSpPr>
      <xdr:spPr bwMode="auto">
        <a:xfrm>
          <a:off x="42351892" y="43934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68</xdr:row>
      <xdr:rowOff>0</xdr:rowOff>
    </xdr:from>
    <xdr:ext cx="95250" cy="442269"/>
    <xdr:sp macro="" textlink="">
      <xdr:nvSpPr>
        <xdr:cNvPr id="550" name="Text Box 15">
          <a:extLst>
            <a:ext uri="{FF2B5EF4-FFF2-40B4-BE49-F238E27FC236}">
              <a16:creationId xmlns:a16="http://schemas.microsoft.com/office/drawing/2014/main" xmlns="" id="{00000000-0008-0000-0200-000026020000}"/>
            </a:ext>
          </a:extLst>
        </xdr:cNvPr>
        <xdr:cNvSpPr txBox="1">
          <a:spLocks noChangeArrowheads="1"/>
        </xdr:cNvSpPr>
      </xdr:nvSpPr>
      <xdr:spPr bwMode="auto">
        <a:xfrm>
          <a:off x="45566580" y="43934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68</xdr:row>
      <xdr:rowOff>0</xdr:rowOff>
    </xdr:from>
    <xdr:ext cx="95250" cy="442269"/>
    <xdr:sp macro="" textlink="">
      <xdr:nvSpPr>
        <xdr:cNvPr id="551" name="Text Box 15">
          <a:extLst>
            <a:ext uri="{FF2B5EF4-FFF2-40B4-BE49-F238E27FC236}">
              <a16:creationId xmlns:a16="http://schemas.microsoft.com/office/drawing/2014/main" xmlns="" id="{00000000-0008-0000-0200-000027020000}"/>
            </a:ext>
          </a:extLst>
        </xdr:cNvPr>
        <xdr:cNvSpPr txBox="1">
          <a:spLocks noChangeArrowheads="1"/>
        </xdr:cNvSpPr>
      </xdr:nvSpPr>
      <xdr:spPr bwMode="auto">
        <a:xfrm>
          <a:off x="42351892" y="43934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68</xdr:row>
      <xdr:rowOff>0</xdr:rowOff>
    </xdr:from>
    <xdr:ext cx="95250" cy="442269"/>
    <xdr:sp macro="" textlink="">
      <xdr:nvSpPr>
        <xdr:cNvPr id="552" name="Text Box 15">
          <a:extLst>
            <a:ext uri="{FF2B5EF4-FFF2-40B4-BE49-F238E27FC236}">
              <a16:creationId xmlns:a16="http://schemas.microsoft.com/office/drawing/2014/main" xmlns="" id="{00000000-0008-0000-0200-000028020000}"/>
            </a:ext>
          </a:extLst>
        </xdr:cNvPr>
        <xdr:cNvSpPr txBox="1">
          <a:spLocks noChangeArrowheads="1"/>
        </xdr:cNvSpPr>
      </xdr:nvSpPr>
      <xdr:spPr bwMode="auto">
        <a:xfrm>
          <a:off x="45566580" y="43934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68</xdr:row>
      <xdr:rowOff>0</xdr:rowOff>
    </xdr:from>
    <xdr:ext cx="95250" cy="442269"/>
    <xdr:sp macro="" textlink="">
      <xdr:nvSpPr>
        <xdr:cNvPr id="553" name="Text Box 15">
          <a:extLst>
            <a:ext uri="{FF2B5EF4-FFF2-40B4-BE49-F238E27FC236}">
              <a16:creationId xmlns:a16="http://schemas.microsoft.com/office/drawing/2014/main" xmlns="" id="{00000000-0008-0000-0200-000029020000}"/>
            </a:ext>
          </a:extLst>
        </xdr:cNvPr>
        <xdr:cNvSpPr txBox="1">
          <a:spLocks noChangeArrowheads="1"/>
        </xdr:cNvSpPr>
      </xdr:nvSpPr>
      <xdr:spPr bwMode="auto">
        <a:xfrm>
          <a:off x="42351892" y="43934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68</xdr:row>
      <xdr:rowOff>0</xdr:rowOff>
    </xdr:from>
    <xdr:ext cx="95250" cy="442269"/>
    <xdr:sp macro="" textlink="">
      <xdr:nvSpPr>
        <xdr:cNvPr id="554" name="Text Box 15">
          <a:extLst>
            <a:ext uri="{FF2B5EF4-FFF2-40B4-BE49-F238E27FC236}">
              <a16:creationId xmlns:a16="http://schemas.microsoft.com/office/drawing/2014/main" xmlns="" id="{00000000-0008-0000-0200-00002A020000}"/>
            </a:ext>
          </a:extLst>
        </xdr:cNvPr>
        <xdr:cNvSpPr txBox="1">
          <a:spLocks noChangeArrowheads="1"/>
        </xdr:cNvSpPr>
      </xdr:nvSpPr>
      <xdr:spPr bwMode="auto">
        <a:xfrm>
          <a:off x="45566580" y="43934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68</xdr:row>
      <xdr:rowOff>0</xdr:rowOff>
    </xdr:from>
    <xdr:ext cx="95250" cy="442269"/>
    <xdr:sp macro="" textlink="">
      <xdr:nvSpPr>
        <xdr:cNvPr id="555" name="Text Box 15">
          <a:extLst>
            <a:ext uri="{FF2B5EF4-FFF2-40B4-BE49-F238E27FC236}">
              <a16:creationId xmlns:a16="http://schemas.microsoft.com/office/drawing/2014/main" xmlns="" id="{00000000-0008-0000-0200-00002B020000}"/>
            </a:ext>
          </a:extLst>
        </xdr:cNvPr>
        <xdr:cNvSpPr txBox="1">
          <a:spLocks noChangeArrowheads="1"/>
        </xdr:cNvSpPr>
      </xdr:nvSpPr>
      <xdr:spPr bwMode="auto">
        <a:xfrm>
          <a:off x="42351892" y="43934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68</xdr:row>
      <xdr:rowOff>0</xdr:rowOff>
    </xdr:from>
    <xdr:ext cx="95250" cy="442269"/>
    <xdr:sp macro="" textlink="">
      <xdr:nvSpPr>
        <xdr:cNvPr id="556" name="Text Box 15">
          <a:extLst>
            <a:ext uri="{FF2B5EF4-FFF2-40B4-BE49-F238E27FC236}">
              <a16:creationId xmlns:a16="http://schemas.microsoft.com/office/drawing/2014/main" xmlns="" id="{00000000-0008-0000-0200-00002C020000}"/>
            </a:ext>
          </a:extLst>
        </xdr:cNvPr>
        <xdr:cNvSpPr txBox="1">
          <a:spLocks noChangeArrowheads="1"/>
        </xdr:cNvSpPr>
      </xdr:nvSpPr>
      <xdr:spPr bwMode="auto">
        <a:xfrm>
          <a:off x="45566580" y="43934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68</xdr:row>
      <xdr:rowOff>0</xdr:rowOff>
    </xdr:from>
    <xdr:ext cx="95250" cy="442269"/>
    <xdr:sp macro="" textlink="">
      <xdr:nvSpPr>
        <xdr:cNvPr id="557" name="Text Box 15">
          <a:extLst>
            <a:ext uri="{FF2B5EF4-FFF2-40B4-BE49-F238E27FC236}">
              <a16:creationId xmlns:a16="http://schemas.microsoft.com/office/drawing/2014/main" xmlns="" id="{00000000-0008-0000-0200-00002D020000}"/>
            </a:ext>
          </a:extLst>
        </xdr:cNvPr>
        <xdr:cNvSpPr txBox="1">
          <a:spLocks noChangeArrowheads="1"/>
        </xdr:cNvSpPr>
      </xdr:nvSpPr>
      <xdr:spPr bwMode="auto">
        <a:xfrm>
          <a:off x="42351892" y="43934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68</xdr:row>
      <xdr:rowOff>0</xdr:rowOff>
    </xdr:from>
    <xdr:ext cx="95250" cy="442269"/>
    <xdr:sp macro="" textlink="">
      <xdr:nvSpPr>
        <xdr:cNvPr id="558" name="Text Box 15">
          <a:extLst>
            <a:ext uri="{FF2B5EF4-FFF2-40B4-BE49-F238E27FC236}">
              <a16:creationId xmlns:a16="http://schemas.microsoft.com/office/drawing/2014/main" xmlns="" id="{00000000-0008-0000-0200-00002E020000}"/>
            </a:ext>
          </a:extLst>
        </xdr:cNvPr>
        <xdr:cNvSpPr txBox="1">
          <a:spLocks noChangeArrowheads="1"/>
        </xdr:cNvSpPr>
      </xdr:nvSpPr>
      <xdr:spPr bwMode="auto">
        <a:xfrm>
          <a:off x="45566580" y="43934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68</xdr:row>
      <xdr:rowOff>0</xdr:rowOff>
    </xdr:from>
    <xdr:ext cx="95250" cy="442269"/>
    <xdr:sp macro="" textlink="">
      <xdr:nvSpPr>
        <xdr:cNvPr id="559" name="Text Box 15">
          <a:extLst>
            <a:ext uri="{FF2B5EF4-FFF2-40B4-BE49-F238E27FC236}">
              <a16:creationId xmlns:a16="http://schemas.microsoft.com/office/drawing/2014/main" xmlns="" id="{00000000-0008-0000-0200-00002F020000}"/>
            </a:ext>
          </a:extLst>
        </xdr:cNvPr>
        <xdr:cNvSpPr txBox="1">
          <a:spLocks noChangeArrowheads="1"/>
        </xdr:cNvSpPr>
      </xdr:nvSpPr>
      <xdr:spPr bwMode="auto">
        <a:xfrm>
          <a:off x="42351892" y="43934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68</xdr:row>
      <xdr:rowOff>0</xdr:rowOff>
    </xdr:from>
    <xdr:ext cx="95250" cy="442269"/>
    <xdr:sp macro="" textlink="">
      <xdr:nvSpPr>
        <xdr:cNvPr id="560" name="Text Box 15">
          <a:extLst>
            <a:ext uri="{FF2B5EF4-FFF2-40B4-BE49-F238E27FC236}">
              <a16:creationId xmlns:a16="http://schemas.microsoft.com/office/drawing/2014/main" xmlns="" id="{00000000-0008-0000-0200-000030020000}"/>
            </a:ext>
          </a:extLst>
        </xdr:cNvPr>
        <xdr:cNvSpPr txBox="1">
          <a:spLocks noChangeArrowheads="1"/>
        </xdr:cNvSpPr>
      </xdr:nvSpPr>
      <xdr:spPr bwMode="auto">
        <a:xfrm>
          <a:off x="45566580" y="43934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68</xdr:row>
      <xdr:rowOff>0</xdr:rowOff>
    </xdr:from>
    <xdr:ext cx="95250" cy="442269"/>
    <xdr:sp macro="" textlink="">
      <xdr:nvSpPr>
        <xdr:cNvPr id="561" name="Text Box 15">
          <a:extLst>
            <a:ext uri="{FF2B5EF4-FFF2-40B4-BE49-F238E27FC236}">
              <a16:creationId xmlns:a16="http://schemas.microsoft.com/office/drawing/2014/main" xmlns="" id="{00000000-0008-0000-0200-000031020000}"/>
            </a:ext>
          </a:extLst>
        </xdr:cNvPr>
        <xdr:cNvSpPr txBox="1">
          <a:spLocks noChangeArrowheads="1"/>
        </xdr:cNvSpPr>
      </xdr:nvSpPr>
      <xdr:spPr bwMode="auto">
        <a:xfrm>
          <a:off x="42351892" y="43934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68</xdr:row>
      <xdr:rowOff>0</xdr:rowOff>
    </xdr:from>
    <xdr:ext cx="95250" cy="442269"/>
    <xdr:sp macro="" textlink="">
      <xdr:nvSpPr>
        <xdr:cNvPr id="562" name="Text Box 15">
          <a:extLst>
            <a:ext uri="{FF2B5EF4-FFF2-40B4-BE49-F238E27FC236}">
              <a16:creationId xmlns:a16="http://schemas.microsoft.com/office/drawing/2014/main" xmlns="" id="{00000000-0008-0000-0200-000032020000}"/>
            </a:ext>
          </a:extLst>
        </xdr:cNvPr>
        <xdr:cNvSpPr txBox="1">
          <a:spLocks noChangeArrowheads="1"/>
        </xdr:cNvSpPr>
      </xdr:nvSpPr>
      <xdr:spPr bwMode="auto">
        <a:xfrm>
          <a:off x="45566580" y="43934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68</xdr:row>
      <xdr:rowOff>0</xdr:rowOff>
    </xdr:from>
    <xdr:ext cx="95250" cy="442269"/>
    <xdr:sp macro="" textlink="">
      <xdr:nvSpPr>
        <xdr:cNvPr id="563" name="Text Box 15">
          <a:extLst>
            <a:ext uri="{FF2B5EF4-FFF2-40B4-BE49-F238E27FC236}">
              <a16:creationId xmlns:a16="http://schemas.microsoft.com/office/drawing/2014/main" xmlns="" id="{00000000-0008-0000-0200-000033020000}"/>
            </a:ext>
          </a:extLst>
        </xdr:cNvPr>
        <xdr:cNvSpPr txBox="1">
          <a:spLocks noChangeArrowheads="1"/>
        </xdr:cNvSpPr>
      </xdr:nvSpPr>
      <xdr:spPr bwMode="auto">
        <a:xfrm>
          <a:off x="42351892" y="43934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68</xdr:row>
      <xdr:rowOff>0</xdr:rowOff>
    </xdr:from>
    <xdr:ext cx="95250" cy="442269"/>
    <xdr:sp macro="" textlink="">
      <xdr:nvSpPr>
        <xdr:cNvPr id="564" name="Text Box 15">
          <a:extLst>
            <a:ext uri="{FF2B5EF4-FFF2-40B4-BE49-F238E27FC236}">
              <a16:creationId xmlns:a16="http://schemas.microsoft.com/office/drawing/2014/main" xmlns="" id="{00000000-0008-0000-0200-000034020000}"/>
            </a:ext>
          </a:extLst>
        </xdr:cNvPr>
        <xdr:cNvSpPr txBox="1">
          <a:spLocks noChangeArrowheads="1"/>
        </xdr:cNvSpPr>
      </xdr:nvSpPr>
      <xdr:spPr bwMode="auto">
        <a:xfrm>
          <a:off x="45566580" y="43934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68</xdr:row>
      <xdr:rowOff>0</xdr:rowOff>
    </xdr:from>
    <xdr:ext cx="95250" cy="442269"/>
    <xdr:sp macro="" textlink="">
      <xdr:nvSpPr>
        <xdr:cNvPr id="565" name="Text Box 15">
          <a:extLst>
            <a:ext uri="{FF2B5EF4-FFF2-40B4-BE49-F238E27FC236}">
              <a16:creationId xmlns:a16="http://schemas.microsoft.com/office/drawing/2014/main" xmlns="" id="{00000000-0008-0000-0200-000035020000}"/>
            </a:ext>
          </a:extLst>
        </xdr:cNvPr>
        <xdr:cNvSpPr txBox="1">
          <a:spLocks noChangeArrowheads="1"/>
        </xdr:cNvSpPr>
      </xdr:nvSpPr>
      <xdr:spPr bwMode="auto">
        <a:xfrm>
          <a:off x="42351892" y="43934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68</xdr:row>
      <xdr:rowOff>0</xdr:rowOff>
    </xdr:from>
    <xdr:ext cx="95250" cy="442269"/>
    <xdr:sp macro="" textlink="">
      <xdr:nvSpPr>
        <xdr:cNvPr id="566" name="Text Box 15">
          <a:extLst>
            <a:ext uri="{FF2B5EF4-FFF2-40B4-BE49-F238E27FC236}">
              <a16:creationId xmlns:a16="http://schemas.microsoft.com/office/drawing/2014/main" xmlns="" id="{00000000-0008-0000-0200-000036020000}"/>
            </a:ext>
          </a:extLst>
        </xdr:cNvPr>
        <xdr:cNvSpPr txBox="1">
          <a:spLocks noChangeArrowheads="1"/>
        </xdr:cNvSpPr>
      </xdr:nvSpPr>
      <xdr:spPr bwMode="auto">
        <a:xfrm>
          <a:off x="45566580" y="43934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68</xdr:row>
      <xdr:rowOff>0</xdr:rowOff>
    </xdr:from>
    <xdr:ext cx="95250" cy="442269"/>
    <xdr:sp macro="" textlink="">
      <xdr:nvSpPr>
        <xdr:cNvPr id="567" name="Text Box 15">
          <a:extLst>
            <a:ext uri="{FF2B5EF4-FFF2-40B4-BE49-F238E27FC236}">
              <a16:creationId xmlns:a16="http://schemas.microsoft.com/office/drawing/2014/main" xmlns="" id="{00000000-0008-0000-0200-000037020000}"/>
            </a:ext>
          </a:extLst>
        </xdr:cNvPr>
        <xdr:cNvSpPr txBox="1">
          <a:spLocks noChangeArrowheads="1"/>
        </xdr:cNvSpPr>
      </xdr:nvSpPr>
      <xdr:spPr bwMode="auto">
        <a:xfrm>
          <a:off x="42351892" y="43934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68</xdr:row>
      <xdr:rowOff>0</xdr:rowOff>
    </xdr:from>
    <xdr:ext cx="95250" cy="442269"/>
    <xdr:sp macro="" textlink="">
      <xdr:nvSpPr>
        <xdr:cNvPr id="568" name="Text Box 15">
          <a:extLst>
            <a:ext uri="{FF2B5EF4-FFF2-40B4-BE49-F238E27FC236}">
              <a16:creationId xmlns:a16="http://schemas.microsoft.com/office/drawing/2014/main" xmlns="" id="{00000000-0008-0000-0200-000038020000}"/>
            </a:ext>
          </a:extLst>
        </xdr:cNvPr>
        <xdr:cNvSpPr txBox="1">
          <a:spLocks noChangeArrowheads="1"/>
        </xdr:cNvSpPr>
      </xdr:nvSpPr>
      <xdr:spPr bwMode="auto">
        <a:xfrm>
          <a:off x="45566580" y="43934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68</xdr:row>
      <xdr:rowOff>0</xdr:rowOff>
    </xdr:from>
    <xdr:ext cx="95250" cy="442269"/>
    <xdr:sp macro="" textlink="">
      <xdr:nvSpPr>
        <xdr:cNvPr id="569" name="Text Box 15">
          <a:extLst>
            <a:ext uri="{FF2B5EF4-FFF2-40B4-BE49-F238E27FC236}">
              <a16:creationId xmlns:a16="http://schemas.microsoft.com/office/drawing/2014/main" xmlns="" id="{00000000-0008-0000-0200-000039020000}"/>
            </a:ext>
          </a:extLst>
        </xdr:cNvPr>
        <xdr:cNvSpPr txBox="1">
          <a:spLocks noChangeArrowheads="1"/>
        </xdr:cNvSpPr>
      </xdr:nvSpPr>
      <xdr:spPr bwMode="auto">
        <a:xfrm>
          <a:off x="42351892" y="43934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68</xdr:row>
      <xdr:rowOff>0</xdr:rowOff>
    </xdr:from>
    <xdr:ext cx="95250" cy="442269"/>
    <xdr:sp macro="" textlink="">
      <xdr:nvSpPr>
        <xdr:cNvPr id="570" name="Text Box 15">
          <a:extLst>
            <a:ext uri="{FF2B5EF4-FFF2-40B4-BE49-F238E27FC236}">
              <a16:creationId xmlns:a16="http://schemas.microsoft.com/office/drawing/2014/main" xmlns="" id="{00000000-0008-0000-0200-00003A020000}"/>
            </a:ext>
          </a:extLst>
        </xdr:cNvPr>
        <xdr:cNvSpPr txBox="1">
          <a:spLocks noChangeArrowheads="1"/>
        </xdr:cNvSpPr>
      </xdr:nvSpPr>
      <xdr:spPr bwMode="auto">
        <a:xfrm>
          <a:off x="45566580" y="43934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68</xdr:row>
      <xdr:rowOff>0</xdr:rowOff>
    </xdr:from>
    <xdr:ext cx="95250" cy="442269"/>
    <xdr:sp macro="" textlink="">
      <xdr:nvSpPr>
        <xdr:cNvPr id="571" name="Text Box 15">
          <a:extLst>
            <a:ext uri="{FF2B5EF4-FFF2-40B4-BE49-F238E27FC236}">
              <a16:creationId xmlns:a16="http://schemas.microsoft.com/office/drawing/2014/main" xmlns="" id="{00000000-0008-0000-0200-00003B020000}"/>
            </a:ext>
          </a:extLst>
        </xdr:cNvPr>
        <xdr:cNvSpPr txBox="1">
          <a:spLocks noChangeArrowheads="1"/>
        </xdr:cNvSpPr>
      </xdr:nvSpPr>
      <xdr:spPr bwMode="auto">
        <a:xfrm>
          <a:off x="42351892" y="43934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68</xdr:row>
      <xdr:rowOff>0</xdr:rowOff>
    </xdr:from>
    <xdr:ext cx="95250" cy="442269"/>
    <xdr:sp macro="" textlink="">
      <xdr:nvSpPr>
        <xdr:cNvPr id="572" name="Text Box 15">
          <a:extLst>
            <a:ext uri="{FF2B5EF4-FFF2-40B4-BE49-F238E27FC236}">
              <a16:creationId xmlns:a16="http://schemas.microsoft.com/office/drawing/2014/main" xmlns="" id="{00000000-0008-0000-0200-00003C020000}"/>
            </a:ext>
          </a:extLst>
        </xdr:cNvPr>
        <xdr:cNvSpPr txBox="1">
          <a:spLocks noChangeArrowheads="1"/>
        </xdr:cNvSpPr>
      </xdr:nvSpPr>
      <xdr:spPr bwMode="auto">
        <a:xfrm>
          <a:off x="45566580" y="43934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69</xdr:row>
      <xdr:rowOff>0</xdr:rowOff>
    </xdr:from>
    <xdr:ext cx="95250" cy="442269"/>
    <xdr:sp macro="" textlink="">
      <xdr:nvSpPr>
        <xdr:cNvPr id="573" name="Text Box 15">
          <a:extLst>
            <a:ext uri="{FF2B5EF4-FFF2-40B4-BE49-F238E27FC236}">
              <a16:creationId xmlns:a16="http://schemas.microsoft.com/office/drawing/2014/main" xmlns="" id="{00000000-0008-0000-0200-00003D020000}"/>
            </a:ext>
          </a:extLst>
        </xdr:cNvPr>
        <xdr:cNvSpPr txBox="1">
          <a:spLocks noChangeArrowheads="1"/>
        </xdr:cNvSpPr>
      </xdr:nvSpPr>
      <xdr:spPr bwMode="auto">
        <a:xfrm>
          <a:off x="42351892" y="44291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69</xdr:row>
      <xdr:rowOff>0</xdr:rowOff>
    </xdr:from>
    <xdr:ext cx="95250" cy="213632"/>
    <xdr:sp macro="" textlink="">
      <xdr:nvSpPr>
        <xdr:cNvPr id="574" name="Text Box 15">
          <a:extLst>
            <a:ext uri="{FF2B5EF4-FFF2-40B4-BE49-F238E27FC236}">
              <a16:creationId xmlns:a16="http://schemas.microsoft.com/office/drawing/2014/main" xmlns="" id="{00000000-0008-0000-0200-00003E020000}"/>
            </a:ext>
          </a:extLst>
        </xdr:cNvPr>
        <xdr:cNvSpPr txBox="1">
          <a:spLocks noChangeArrowheads="1"/>
        </xdr:cNvSpPr>
      </xdr:nvSpPr>
      <xdr:spPr bwMode="auto">
        <a:xfrm>
          <a:off x="42351892" y="44291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69</xdr:row>
      <xdr:rowOff>0</xdr:rowOff>
    </xdr:from>
    <xdr:ext cx="95250" cy="442269"/>
    <xdr:sp macro="" textlink="">
      <xdr:nvSpPr>
        <xdr:cNvPr id="575" name="Text Box 15">
          <a:extLst>
            <a:ext uri="{FF2B5EF4-FFF2-40B4-BE49-F238E27FC236}">
              <a16:creationId xmlns:a16="http://schemas.microsoft.com/office/drawing/2014/main" xmlns="" id="{00000000-0008-0000-0200-00003F020000}"/>
            </a:ext>
          </a:extLst>
        </xdr:cNvPr>
        <xdr:cNvSpPr txBox="1">
          <a:spLocks noChangeArrowheads="1"/>
        </xdr:cNvSpPr>
      </xdr:nvSpPr>
      <xdr:spPr bwMode="auto">
        <a:xfrm>
          <a:off x="45566580" y="44291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69</xdr:row>
      <xdr:rowOff>0</xdr:rowOff>
    </xdr:from>
    <xdr:ext cx="95250" cy="213632"/>
    <xdr:sp macro="" textlink="">
      <xdr:nvSpPr>
        <xdr:cNvPr id="576" name="Text Box 15">
          <a:extLst>
            <a:ext uri="{FF2B5EF4-FFF2-40B4-BE49-F238E27FC236}">
              <a16:creationId xmlns:a16="http://schemas.microsoft.com/office/drawing/2014/main" xmlns="" id="{00000000-0008-0000-0200-000040020000}"/>
            </a:ext>
          </a:extLst>
        </xdr:cNvPr>
        <xdr:cNvSpPr txBox="1">
          <a:spLocks noChangeArrowheads="1"/>
        </xdr:cNvSpPr>
      </xdr:nvSpPr>
      <xdr:spPr bwMode="auto">
        <a:xfrm>
          <a:off x="45566580" y="44291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69</xdr:row>
      <xdr:rowOff>0</xdr:rowOff>
    </xdr:from>
    <xdr:ext cx="95250" cy="442269"/>
    <xdr:sp macro="" textlink="">
      <xdr:nvSpPr>
        <xdr:cNvPr id="577" name="Text Box 15">
          <a:extLst>
            <a:ext uri="{FF2B5EF4-FFF2-40B4-BE49-F238E27FC236}">
              <a16:creationId xmlns:a16="http://schemas.microsoft.com/office/drawing/2014/main" xmlns="" id="{00000000-0008-0000-0200-000041020000}"/>
            </a:ext>
          </a:extLst>
        </xdr:cNvPr>
        <xdr:cNvSpPr txBox="1">
          <a:spLocks noChangeArrowheads="1"/>
        </xdr:cNvSpPr>
      </xdr:nvSpPr>
      <xdr:spPr bwMode="auto">
        <a:xfrm>
          <a:off x="42351892" y="44291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69</xdr:row>
      <xdr:rowOff>0</xdr:rowOff>
    </xdr:from>
    <xdr:ext cx="95250" cy="442269"/>
    <xdr:sp macro="" textlink="">
      <xdr:nvSpPr>
        <xdr:cNvPr id="578" name="Text Box 15">
          <a:extLst>
            <a:ext uri="{FF2B5EF4-FFF2-40B4-BE49-F238E27FC236}">
              <a16:creationId xmlns:a16="http://schemas.microsoft.com/office/drawing/2014/main" xmlns="" id="{00000000-0008-0000-0200-000042020000}"/>
            </a:ext>
          </a:extLst>
        </xdr:cNvPr>
        <xdr:cNvSpPr txBox="1">
          <a:spLocks noChangeArrowheads="1"/>
        </xdr:cNvSpPr>
      </xdr:nvSpPr>
      <xdr:spPr bwMode="auto">
        <a:xfrm>
          <a:off x="45566580" y="44291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69</xdr:row>
      <xdr:rowOff>0</xdr:rowOff>
    </xdr:from>
    <xdr:ext cx="95250" cy="442269"/>
    <xdr:sp macro="" textlink="">
      <xdr:nvSpPr>
        <xdr:cNvPr id="579" name="Text Box 15">
          <a:extLst>
            <a:ext uri="{FF2B5EF4-FFF2-40B4-BE49-F238E27FC236}">
              <a16:creationId xmlns:a16="http://schemas.microsoft.com/office/drawing/2014/main" xmlns="" id="{00000000-0008-0000-0200-000043020000}"/>
            </a:ext>
          </a:extLst>
        </xdr:cNvPr>
        <xdr:cNvSpPr txBox="1">
          <a:spLocks noChangeArrowheads="1"/>
        </xdr:cNvSpPr>
      </xdr:nvSpPr>
      <xdr:spPr bwMode="auto">
        <a:xfrm>
          <a:off x="42351892" y="44291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69</xdr:row>
      <xdr:rowOff>0</xdr:rowOff>
    </xdr:from>
    <xdr:ext cx="95250" cy="442269"/>
    <xdr:sp macro="" textlink="">
      <xdr:nvSpPr>
        <xdr:cNvPr id="580" name="Text Box 15">
          <a:extLst>
            <a:ext uri="{FF2B5EF4-FFF2-40B4-BE49-F238E27FC236}">
              <a16:creationId xmlns:a16="http://schemas.microsoft.com/office/drawing/2014/main" xmlns="" id="{00000000-0008-0000-0200-000044020000}"/>
            </a:ext>
          </a:extLst>
        </xdr:cNvPr>
        <xdr:cNvSpPr txBox="1">
          <a:spLocks noChangeArrowheads="1"/>
        </xdr:cNvSpPr>
      </xdr:nvSpPr>
      <xdr:spPr bwMode="auto">
        <a:xfrm>
          <a:off x="45566580" y="44291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69</xdr:row>
      <xdr:rowOff>0</xdr:rowOff>
    </xdr:from>
    <xdr:ext cx="95250" cy="442269"/>
    <xdr:sp macro="" textlink="">
      <xdr:nvSpPr>
        <xdr:cNvPr id="581" name="Text Box 15">
          <a:extLst>
            <a:ext uri="{FF2B5EF4-FFF2-40B4-BE49-F238E27FC236}">
              <a16:creationId xmlns:a16="http://schemas.microsoft.com/office/drawing/2014/main" xmlns="" id="{00000000-0008-0000-0200-000045020000}"/>
            </a:ext>
          </a:extLst>
        </xdr:cNvPr>
        <xdr:cNvSpPr txBox="1">
          <a:spLocks noChangeArrowheads="1"/>
        </xdr:cNvSpPr>
      </xdr:nvSpPr>
      <xdr:spPr bwMode="auto">
        <a:xfrm>
          <a:off x="42351892" y="44291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69</xdr:row>
      <xdr:rowOff>0</xdr:rowOff>
    </xdr:from>
    <xdr:ext cx="95250" cy="442269"/>
    <xdr:sp macro="" textlink="">
      <xdr:nvSpPr>
        <xdr:cNvPr id="582" name="Text Box 15">
          <a:extLst>
            <a:ext uri="{FF2B5EF4-FFF2-40B4-BE49-F238E27FC236}">
              <a16:creationId xmlns:a16="http://schemas.microsoft.com/office/drawing/2014/main" xmlns="" id="{00000000-0008-0000-0200-000046020000}"/>
            </a:ext>
          </a:extLst>
        </xdr:cNvPr>
        <xdr:cNvSpPr txBox="1">
          <a:spLocks noChangeArrowheads="1"/>
        </xdr:cNvSpPr>
      </xdr:nvSpPr>
      <xdr:spPr bwMode="auto">
        <a:xfrm>
          <a:off x="45566580" y="44291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69</xdr:row>
      <xdr:rowOff>0</xdr:rowOff>
    </xdr:from>
    <xdr:ext cx="95250" cy="442269"/>
    <xdr:sp macro="" textlink="">
      <xdr:nvSpPr>
        <xdr:cNvPr id="583" name="Text Box 15">
          <a:extLst>
            <a:ext uri="{FF2B5EF4-FFF2-40B4-BE49-F238E27FC236}">
              <a16:creationId xmlns:a16="http://schemas.microsoft.com/office/drawing/2014/main" xmlns="" id="{00000000-0008-0000-0200-000047020000}"/>
            </a:ext>
          </a:extLst>
        </xdr:cNvPr>
        <xdr:cNvSpPr txBox="1">
          <a:spLocks noChangeArrowheads="1"/>
        </xdr:cNvSpPr>
      </xdr:nvSpPr>
      <xdr:spPr bwMode="auto">
        <a:xfrm>
          <a:off x="42351892" y="44291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69</xdr:row>
      <xdr:rowOff>0</xdr:rowOff>
    </xdr:from>
    <xdr:ext cx="95250" cy="442269"/>
    <xdr:sp macro="" textlink="">
      <xdr:nvSpPr>
        <xdr:cNvPr id="584" name="Text Box 15">
          <a:extLst>
            <a:ext uri="{FF2B5EF4-FFF2-40B4-BE49-F238E27FC236}">
              <a16:creationId xmlns:a16="http://schemas.microsoft.com/office/drawing/2014/main" xmlns="" id="{00000000-0008-0000-0200-000048020000}"/>
            </a:ext>
          </a:extLst>
        </xdr:cNvPr>
        <xdr:cNvSpPr txBox="1">
          <a:spLocks noChangeArrowheads="1"/>
        </xdr:cNvSpPr>
      </xdr:nvSpPr>
      <xdr:spPr bwMode="auto">
        <a:xfrm>
          <a:off x="45566580" y="44291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69</xdr:row>
      <xdr:rowOff>0</xdr:rowOff>
    </xdr:from>
    <xdr:ext cx="95250" cy="442269"/>
    <xdr:sp macro="" textlink="">
      <xdr:nvSpPr>
        <xdr:cNvPr id="585" name="Text Box 15">
          <a:extLst>
            <a:ext uri="{FF2B5EF4-FFF2-40B4-BE49-F238E27FC236}">
              <a16:creationId xmlns:a16="http://schemas.microsoft.com/office/drawing/2014/main" xmlns="" id="{00000000-0008-0000-0200-000049020000}"/>
            </a:ext>
          </a:extLst>
        </xdr:cNvPr>
        <xdr:cNvSpPr txBox="1">
          <a:spLocks noChangeArrowheads="1"/>
        </xdr:cNvSpPr>
      </xdr:nvSpPr>
      <xdr:spPr bwMode="auto">
        <a:xfrm>
          <a:off x="42351892" y="44291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69</xdr:row>
      <xdr:rowOff>0</xdr:rowOff>
    </xdr:from>
    <xdr:ext cx="95250" cy="442269"/>
    <xdr:sp macro="" textlink="">
      <xdr:nvSpPr>
        <xdr:cNvPr id="586" name="Text Box 15">
          <a:extLst>
            <a:ext uri="{FF2B5EF4-FFF2-40B4-BE49-F238E27FC236}">
              <a16:creationId xmlns:a16="http://schemas.microsoft.com/office/drawing/2014/main" xmlns="" id="{00000000-0008-0000-0200-00004A020000}"/>
            </a:ext>
          </a:extLst>
        </xdr:cNvPr>
        <xdr:cNvSpPr txBox="1">
          <a:spLocks noChangeArrowheads="1"/>
        </xdr:cNvSpPr>
      </xdr:nvSpPr>
      <xdr:spPr bwMode="auto">
        <a:xfrm>
          <a:off x="45566580" y="44291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69</xdr:row>
      <xdr:rowOff>0</xdr:rowOff>
    </xdr:from>
    <xdr:ext cx="95250" cy="442269"/>
    <xdr:sp macro="" textlink="">
      <xdr:nvSpPr>
        <xdr:cNvPr id="587" name="Text Box 15">
          <a:extLst>
            <a:ext uri="{FF2B5EF4-FFF2-40B4-BE49-F238E27FC236}">
              <a16:creationId xmlns:a16="http://schemas.microsoft.com/office/drawing/2014/main" xmlns="" id="{00000000-0008-0000-0200-00004B020000}"/>
            </a:ext>
          </a:extLst>
        </xdr:cNvPr>
        <xdr:cNvSpPr txBox="1">
          <a:spLocks noChangeArrowheads="1"/>
        </xdr:cNvSpPr>
      </xdr:nvSpPr>
      <xdr:spPr bwMode="auto">
        <a:xfrm>
          <a:off x="42351892" y="44291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69</xdr:row>
      <xdr:rowOff>0</xdr:rowOff>
    </xdr:from>
    <xdr:ext cx="95250" cy="442269"/>
    <xdr:sp macro="" textlink="">
      <xdr:nvSpPr>
        <xdr:cNvPr id="588" name="Text Box 15">
          <a:extLst>
            <a:ext uri="{FF2B5EF4-FFF2-40B4-BE49-F238E27FC236}">
              <a16:creationId xmlns:a16="http://schemas.microsoft.com/office/drawing/2014/main" xmlns="" id="{00000000-0008-0000-0200-00004C020000}"/>
            </a:ext>
          </a:extLst>
        </xdr:cNvPr>
        <xdr:cNvSpPr txBox="1">
          <a:spLocks noChangeArrowheads="1"/>
        </xdr:cNvSpPr>
      </xdr:nvSpPr>
      <xdr:spPr bwMode="auto">
        <a:xfrm>
          <a:off x="45566580" y="44291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70</xdr:row>
      <xdr:rowOff>0</xdr:rowOff>
    </xdr:from>
    <xdr:ext cx="95250" cy="442269"/>
    <xdr:sp macro="" textlink="">
      <xdr:nvSpPr>
        <xdr:cNvPr id="589" name="Text Box 15">
          <a:extLst>
            <a:ext uri="{FF2B5EF4-FFF2-40B4-BE49-F238E27FC236}">
              <a16:creationId xmlns:a16="http://schemas.microsoft.com/office/drawing/2014/main" xmlns="" id="{00000000-0008-0000-0200-00004D020000}"/>
            </a:ext>
          </a:extLst>
        </xdr:cNvPr>
        <xdr:cNvSpPr txBox="1">
          <a:spLocks noChangeArrowheads="1"/>
        </xdr:cNvSpPr>
      </xdr:nvSpPr>
      <xdr:spPr bwMode="auto">
        <a:xfrm>
          <a:off x="42351892" y="47744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70</xdr:row>
      <xdr:rowOff>0</xdr:rowOff>
    </xdr:from>
    <xdr:ext cx="95250" cy="213632"/>
    <xdr:sp macro="" textlink="">
      <xdr:nvSpPr>
        <xdr:cNvPr id="590" name="Text Box 15">
          <a:extLst>
            <a:ext uri="{FF2B5EF4-FFF2-40B4-BE49-F238E27FC236}">
              <a16:creationId xmlns:a16="http://schemas.microsoft.com/office/drawing/2014/main" xmlns="" id="{00000000-0008-0000-0200-00004E020000}"/>
            </a:ext>
          </a:extLst>
        </xdr:cNvPr>
        <xdr:cNvSpPr txBox="1">
          <a:spLocks noChangeArrowheads="1"/>
        </xdr:cNvSpPr>
      </xdr:nvSpPr>
      <xdr:spPr bwMode="auto">
        <a:xfrm>
          <a:off x="42351892" y="4774406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70</xdr:row>
      <xdr:rowOff>0</xdr:rowOff>
    </xdr:from>
    <xdr:ext cx="95250" cy="442269"/>
    <xdr:sp macro="" textlink="">
      <xdr:nvSpPr>
        <xdr:cNvPr id="591" name="Text Box 15">
          <a:extLst>
            <a:ext uri="{FF2B5EF4-FFF2-40B4-BE49-F238E27FC236}">
              <a16:creationId xmlns:a16="http://schemas.microsoft.com/office/drawing/2014/main" xmlns="" id="{00000000-0008-0000-0200-00004F020000}"/>
            </a:ext>
          </a:extLst>
        </xdr:cNvPr>
        <xdr:cNvSpPr txBox="1">
          <a:spLocks noChangeArrowheads="1"/>
        </xdr:cNvSpPr>
      </xdr:nvSpPr>
      <xdr:spPr bwMode="auto">
        <a:xfrm>
          <a:off x="45566580" y="47744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70</xdr:row>
      <xdr:rowOff>0</xdr:rowOff>
    </xdr:from>
    <xdr:ext cx="95250" cy="213632"/>
    <xdr:sp macro="" textlink="">
      <xdr:nvSpPr>
        <xdr:cNvPr id="592" name="Text Box 15">
          <a:extLst>
            <a:ext uri="{FF2B5EF4-FFF2-40B4-BE49-F238E27FC236}">
              <a16:creationId xmlns:a16="http://schemas.microsoft.com/office/drawing/2014/main" xmlns="" id="{00000000-0008-0000-0200-000050020000}"/>
            </a:ext>
          </a:extLst>
        </xdr:cNvPr>
        <xdr:cNvSpPr txBox="1">
          <a:spLocks noChangeArrowheads="1"/>
        </xdr:cNvSpPr>
      </xdr:nvSpPr>
      <xdr:spPr bwMode="auto">
        <a:xfrm>
          <a:off x="45566580" y="4774406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70</xdr:row>
      <xdr:rowOff>0</xdr:rowOff>
    </xdr:from>
    <xdr:ext cx="95250" cy="442269"/>
    <xdr:sp macro="" textlink="">
      <xdr:nvSpPr>
        <xdr:cNvPr id="593" name="Text Box 15">
          <a:extLst>
            <a:ext uri="{FF2B5EF4-FFF2-40B4-BE49-F238E27FC236}">
              <a16:creationId xmlns:a16="http://schemas.microsoft.com/office/drawing/2014/main" xmlns="" id="{00000000-0008-0000-0200-000051020000}"/>
            </a:ext>
          </a:extLst>
        </xdr:cNvPr>
        <xdr:cNvSpPr txBox="1">
          <a:spLocks noChangeArrowheads="1"/>
        </xdr:cNvSpPr>
      </xdr:nvSpPr>
      <xdr:spPr bwMode="auto">
        <a:xfrm>
          <a:off x="42351892" y="47744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70</xdr:row>
      <xdr:rowOff>0</xdr:rowOff>
    </xdr:from>
    <xdr:ext cx="95250" cy="442269"/>
    <xdr:sp macro="" textlink="">
      <xdr:nvSpPr>
        <xdr:cNvPr id="594" name="Text Box 15">
          <a:extLst>
            <a:ext uri="{FF2B5EF4-FFF2-40B4-BE49-F238E27FC236}">
              <a16:creationId xmlns:a16="http://schemas.microsoft.com/office/drawing/2014/main" xmlns="" id="{00000000-0008-0000-0200-000052020000}"/>
            </a:ext>
          </a:extLst>
        </xdr:cNvPr>
        <xdr:cNvSpPr txBox="1">
          <a:spLocks noChangeArrowheads="1"/>
        </xdr:cNvSpPr>
      </xdr:nvSpPr>
      <xdr:spPr bwMode="auto">
        <a:xfrm>
          <a:off x="45566580" y="47744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70</xdr:row>
      <xdr:rowOff>0</xdr:rowOff>
    </xdr:from>
    <xdr:ext cx="95250" cy="442269"/>
    <xdr:sp macro="" textlink="">
      <xdr:nvSpPr>
        <xdr:cNvPr id="595" name="Text Box 15">
          <a:extLst>
            <a:ext uri="{FF2B5EF4-FFF2-40B4-BE49-F238E27FC236}">
              <a16:creationId xmlns:a16="http://schemas.microsoft.com/office/drawing/2014/main" xmlns="" id="{00000000-0008-0000-0200-000053020000}"/>
            </a:ext>
          </a:extLst>
        </xdr:cNvPr>
        <xdr:cNvSpPr txBox="1">
          <a:spLocks noChangeArrowheads="1"/>
        </xdr:cNvSpPr>
      </xdr:nvSpPr>
      <xdr:spPr bwMode="auto">
        <a:xfrm>
          <a:off x="42351892" y="47744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70</xdr:row>
      <xdr:rowOff>0</xdr:rowOff>
    </xdr:from>
    <xdr:ext cx="95250" cy="442269"/>
    <xdr:sp macro="" textlink="">
      <xdr:nvSpPr>
        <xdr:cNvPr id="596" name="Text Box 15">
          <a:extLst>
            <a:ext uri="{FF2B5EF4-FFF2-40B4-BE49-F238E27FC236}">
              <a16:creationId xmlns:a16="http://schemas.microsoft.com/office/drawing/2014/main" xmlns="" id="{00000000-0008-0000-0200-000054020000}"/>
            </a:ext>
          </a:extLst>
        </xdr:cNvPr>
        <xdr:cNvSpPr txBox="1">
          <a:spLocks noChangeArrowheads="1"/>
        </xdr:cNvSpPr>
      </xdr:nvSpPr>
      <xdr:spPr bwMode="auto">
        <a:xfrm>
          <a:off x="45566580" y="47744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70</xdr:row>
      <xdr:rowOff>0</xdr:rowOff>
    </xdr:from>
    <xdr:ext cx="95250" cy="442269"/>
    <xdr:sp macro="" textlink="">
      <xdr:nvSpPr>
        <xdr:cNvPr id="597" name="Text Box 15">
          <a:extLst>
            <a:ext uri="{FF2B5EF4-FFF2-40B4-BE49-F238E27FC236}">
              <a16:creationId xmlns:a16="http://schemas.microsoft.com/office/drawing/2014/main" xmlns="" id="{00000000-0008-0000-0200-000055020000}"/>
            </a:ext>
          </a:extLst>
        </xdr:cNvPr>
        <xdr:cNvSpPr txBox="1">
          <a:spLocks noChangeArrowheads="1"/>
        </xdr:cNvSpPr>
      </xdr:nvSpPr>
      <xdr:spPr bwMode="auto">
        <a:xfrm>
          <a:off x="42351892" y="47744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70</xdr:row>
      <xdr:rowOff>0</xdr:rowOff>
    </xdr:from>
    <xdr:ext cx="95250" cy="442269"/>
    <xdr:sp macro="" textlink="">
      <xdr:nvSpPr>
        <xdr:cNvPr id="598" name="Text Box 15">
          <a:extLst>
            <a:ext uri="{FF2B5EF4-FFF2-40B4-BE49-F238E27FC236}">
              <a16:creationId xmlns:a16="http://schemas.microsoft.com/office/drawing/2014/main" xmlns="" id="{00000000-0008-0000-0200-000056020000}"/>
            </a:ext>
          </a:extLst>
        </xdr:cNvPr>
        <xdr:cNvSpPr txBox="1">
          <a:spLocks noChangeArrowheads="1"/>
        </xdr:cNvSpPr>
      </xdr:nvSpPr>
      <xdr:spPr bwMode="auto">
        <a:xfrm>
          <a:off x="45566580" y="47744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70</xdr:row>
      <xdr:rowOff>0</xdr:rowOff>
    </xdr:from>
    <xdr:ext cx="95250" cy="442269"/>
    <xdr:sp macro="" textlink="">
      <xdr:nvSpPr>
        <xdr:cNvPr id="599" name="Text Box 15">
          <a:extLst>
            <a:ext uri="{FF2B5EF4-FFF2-40B4-BE49-F238E27FC236}">
              <a16:creationId xmlns:a16="http://schemas.microsoft.com/office/drawing/2014/main" xmlns="" id="{00000000-0008-0000-0200-000057020000}"/>
            </a:ext>
          </a:extLst>
        </xdr:cNvPr>
        <xdr:cNvSpPr txBox="1">
          <a:spLocks noChangeArrowheads="1"/>
        </xdr:cNvSpPr>
      </xdr:nvSpPr>
      <xdr:spPr bwMode="auto">
        <a:xfrm>
          <a:off x="42351892" y="47744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70</xdr:row>
      <xdr:rowOff>0</xdr:rowOff>
    </xdr:from>
    <xdr:ext cx="95250" cy="442269"/>
    <xdr:sp macro="" textlink="">
      <xdr:nvSpPr>
        <xdr:cNvPr id="600" name="Text Box 15">
          <a:extLst>
            <a:ext uri="{FF2B5EF4-FFF2-40B4-BE49-F238E27FC236}">
              <a16:creationId xmlns:a16="http://schemas.microsoft.com/office/drawing/2014/main" xmlns="" id="{00000000-0008-0000-0200-000058020000}"/>
            </a:ext>
          </a:extLst>
        </xdr:cNvPr>
        <xdr:cNvSpPr txBox="1">
          <a:spLocks noChangeArrowheads="1"/>
        </xdr:cNvSpPr>
      </xdr:nvSpPr>
      <xdr:spPr bwMode="auto">
        <a:xfrm>
          <a:off x="45566580" y="47744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70</xdr:row>
      <xdr:rowOff>0</xdr:rowOff>
    </xdr:from>
    <xdr:ext cx="95250" cy="442269"/>
    <xdr:sp macro="" textlink="">
      <xdr:nvSpPr>
        <xdr:cNvPr id="601" name="Text Box 15">
          <a:extLst>
            <a:ext uri="{FF2B5EF4-FFF2-40B4-BE49-F238E27FC236}">
              <a16:creationId xmlns:a16="http://schemas.microsoft.com/office/drawing/2014/main" xmlns="" id="{00000000-0008-0000-0200-000059020000}"/>
            </a:ext>
          </a:extLst>
        </xdr:cNvPr>
        <xdr:cNvSpPr txBox="1">
          <a:spLocks noChangeArrowheads="1"/>
        </xdr:cNvSpPr>
      </xdr:nvSpPr>
      <xdr:spPr bwMode="auto">
        <a:xfrm>
          <a:off x="42351892" y="47744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70</xdr:row>
      <xdr:rowOff>0</xdr:rowOff>
    </xdr:from>
    <xdr:ext cx="95250" cy="442269"/>
    <xdr:sp macro="" textlink="">
      <xdr:nvSpPr>
        <xdr:cNvPr id="602" name="Text Box 15">
          <a:extLst>
            <a:ext uri="{FF2B5EF4-FFF2-40B4-BE49-F238E27FC236}">
              <a16:creationId xmlns:a16="http://schemas.microsoft.com/office/drawing/2014/main" xmlns="" id="{00000000-0008-0000-0200-00005A020000}"/>
            </a:ext>
          </a:extLst>
        </xdr:cNvPr>
        <xdr:cNvSpPr txBox="1">
          <a:spLocks noChangeArrowheads="1"/>
        </xdr:cNvSpPr>
      </xdr:nvSpPr>
      <xdr:spPr bwMode="auto">
        <a:xfrm>
          <a:off x="45566580" y="47744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1361</xdr:colOff>
      <xdr:row>70</xdr:row>
      <xdr:rowOff>0</xdr:rowOff>
    </xdr:from>
    <xdr:ext cx="95250" cy="442269"/>
    <xdr:sp macro="" textlink="">
      <xdr:nvSpPr>
        <xdr:cNvPr id="603" name="Text Box 15">
          <a:extLst>
            <a:ext uri="{FF2B5EF4-FFF2-40B4-BE49-F238E27FC236}">
              <a16:creationId xmlns:a16="http://schemas.microsoft.com/office/drawing/2014/main" xmlns="" id="{00000000-0008-0000-0200-00005B020000}"/>
            </a:ext>
          </a:extLst>
        </xdr:cNvPr>
        <xdr:cNvSpPr txBox="1">
          <a:spLocks noChangeArrowheads="1"/>
        </xdr:cNvSpPr>
      </xdr:nvSpPr>
      <xdr:spPr bwMode="auto">
        <a:xfrm>
          <a:off x="42351892" y="47744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1361</xdr:colOff>
      <xdr:row>70</xdr:row>
      <xdr:rowOff>0</xdr:rowOff>
    </xdr:from>
    <xdr:ext cx="95250" cy="442269"/>
    <xdr:sp macro="" textlink="">
      <xdr:nvSpPr>
        <xdr:cNvPr id="604" name="Text Box 15">
          <a:extLst>
            <a:ext uri="{FF2B5EF4-FFF2-40B4-BE49-F238E27FC236}">
              <a16:creationId xmlns:a16="http://schemas.microsoft.com/office/drawing/2014/main" xmlns="" id="{00000000-0008-0000-0200-00005C020000}"/>
            </a:ext>
          </a:extLst>
        </xdr:cNvPr>
        <xdr:cNvSpPr txBox="1">
          <a:spLocks noChangeArrowheads="1"/>
        </xdr:cNvSpPr>
      </xdr:nvSpPr>
      <xdr:spPr bwMode="auto">
        <a:xfrm>
          <a:off x="45566580" y="47744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ramirez/Downloads/gestion%20de%20riesg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uperfinanciera-my.sharepoint.com/personal/ojquintero_superfinanciera_gov_co/Documents/ReOp/Seguimiento%20riesgos/Matrices%20Diciembre/Planeaci&#243;n.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Anexo%203%20Racionalizaci&#243;n%20de%20Tr&#225;mites%20(V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Escritorio\gestion%20de%20riesgo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Users/nataliagomez/Downloads/C:/Users/eramirez/Downloads/gestion%20de%20riesg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VO"/>
      <sheetName val="2 CONTEXTO E IDENTIFICACIÓN"/>
      <sheetName val="3 PROBABIL E IMPACTO INHERENTE"/>
      <sheetName val="4 MAPA CALOR INHERENTE"/>
      <sheetName val="5 VALORACIÓN DEL CONTROL"/>
      <sheetName val="6 MAPA CALOR RESIDUAL"/>
      <sheetName val="7 MAPA CALOR INHEREN Y RESIDUAL"/>
      <sheetName val="8 MAPA RIESGOS"/>
      <sheetName val="9 RIESGO DEL PROCESO"/>
      <sheetName val="10 CONTROL DE CAMBIOS"/>
      <sheetName val="11 FORMULAS"/>
    </sheetNames>
    <sheetDataSet>
      <sheetData sheetId="0"/>
      <sheetData sheetId="1"/>
      <sheetData sheetId="2">
        <row r="11">
          <cell r="X11" t="str">
            <v>Menor a 10 SMLMV</v>
          </cell>
        </row>
        <row r="12">
          <cell r="X12" t="str">
            <v>Entre 10 y 50 SMLMV</v>
          </cell>
        </row>
        <row r="13">
          <cell r="X13" t="str">
            <v>Entre 50 y 100 SMLMV</v>
          </cell>
        </row>
        <row r="14">
          <cell r="X14" t="str">
            <v>Entre 100 y 500 SMLMV</v>
          </cell>
        </row>
        <row r="15">
          <cell r="X15" t="str">
            <v>Mayor a 500 SMLMV</v>
          </cell>
        </row>
        <row r="16">
          <cell r="X16" t="str">
            <v>N/A</v>
          </cell>
        </row>
      </sheetData>
      <sheetData sheetId="3"/>
      <sheetData sheetId="4"/>
      <sheetData sheetId="5"/>
      <sheetData sheetId="6"/>
      <sheetData sheetId="7"/>
      <sheetData sheetId="8"/>
      <sheetData sheetId="9"/>
      <sheetData sheetId="10" refreshError="1">
        <row r="4">
          <cell r="A4" t="str">
            <v>A_Ejecución_y_Administración_de_procesos</v>
          </cell>
          <cell r="O4" t="str">
            <v>Preventivo</v>
          </cell>
        </row>
        <row r="5">
          <cell r="A5" t="str">
            <v>B_Fraude_Externo</v>
          </cell>
          <cell r="O5" t="str">
            <v>Detectivo</v>
          </cell>
          <cell r="P5" t="str">
            <v>Probabilidad</v>
          </cell>
        </row>
        <row r="6">
          <cell r="A6" t="str">
            <v>C_Fraude_Interno</v>
          </cell>
          <cell r="O6" t="str">
            <v>Correctivo</v>
          </cell>
          <cell r="P6" t="str">
            <v>Impacto</v>
          </cell>
        </row>
        <row r="7">
          <cell r="A7" t="str">
            <v>D_Fallas_Tecnológicas</v>
          </cell>
        </row>
        <row r="8">
          <cell r="A8" t="str">
            <v>E_Relaciones_Laborales</v>
          </cell>
        </row>
        <row r="9">
          <cell r="A9" t="str">
            <v>F_Usuarios_Productos_y_Prácticas_Organizacionales</v>
          </cell>
        </row>
        <row r="10">
          <cell r="A10" t="str">
            <v>G_Daños_Activos_Físicos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ESTABLECER CONTEXTO "/>
      <sheetName val="B. DOFA"/>
      <sheetName val="C. ESTRATEGIAS DOFA"/>
      <sheetName val="1. RIESGOS "/>
      <sheetName val="2. DOCUMENTACIÓN"/>
      <sheetName val="2.1 CIBER"/>
      <sheetName val="3. EVALUACIÓN"/>
      <sheetName val="4. VALORACIÓN"/>
      <sheetName val="5. MATRIZ DE RIESGOS"/>
      <sheetName val="4a. MATRIZ CALIFICACIÓN"/>
      <sheetName val="MATRIZ DE CALIFICACIÓN"/>
      <sheetName val="Causas"/>
      <sheetName val="AMENAZAS DE CIBERSEGURIDAD "/>
      <sheetName val="NUEVAS_TABLAS"/>
      <sheetName val="CONTROLES SD"/>
      <sheetName val="IDENTIFICACIÓN DE LAS VULNERABI"/>
      <sheetName val="HISTORIAL DE CAMBIOS"/>
      <sheetName val="Hoja3"/>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B2" t="str">
            <v xml:space="preserve">Hardware (biométricos, equipos de cómputo y comunicaciones, servidores) </v>
          </cell>
        </row>
        <row r="3">
          <cell r="B3" t="str">
            <v>Software y/o Sistema</v>
          </cell>
        </row>
        <row r="4">
          <cell r="B4" t="str">
            <v>Servicios (internet, web, portales, agua, luz..)</v>
          </cell>
        </row>
        <row r="5">
          <cell r="B5" t="str">
            <v>Personas</v>
          </cell>
        </row>
        <row r="6">
          <cell r="B6" t="str">
            <v>Información</v>
          </cell>
        </row>
        <row r="7">
          <cell r="B7" t="str">
            <v>Intangible (Imagen)</v>
          </cell>
        </row>
        <row r="8">
          <cell r="B8" t="str">
            <v>Instalaciones</v>
          </cell>
        </row>
        <row r="9">
          <cell r="B9" t="str">
            <v>Componentes de red</v>
          </cell>
        </row>
        <row r="10">
          <cell r="B10">
            <v>0</v>
          </cell>
        </row>
      </sheetData>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RATEGIAS DE RACIONALIZACION"/>
      <sheetName val="TABLA"/>
      <sheetName val="Tablas instituciones"/>
      <sheetName val="Hoja1"/>
      <sheetName val="Formulas"/>
    </sheetNames>
    <sheetDataSet>
      <sheetData sheetId="0" refreshError="1"/>
      <sheetData sheetId="1">
        <row r="2">
          <cell r="G2" t="str">
            <v>Normativas</v>
          </cell>
        </row>
        <row r="3">
          <cell r="G3" t="str">
            <v>Administrativas</v>
          </cell>
        </row>
        <row r="4">
          <cell r="G4" t="str">
            <v>Tecnologicas</v>
          </cell>
        </row>
      </sheetData>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VO"/>
      <sheetName val="2 CONTEXTO E IDENTIFICACIÓN"/>
      <sheetName val="3 PROBABIL E IMPACTO INHERENTE"/>
      <sheetName val="4 MAPA CALOR INHERENTE"/>
      <sheetName val="5 VALORACIÓN DEL CONTROL"/>
      <sheetName val="6 MAPA CALOR RESIDUAL"/>
      <sheetName val="7 MAPA CALOR INHEREN Y RESIDUAL"/>
      <sheetName val="8 MAPA RIESGOS"/>
      <sheetName val="9 RIESGO DEL PROCESO"/>
      <sheetName val="10 CONTROL DE CAMBIOS"/>
      <sheetName val="11 FORMUL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4">
          <cell r="A4" t="str">
            <v>A_Ejecución_y_Administración_de_procesos</v>
          </cell>
          <cell r="O4" t="str">
            <v>Preventivo</v>
          </cell>
        </row>
        <row r="5">
          <cell r="O5" t="str">
            <v>Detectivo</v>
          </cell>
          <cell r="P5" t="str">
            <v>Probabilidad</v>
          </cell>
        </row>
        <row r="6">
          <cell r="O6" t="str">
            <v>Correctivo</v>
          </cell>
          <cell r="P6" t="str">
            <v>Impacto</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FORMUL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3:H91"/>
  <sheetViews>
    <sheetView showGridLines="0" workbookViewId="0">
      <selection activeCell="E63" sqref="E63"/>
    </sheetView>
  </sheetViews>
  <sheetFormatPr baseColWidth="10" defaultColWidth="11.42578125" defaultRowHeight="15" x14ac:dyDescent="0.25"/>
  <cols>
    <col min="3" max="3" width="24.42578125" customWidth="1"/>
    <col min="4" max="4" width="6.140625" customWidth="1"/>
    <col min="5" max="5" width="21" customWidth="1"/>
    <col min="6" max="6" width="6.140625" customWidth="1"/>
    <col min="7" max="7" width="28" customWidth="1"/>
    <col min="8" max="8" width="6.42578125" customWidth="1"/>
  </cols>
  <sheetData>
    <row r="3" spans="2:8" ht="24.75" customHeight="1" x14ac:dyDescent="0.25">
      <c r="B3" s="2" t="s">
        <v>0</v>
      </c>
      <c r="C3" s="2" t="s">
        <v>1</v>
      </c>
      <c r="D3" s="2" t="s">
        <v>2</v>
      </c>
      <c r="E3" s="2" t="s">
        <v>3</v>
      </c>
      <c r="F3" s="2" t="s">
        <v>4</v>
      </c>
      <c r="G3" s="2" t="s">
        <v>5</v>
      </c>
      <c r="H3" s="2" t="s">
        <v>6</v>
      </c>
    </row>
    <row r="4" spans="2:8" ht="19.5" customHeight="1" x14ac:dyDescent="0.25">
      <c r="B4" s="1" t="s">
        <v>7</v>
      </c>
      <c r="C4" s="60" t="s">
        <v>8</v>
      </c>
      <c r="D4" s="57">
        <v>1</v>
      </c>
      <c r="E4" s="54" t="s">
        <v>9</v>
      </c>
      <c r="F4" s="57" t="s">
        <v>10</v>
      </c>
      <c r="G4" s="8" t="s">
        <v>11</v>
      </c>
      <c r="H4" s="7">
        <v>1</v>
      </c>
    </row>
    <row r="5" spans="2:8" ht="19.5" customHeight="1" x14ac:dyDescent="0.25">
      <c r="B5" s="1" t="s">
        <v>7</v>
      </c>
      <c r="C5" s="61"/>
      <c r="D5" s="58"/>
      <c r="E5" s="55"/>
      <c r="F5" s="58"/>
      <c r="G5" s="8" t="s">
        <v>12</v>
      </c>
      <c r="H5" s="7">
        <v>2</v>
      </c>
    </row>
    <row r="6" spans="2:8" ht="19.5" customHeight="1" x14ac:dyDescent="0.25">
      <c r="B6" s="1" t="s">
        <v>7</v>
      </c>
      <c r="C6" s="61"/>
      <c r="D6" s="58"/>
      <c r="E6" s="55"/>
      <c r="F6" s="58"/>
      <c r="G6" s="8" t="s">
        <v>13</v>
      </c>
      <c r="H6" s="7">
        <v>3</v>
      </c>
    </row>
    <row r="7" spans="2:8" ht="19.5" customHeight="1" x14ac:dyDescent="0.25">
      <c r="B7" s="1" t="s">
        <v>7</v>
      </c>
      <c r="C7" s="61"/>
      <c r="D7" s="59"/>
      <c r="E7" s="56"/>
      <c r="F7" s="59"/>
      <c r="G7" s="8" t="s">
        <v>14</v>
      </c>
      <c r="H7" s="7">
        <v>4</v>
      </c>
    </row>
    <row r="8" spans="2:8" ht="19.5" customHeight="1" x14ac:dyDescent="0.25">
      <c r="B8" s="1" t="s">
        <v>7</v>
      </c>
      <c r="C8" s="61"/>
      <c r="D8" s="3">
        <v>2</v>
      </c>
      <c r="E8" s="5" t="s">
        <v>15</v>
      </c>
      <c r="F8" s="3" t="s">
        <v>16</v>
      </c>
      <c r="G8" s="8" t="s">
        <v>14</v>
      </c>
      <c r="H8" s="7">
        <v>1</v>
      </c>
    </row>
    <row r="9" spans="2:8" ht="19.5" customHeight="1" x14ac:dyDescent="0.25">
      <c r="B9" s="1" t="s">
        <v>7</v>
      </c>
      <c r="C9" s="61"/>
      <c r="D9" s="57">
        <v>3</v>
      </c>
      <c r="E9" s="54" t="s">
        <v>17</v>
      </c>
      <c r="F9" s="57" t="s">
        <v>18</v>
      </c>
      <c r="G9" s="8" t="s">
        <v>19</v>
      </c>
      <c r="H9" s="7">
        <v>1</v>
      </c>
    </row>
    <row r="10" spans="2:8" ht="19.5" customHeight="1" x14ac:dyDescent="0.25">
      <c r="B10" s="1" t="s">
        <v>7</v>
      </c>
      <c r="C10" s="61"/>
      <c r="D10" s="58"/>
      <c r="E10" s="55"/>
      <c r="F10" s="58"/>
      <c r="G10" s="8" t="s">
        <v>20</v>
      </c>
      <c r="H10" s="7">
        <v>2</v>
      </c>
    </row>
    <row r="11" spans="2:8" ht="19.5" customHeight="1" x14ac:dyDescent="0.25">
      <c r="B11" s="1" t="s">
        <v>7</v>
      </c>
      <c r="C11" s="61"/>
      <c r="D11" s="58"/>
      <c r="E11" s="55"/>
      <c r="F11" s="58"/>
      <c r="G11" s="8" t="s">
        <v>21</v>
      </c>
      <c r="H11" s="7">
        <v>3</v>
      </c>
    </row>
    <row r="12" spans="2:8" ht="19.5" customHeight="1" x14ac:dyDescent="0.25">
      <c r="B12" s="1" t="s">
        <v>7</v>
      </c>
      <c r="C12" s="61"/>
      <c r="D12" s="59"/>
      <c r="E12" s="56"/>
      <c r="F12" s="59"/>
      <c r="G12" s="8" t="s">
        <v>22</v>
      </c>
      <c r="H12" s="7">
        <v>4</v>
      </c>
    </row>
    <row r="13" spans="2:8" ht="34.5" customHeight="1" x14ac:dyDescent="0.25">
      <c r="B13" s="1" t="s">
        <v>7</v>
      </c>
      <c r="C13" s="61"/>
      <c r="D13" s="57">
        <v>4</v>
      </c>
      <c r="E13" s="54" t="s">
        <v>23</v>
      </c>
      <c r="F13" s="57" t="s">
        <v>24</v>
      </c>
      <c r="G13" s="8" t="s">
        <v>25</v>
      </c>
      <c r="H13" s="7">
        <v>1</v>
      </c>
    </row>
    <row r="14" spans="2:8" ht="22.5" x14ac:dyDescent="0.25">
      <c r="B14" s="1" t="s">
        <v>7</v>
      </c>
      <c r="C14" s="61"/>
      <c r="D14" s="58"/>
      <c r="E14" s="55"/>
      <c r="F14" s="58"/>
      <c r="G14" s="8" t="s">
        <v>26</v>
      </c>
      <c r="H14" s="7">
        <v>2</v>
      </c>
    </row>
    <row r="15" spans="2:8" x14ac:dyDescent="0.25">
      <c r="B15" s="1" t="s">
        <v>7</v>
      </c>
      <c r="C15" s="61"/>
      <c r="D15" s="58"/>
      <c r="E15" s="55"/>
      <c r="F15" s="58"/>
      <c r="G15" s="8" t="s">
        <v>27</v>
      </c>
      <c r="H15" s="7">
        <v>3</v>
      </c>
    </row>
    <row r="16" spans="2:8" x14ac:dyDescent="0.25">
      <c r="B16" s="1" t="s">
        <v>7</v>
      </c>
      <c r="C16" s="61"/>
      <c r="D16" s="59"/>
      <c r="E16" s="56"/>
      <c r="F16" s="59"/>
      <c r="G16" s="8" t="s">
        <v>28</v>
      </c>
      <c r="H16" s="7">
        <v>4</v>
      </c>
    </row>
    <row r="17" spans="2:8" ht="34.5" customHeight="1" x14ac:dyDescent="0.25">
      <c r="B17" s="1" t="s">
        <v>7</v>
      </c>
      <c r="C17" s="61"/>
      <c r="D17" s="57">
        <v>5</v>
      </c>
      <c r="E17" s="54" t="s">
        <v>29</v>
      </c>
      <c r="F17" s="57" t="s">
        <v>30</v>
      </c>
      <c r="G17" s="8" t="s">
        <v>31</v>
      </c>
      <c r="H17" s="7">
        <v>1</v>
      </c>
    </row>
    <row r="18" spans="2:8" x14ac:dyDescent="0.25">
      <c r="B18" s="1" t="s">
        <v>7</v>
      </c>
      <c r="C18" s="61"/>
      <c r="D18" s="58"/>
      <c r="E18" s="55"/>
      <c r="F18" s="58"/>
      <c r="G18" s="8" t="s">
        <v>32</v>
      </c>
      <c r="H18" s="7">
        <v>2</v>
      </c>
    </row>
    <row r="19" spans="2:8" x14ac:dyDescent="0.25">
      <c r="B19" s="1" t="s">
        <v>7</v>
      </c>
      <c r="C19" s="61"/>
      <c r="D19" s="58"/>
      <c r="E19" s="55"/>
      <c r="F19" s="58"/>
      <c r="G19" s="8" t="s">
        <v>33</v>
      </c>
      <c r="H19" s="7">
        <v>3</v>
      </c>
    </row>
    <row r="20" spans="2:8" x14ac:dyDescent="0.25">
      <c r="B20" s="1" t="s">
        <v>7</v>
      </c>
      <c r="C20" s="61"/>
      <c r="D20" s="59"/>
      <c r="E20" s="56"/>
      <c r="F20" s="59"/>
      <c r="G20" s="8" t="s">
        <v>34</v>
      </c>
      <c r="H20" s="7">
        <v>4</v>
      </c>
    </row>
    <row r="21" spans="2:8" ht="34.5" customHeight="1" x14ac:dyDescent="0.25">
      <c r="B21" s="1" t="s">
        <v>7</v>
      </c>
      <c r="C21" s="61"/>
      <c r="D21" s="57">
        <v>6</v>
      </c>
      <c r="E21" s="54" t="s">
        <v>35</v>
      </c>
      <c r="F21" s="57" t="s">
        <v>36</v>
      </c>
      <c r="G21" s="8" t="s">
        <v>37</v>
      </c>
      <c r="H21" s="7">
        <v>1</v>
      </c>
    </row>
    <row r="22" spans="2:8" ht="33.75" x14ac:dyDescent="0.25">
      <c r="B22" s="1" t="s">
        <v>7</v>
      </c>
      <c r="C22" s="61"/>
      <c r="D22" s="58"/>
      <c r="E22" s="55"/>
      <c r="F22" s="58"/>
      <c r="G22" s="8" t="s">
        <v>38</v>
      </c>
      <c r="H22" s="7">
        <v>2</v>
      </c>
    </row>
    <row r="23" spans="2:8" ht="22.5" x14ac:dyDescent="0.25">
      <c r="B23" s="1" t="s">
        <v>7</v>
      </c>
      <c r="C23" s="62"/>
      <c r="D23" s="59"/>
      <c r="E23" s="56"/>
      <c r="F23" s="59"/>
      <c r="G23" s="8" t="s">
        <v>39</v>
      </c>
      <c r="H23" s="7">
        <v>3</v>
      </c>
    </row>
    <row r="24" spans="2:8" ht="30" customHeight="1" x14ac:dyDescent="0.25">
      <c r="B24" s="1" t="s">
        <v>7</v>
      </c>
      <c r="C24" s="9" t="s">
        <v>40</v>
      </c>
      <c r="D24" s="3">
        <v>7</v>
      </c>
      <c r="E24" s="5" t="s">
        <v>41</v>
      </c>
      <c r="F24" s="1" t="s">
        <v>42</v>
      </c>
      <c r="G24" s="4"/>
      <c r="H24" s="1"/>
    </row>
    <row r="25" spans="2:8" x14ac:dyDescent="0.25">
      <c r="B25" s="1" t="s">
        <v>7</v>
      </c>
      <c r="C25" s="9" t="s">
        <v>43</v>
      </c>
      <c r="D25" s="3">
        <v>8</v>
      </c>
      <c r="E25" s="5" t="s">
        <v>44</v>
      </c>
      <c r="F25" s="1" t="s">
        <v>45</v>
      </c>
      <c r="G25" s="4"/>
      <c r="H25" s="1"/>
    </row>
    <row r="26" spans="2:8" ht="23.25" x14ac:dyDescent="0.25">
      <c r="B26" s="1" t="s">
        <v>7</v>
      </c>
      <c r="C26" s="9" t="s">
        <v>43</v>
      </c>
      <c r="D26" s="3">
        <v>9</v>
      </c>
      <c r="E26" s="5" t="s">
        <v>46</v>
      </c>
      <c r="F26" s="1" t="s">
        <v>47</v>
      </c>
      <c r="G26" s="4"/>
      <c r="H26" s="1"/>
    </row>
    <row r="27" spans="2:8" ht="34.5" x14ac:dyDescent="0.25">
      <c r="B27" s="1" t="s">
        <v>7</v>
      </c>
      <c r="C27" s="9" t="s">
        <v>43</v>
      </c>
      <c r="D27" s="3">
        <v>10</v>
      </c>
      <c r="E27" s="5" t="s">
        <v>48</v>
      </c>
      <c r="F27" s="1" t="s">
        <v>49</v>
      </c>
      <c r="G27" s="4"/>
      <c r="H27" s="1"/>
    </row>
    <row r="28" spans="2:8" ht="22.5" x14ac:dyDescent="0.25">
      <c r="B28" s="1" t="s">
        <v>7</v>
      </c>
      <c r="C28" s="9" t="s">
        <v>50</v>
      </c>
      <c r="D28" s="3">
        <v>11</v>
      </c>
      <c r="E28" s="5" t="s">
        <v>51</v>
      </c>
      <c r="F28" s="1" t="s">
        <v>52</v>
      </c>
      <c r="G28" s="4"/>
      <c r="H28" s="1"/>
    </row>
    <row r="29" spans="2:8" ht="22.5" x14ac:dyDescent="0.25">
      <c r="B29" s="1" t="s">
        <v>7</v>
      </c>
      <c r="C29" s="9" t="s">
        <v>50</v>
      </c>
      <c r="D29" s="3">
        <v>12</v>
      </c>
      <c r="E29" s="5" t="s">
        <v>53</v>
      </c>
      <c r="F29" s="1" t="s">
        <v>54</v>
      </c>
      <c r="G29" s="4"/>
      <c r="H29" s="1"/>
    </row>
    <row r="30" spans="2:8" x14ac:dyDescent="0.25">
      <c r="B30" s="1" t="s">
        <v>55</v>
      </c>
      <c r="C30" s="9" t="s">
        <v>56</v>
      </c>
      <c r="D30" s="3">
        <v>13</v>
      </c>
      <c r="E30" s="5" t="s">
        <v>57</v>
      </c>
      <c r="F30" s="1" t="s">
        <v>58</v>
      </c>
      <c r="G30" s="4"/>
      <c r="H30" s="1"/>
    </row>
    <row r="31" spans="2:8" x14ac:dyDescent="0.25">
      <c r="B31" s="1" t="s">
        <v>55</v>
      </c>
      <c r="C31" s="9" t="s">
        <v>56</v>
      </c>
      <c r="D31" s="3">
        <v>14</v>
      </c>
      <c r="E31" s="5" t="s">
        <v>59</v>
      </c>
      <c r="F31" s="1" t="s">
        <v>60</v>
      </c>
      <c r="G31" s="4"/>
      <c r="H31" s="1"/>
    </row>
    <row r="32" spans="2:8" x14ac:dyDescent="0.25">
      <c r="B32" s="1" t="s">
        <v>55</v>
      </c>
      <c r="C32" s="9" t="s">
        <v>56</v>
      </c>
      <c r="D32" s="3">
        <v>15</v>
      </c>
      <c r="E32" s="5" t="s">
        <v>61</v>
      </c>
      <c r="F32" s="1" t="s">
        <v>62</v>
      </c>
      <c r="G32" s="4"/>
      <c r="H32" s="1"/>
    </row>
    <row r="33" spans="2:8" ht="23.25" x14ac:dyDescent="0.25">
      <c r="B33" s="1" t="s">
        <v>55</v>
      </c>
      <c r="C33" s="9" t="s">
        <v>56</v>
      </c>
      <c r="D33" s="3">
        <v>16</v>
      </c>
      <c r="E33" s="5" t="s">
        <v>63</v>
      </c>
      <c r="F33" s="1" t="s">
        <v>64</v>
      </c>
      <c r="G33" s="4"/>
      <c r="H33" s="1"/>
    </row>
    <row r="34" spans="2:8" ht="23.25" x14ac:dyDescent="0.25">
      <c r="B34" s="1" t="s">
        <v>55</v>
      </c>
      <c r="C34" s="9" t="s">
        <v>56</v>
      </c>
      <c r="D34" s="3">
        <v>17</v>
      </c>
      <c r="E34" s="5" t="s">
        <v>65</v>
      </c>
      <c r="F34" s="1" t="s">
        <v>66</v>
      </c>
      <c r="G34" s="4"/>
      <c r="H34" s="1"/>
    </row>
    <row r="35" spans="2:8" ht="45.75" x14ac:dyDescent="0.25">
      <c r="B35" s="1" t="s">
        <v>55</v>
      </c>
      <c r="C35" s="9" t="s">
        <v>56</v>
      </c>
      <c r="D35" s="3">
        <v>18</v>
      </c>
      <c r="E35" s="5" t="s">
        <v>67</v>
      </c>
      <c r="F35" s="1" t="s">
        <v>68</v>
      </c>
      <c r="G35" s="5"/>
      <c r="H35" s="1"/>
    </row>
    <row r="36" spans="2:8" ht="34.5" x14ac:dyDescent="0.25">
      <c r="B36" s="1" t="s">
        <v>55</v>
      </c>
      <c r="C36" s="9" t="s">
        <v>69</v>
      </c>
      <c r="D36" s="3">
        <v>19</v>
      </c>
      <c r="E36" s="5" t="s">
        <v>70</v>
      </c>
      <c r="F36" s="1" t="s">
        <v>71</v>
      </c>
      <c r="G36" s="4"/>
      <c r="H36" s="1"/>
    </row>
    <row r="37" spans="2:8" ht="22.5" x14ac:dyDescent="0.25">
      <c r="B37" s="1" t="s">
        <v>55</v>
      </c>
      <c r="C37" s="9" t="s">
        <v>69</v>
      </c>
      <c r="D37" s="3">
        <v>20</v>
      </c>
      <c r="E37" s="5" t="s">
        <v>72</v>
      </c>
      <c r="F37" s="1" t="s">
        <v>73</v>
      </c>
      <c r="G37" s="4"/>
      <c r="H37" s="1"/>
    </row>
    <row r="38" spans="2:8" ht="22.5" x14ac:dyDescent="0.25">
      <c r="B38" s="1" t="s">
        <v>55</v>
      </c>
      <c r="C38" s="9" t="s">
        <v>69</v>
      </c>
      <c r="D38" s="3">
        <v>21</v>
      </c>
      <c r="E38" s="5" t="s">
        <v>74</v>
      </c>
      <c r="F38" s="1" t="s">
        <v>75</v>
      </c>
      <c r="G38" s="4"/>
      <c r="H38" s="1"/>
    </row>
    <row r="39" spans="2:8" ht="23.25" x14ac:dyDescent="0.25">
      <c r="B39" s="1" t="s">
        <v>55</v>
      </c>
      <c r="C39" s="9" t="s">
        <v>76</v>
      </c>
      <c r="D39" s="3">
        <v>22</v>
      </c>
      <c r="E39" s="5" t="s">
        <v>77</v>
      </c>
      <c r="F39" s="1" t="s">
        <v>78</v>
      </c>
      <c r="G39" s="4"/>
      <c r="H39" s="1"/>
    </row>
    <row r="40" spans="2:8" ht="23.25" x14ac:dyDescent="0.25">
      <c r="B40" s="1" t="s">
        <v>55</v>
      </c>
      <c r="C40" s="9" t="s">
        <v>76</v>
      </c>
      <c r="D40" s="3">
        <v>23</v>
      </c>
      <c r="E40" s="5" t="s">
        <v>79</v>
      </c>
      <c r="F40" s="1" t="s">
        <v>80</v>
      </c>
      <c r="G40" s="4"/>
      <c r="H40" s="1"/>
    </row>
    <row r="41" spans="2:8" ht="23.25" x14ac:dyDescent="0.25">
      <c r="B41" s="1" t="s">
        <v>55</v>
      </c>
      <c r="C41" s="9" t="s">
        <v>76</v>
      </c>
      <c r="D41" s="3">
        <v>24</v>
      </c>
      <c r="E41" s="5" t="s">
        <v>81</v>
      </c>
      <c r="F41" s="1" t="s">
        <v>82</v>
      </c>
      <c r="G41" s="4"/>
      <c r="H41" s="1"/>
    </row>
    <row r="42" spans="2:8" ht="34.5" x14ac:dyDescent="0.25">
      <c r="B42" s="1" t="s">
        <v>55</v>
      </c>
      <c r="C42" s="9" t="s">
        <v>76</v>
      </c>
      <c r="D42" s="3">
        <v>25</v>
      </c>
      <c r="E42" s="5" t="s">
        <v>83</v>
      </c>
      <c r="F42" s="1" t="s">
        <v>84</v>
      </c>
      <c r="G42" s="4"/>
      <c r="H42" s="1"/>
    </row>
    <row r="43" spans="2:8" ht="22.5" x14ac:dyDescent="0.25">
      <c r="B43" s="1" t="s">
        <v>55</v>
      </c>
      <c r="C43" s="9" t="s">
        <v>76</v>
      </c>
      <c r="D43" s="3">
        <v>26</v>
      </c>
      <c r="E43" s="5" t="s">
        <v>85</v>
      </c>
      <c r="F43" s="1" t="s">
        <v>86</v>
      </c>
      <c r="G43" s="4"/>
      <c r="H43" s="1"/>
    </row>
    <row r="44" spans="2:8" ht="34.5" x14ac:dyDescent="0.25">
      <c r="B44" s="1" t="s">
        <v>55</v>
      </c>
      <c r="C44" s="9" t="s">
        <v>87</v>
      </c>
      <c r="D44" s="3">
        <v>27</v>
      </c>
      <c r="E44" s="5" t="s">
        <v>88</v>
      </c>
      <c r="F44" s="1" t="s">
        <v>89</v>
      </c>
      <c r="G44" s="4"/>
      <c r="H44" s="1"/>
    </row>
    <row r="45" spans="2:8" ht="45.75" x14ac:dyDescent="0.25">
      <c r="B45" s="1" t="s">
        <v>55</v>
      </c>
      <c r="C45" s="9" t="s">
        <v>90</v>
      </c>
      <c r="D45" s="3">
        <v>28</v>
      </c>
      <c r="E45" s="5" t="s">
        <v>91</v>
      </c>
      <c r="F45" s="1" t="s">
        <v>92</v>
      </c>
      <c r="G45" s="6"/>
      <c r="H45" s="1"/>
    </row>
    <row r="46" spans="2:8" ht="68.25" x14ac:dyDescent="0.25">
      <c r="B46" s="1" t="s">
        <v>55</v>
      </c>
      <c r="C46" s="9" t="s">
        <v>90</v>
      </c>
      <c r="D46" s="3">
        <v>29</v>
      </c>
      <c r="E46" s="5" t="s">
        <v>93</v>
      </c>
      <c r="F46" s="1" t="s">
        <v>94</v>
      </c>
      <c r="G46" s="5"/>
      <c r="H46" s="1"/>
    </row>
    <row r="47" spans="2:8" ht="23.25" x14ac:dyDescent="0.25">
      <c r="B47" s="1" t="s">
        <v>55</v>
      </c>
      <c r="C47" s="9" t="s">
        <v>90</v>
      </c>
      <c r="D47" s="3">
        <v>30</v>
      </c>
      <c r="E47" s="5" t="s">
        <v>95</v>
      </c>
      <c r="F47" s="1" t="s">
        <v>96</v>
      </c>
      <c r="G47" s="4"/>
      <c r="H47" s="1"/>
    </row>
    <row r="48" spans="2:8" x14ac:dyDescent="0.25">
      <c r="B48" s="1" t="s">
        <v>55</v>
      </c>
      <c r="C48" s="9" t="s">
        <v>90</v>
      </c>
      <c r="D48" s="3">
        <v>31</v>
      </c>
      <c r="E48" s="5" t="s">
        <v>97</v>
      </c>
      <c r="F48" s="1" t="s">
        <v>98</v>
      </c>
      <c r="G48" s="4"/>
      <c r="H48" s="1"/>
    </row>
    <row r="49" spans="2:8" ht="23.25" x14ac:dyDescent="0.25">
      <c r="B49" s="1" t="s">
        <v>55</v>
      </c>
      <c r="C49" s="9" t="s">
        <v>99</v>
      </c>
      <c r="D49" s="3">
        <v>32</v>
      </c>
      <c r="E49" s="5" t="s">
        <v>100</v>
      </c>
      <c r="F49" s="1" t="s">
        <v>101</v>
      </c>
      <c r="G49" s="4"/>
      <c r="H49" s="1"/>
    </row>
    <row r="50" spans="2:8" ht="23.25" x14ac:dyDescent="0.25">
      <c r="B50" s="1" t="s">
        <v>55</v>
      </c>
      <c r="C50" s="9" t="s">
        <v>102</v>
      </c>
      <c r="D50" s="3">
        <v>33</v>
      </c>
      <c r="E50" s="5" t="s">
        <v>103</v>
      </c>
      <c r="F50" s="1" t="s">
        <v>104</v>
      </c>
      <c r="G50" s="4"/>
      <c r="H50" s="1"/>
    </row>
    <row r="51" spans="2:8" ht="34.5" x14ac:dyDescent="0.25">
      <c r="B51" s="1" t="s">
        <v>55</v>
      </c>
      <c r="C51" s="9" t="s">
        <v>102</v>
      </c>
      <c r="D51" s="3">
        <v>34</v>
      </c>
      <c r="E51" s="5" t="s">
        <v>105</v>
      </c>
      <c r="F51" s="1" t="s">
        <v>106</v>
      </c>
      <c r="G51" s="4"/>
      <c r="H51" s="1"/>
    </row>
    <row r="52" spans="2:8" x14ac:dyDescent="0.25">
      <c r="B52" s="1" t="s">
        <v>55</v>
      </c>
      <c r="C52" s="9" t="s">
        <v>102</v>
      </c>
      <c r="D52" s="3">
        <v>35</v>
      </c>
      <c r="E52" s="5" t="s">
        <v>107</v>
      </c>
      <c r="F52" s="1" t="s">
        <v>108</v>
      </c>
      <c r="G52" s="4"/>
      <c r="H52" s="1"/>
    </row>
    <row r="53" spans="2:8" x14ac:dyDescent="0.25">
      <c r="B53" s="1" t="s">
        <v>55</v>
      </c>
      <c r="C53" s="9" t="s">
        <v>102</v>
      </c>
      <c r="D53" s="3">
        <v>36</v>
      </c>
      <c r="E53" s="5" t="s">
        <v>109</v>
      </c>
      <c r="F53" s="1" t="s">
        <v>110</v>
      </c>
      <c r="G53" s="4"/>
      <c r="H53" s="1"/>
    </row>
    <row r="54" spans="2:8" ht="34.5" x14ac:dyDescent="0.25">
      <c r="B54" s="1" t="s">
        <v>55</v>
      </c>
      <c r="C54" s="9" t="s">
        <v>102</v>
      </c>
      <c r="D54" s="3">
        <v>37</v>
      </c>
      <c r="E54" s="5" t="s">
        <v>111</v>
      </c>
      <c r="F54" s="1" t="s">
        <v>112</v>
      </c>
      <c r="G54" s="4"/>
      <c r="H54" s="1"/>
    </row>
    <row r="55" spans="2:8" ht="23.25" x14ac:dyDescent="0.25">
      <c r="B55" s="1" t="s">
        <v>55</v>
      </c>
      <c r="C55" s="9" t="s">
        <v>102</v>
      </c>
      <c r="D55" s="3">
        <v>38</v>
      </c>
      <c r="E55" s="5" t="s">
        <v>113</v>
      </c>
      <c r="F55" s="1" t="s">
        <v>114</v>
      </c>
      <c r="G55" s="4"/>
      <c r="H55" s="1"/>
    </row>
    <row r="56" spans="2:8" ht="23.25" x14ac:dyDescent="0.25">
      <c r="B56" s="1" t="s">
        <v>55</v>
      </c>
      <c r="C56" s="9" t="s">
        <v>102</v>
      </c>
      <c r="D56" s="3">
        <v>39</v>
      </c>
      <c r="E56" s="5" t="s">
        <v>115</v>
      </c>
      <c r="F56" s="1" t="s">
        <v>116</v>
      </c>
      <c r="G56" s="4"/>
      <c r="H56" s="1"/>
    </row>
    <row r="57" spans="2:8" x14ac:dyDescent="0.25">
      <c r="B57" s="1" t="s">
        <v>55</v>
      </c>
      <c r="C57" s="9" t="s">
        <v>102</v>
      </c>
      <c r="D57" s="3">
        <v>40</v>
      </c>
      <c r="E57" s="5" t="s">
        <v>117</v>
      </c>
      <c r="F57" s="1" t="s">
        <v>118</v>
      </c>
      <c r="G57" s="4"/>
      <c r="H57" s="1"/>
    </row>
    <row r="58" spans="2:8" ht="23.25" x14ac:dyDescent="0.25">
      <c r="B58" s="1" t="s">
        <v>55</v>
      </c>
      <c r="C58" s="9" t="s">
        <v>102</v>
      </c>
      <c r="D58" s="3">
        <v>41</v>
      </c>
      <c r="E58" s="5" t="s">
        <v>119</v>
      </c>
      <c r="F58" s="1" t="s">
        <v>120</v>
      </c>
      <c r="G58" s="4"/>
      <c r="H58" s="1"/>
    </row>
    <row r="59" spans="2:8" x14ac:dyDescent="0.25">
      <c r="B59" s="1" t="s">
        <v>55</v>
      </c>
      <c r="C59" s="9" t="s">
        <v>102</v>
      </c>
      <c r="D59" s="3">
        <v>42</v>
      </c>
      <c r="E59" s="5" t="s">
        <v>121</v>
      </c>
      <c r="F59" s="1" t="s">
        <v>122</v>
      </c>
      <c r="G59" s="4"/>
      <c r="H59" s="1"/>
    </row>
    <row r="60" spans="2:8" ht="34.5" x14ac:dyDescent="0.25">
      <c r="B60" s="1" t="s">
        <v>55</v>
      </c>
      <c r="C60" s="9" t="s">
        <v>102</v>
      </c>
      <c r="D60" s="3">
        <v>43</v>
      </c>
      <c r="E60" s="5" t="s">
        <v>123</v>
      </c>
      <c r="F60" s="1" t="s">
        <v>124</v>
      </c>
      <c r="G60" s="4"/>
      <c r="H60" s="1"/>
    </row>
    <row r="61" spans="2:8" ht="23.25" x14ac:dyDescent="0.25">
      <c r="B61" s="1" t="s">
        <v>55</v>
      </c>
      <c r="C61" s="9" t="s">
        <v>102</v>
      </c>
      <c r="D61" s="3">
        <v>44</v>
      </c>
      <c r="E61" s="5" t="s">
        <v>125</v>
      </c>
      <c r="F61" s="1" t="s">
        <v>126</v>
      </c>
      <c r="G61" s="4"/>
      <c r="H61" s="1"/>
    </row>
    <row r="62" spans="2:8" ht="23.25" x14ac:dyDescent="0.25">
      <c r="B62" s="1" t="s">
        <v>127</v>
      </c>
      <c r="C62" s="9" t="s">
        <v>128</v>
      </c>
      <c r="D62" s="3">
        <v>45</v>
      </c>
      <c r="E62" s="5" t="s">
        <v>129</v>
      </c>
      <c r="F62" s="1" t="s">
        <v>130</v>
      </c>
      <c r="G62" s="4"/>
      <c r="H62" s="1"/>
    </row>
    <row r="63" spans="2:8" ht="23.25" x14ac:dyDescent="0.25">
      <c r="B63" s="1" t="s">
        <v>127</v>
      </c>
      <c r="C63" s="9" t="s">
        <v>128</v>
      </c>
      <c r="D63" s="3">
        <v>46</v>
      </c>
      <c r="E63" s="5" t="s">
        <v>131</v>
      </c>
      <c r="F63" s="1" t="s">
        <v>132</v>
      </c>
      <c r="G63" s="4"/>
      <c r="H63" s="1"/>
    </row>
    <row r="64" spans="2:8" x14ac:dyDescent="0.25">
      <c r="B64" s="1" t="s">
        <v>127</v>
      </c>
      <c r="C64" s="9" t="s">
        <v>128</v>
      </c>
      <c r="D64" s="3">
        <v>47</v>
      </c>
      <c r="E64" s="5" t="s">
        <v>133</v>
      </c>
      <c r="F64" s="1" t="s">
        <v>134</v>
      </c>
      <c r="G64" s="4"/>
      <c r="H64" s="1"/>
    </row>
    <row r="65" spans="2:8" x14ac:dyDescent="0.25">
      <c r="B65" s="1" t="s">
        <v>127</v>
      </c>
      <c r="C65" s="9" t="s">
        <v>128</v>
      </c>
      <c r="D65" s="3">
        <v>48</v>
      </c>
      <c r="E65" s="5" t="s">
        <v>135</v>
      </c>
      <c r="F65" s="1" t="s">
        <v>136</v>
      </c>
      <c r="G65" s="4"/>
      <c r="H65" s="1"/>
    </row>
    <row r="66" spans="2:8" x14ac:dyDescent="0.25">
      <c r="B66" s="1" t="s">
        <v>127</v>
      </c>
      <c r="C66" s="9" t="s">
        <v>128</v>
      </c>
      <c r="D66" s="3">
        <v>49</v>
      </c>
      <c r="E66" s="5" t="s">
        <v>137</v>
      </c>
      <c r="F66" s="1" t="s">
        <v>138</v>
      </c>
      <c r="G66" s="4"/>
      <c r="H66" s="1"/>
    </row>
    <row r="67" spans="2:8" ht="34.5" x14ac:dyDescent="0.25">
      <c r="B67" s="1" t="s">
        <v>127</v>
      </c>
      <c r="C67" s="9" t="s">
        <v>128</v>
      </c>
      <c r="D67" s="3">
        <v>50</v>
      </c>
      <c r="E67" s="5" t="s">
        <v>139</v>
      </c>
      <c r="F67" s="1" t="s">
        <v>140</v>
      </c>
      <c r="G67" s="4"/>
      <c r="H67" s="1"/>
    </row>
    <row r="68" spans="2:8" ht="23.25" x14ac:dyDescent="0.25">
      <c r="B68" s="1" t="s">
        <v>127</v>
      </c>
      <c r="C68" s="9" t="s">
        <v>128</v>
      </c>
      <c r="D68" s="3">
        <v>51</v>
      </c>
      <c r="E68" s="5" t="s">
        <v>141</v>
      </c>
      <c r="F68" s="1" t="s">
        <v>142</v>
      </c>
      <c r="G68" s="4"/>
      <c r="H68" s="1"/>
    </row>
    <row r="69" spans="2:8" x14ac:dyDescent="0.25">
      <c r="B69" s="1" t="s">
        <v>127</v>
      </c>
      <c r="C69" s="9" t="s">
        <v>128</v>
      </c>
      <c r="D69" s="3">
        <v>52</v>
      </c>
      <c r="E69" s="5" t="s">
        <v>143</v>
      </c>
      <c r="F69" s="1" t="s">
        <v>144</v>
      </c>
      <c r="G69" s="4"/>
      <c r="H69" s="1"/>
    </row>
    <row r="70" spans="2:8" x14ac:dyDescent="0.25">
      <c r="B70" s="1" t="s">
        <v>127</v>
      </c>
      <c r="C70" s="9" t="s">
        <v>128</v>
      </c>
      <c r="D70" s="3">
        <v>53</v>
      </c>
      <c r="E70" s="5" t="s">
        <v>145</v>
      </c>
      <c r="F70" s="1" t="s">
        <v>146</v>
      </c>
      <c r="G70" s="4"/>
      <c r="H70" s="1"/>
    </row>
    <row r="71" spans="2:8" ht="34.5" x14ac:dyDescent="0.25">
      <c r="B71" s="1" t="s">
        <v>127</v>
      </c>
      <c r="C71" s="9" t="s">
        <v>147</v>
      </c>
      <c r="D71" s="3">
        <v>54</v>
      </c>
      <c r="E71" s="5" t="s">
        <v>148</v>
      </c>
      <c r="F71" s="1" t="s">
        <v>149</v>
      </c>
      <c r="G71" s="4"/>
      <c r="H71" s="1"/>
    </row>
    <row r="72" spans="2:8" ht="34.5" x14ac:dyDescent="0.25">
      <c r="B72" s="1" t="s">
        <v>127</v>
      </c>
      <c r="C72" s="9" t="s">
        <v>147</v>
      </c>
      <c r="D72" s="3">
        <v>55</v>
      </c>
      <c r="E72" s="5" t="s">
        <v>150</v>
      </c>
      <c r="F72" s="1" t="s">
        <v>151</v>
      </c>
      <c r="G72" s="4"/>
      <c r="H72" s="1"/>
    </row>
    <row r="73" spans="2:8" ht="34.5" x14ac:dyDescent="0.25">
      <c r="B73" s="1" t="s">
        <v>127</v>
      </c>
      <c r="C73" s="9" t="s">
        <v>147</v>
      </c>
      <c r="D73" s="3">
        <v>56</v>
      </c>
      <c r="E73" s="5" t="s">
        <v>152</v>
      </c>
      <c r="F73" s="1" t="s">
        <v>153</v>
      </c>
      <c r="G73" s="4"/>
      <c r="H73" s="1"/>
    </row>
    <row r="74" spans="2:8" ht="22.5" x14ac:dyDescent="0.25">
      <c r="B74" s="1" t="s">
        <v>127</v>
      </c>
      <c r="C74" s="9" t="s">
        <v>147</v>
      </c>
      <c r="D74" s="3">
        <v>57</v>
      </c>
      <c r="E74" s="5" t="s">
        <v>154</v>
      </c>
      <c r="F74" s="1" t="s">
        <v>155</v>
      </c>
      <c r="G74" s="4"/>
      <c r="H74" s="1"/>
    </row>
    <row r="75" spans="2:8" ht="23.25" x14ac:dyDescent="0.25">
      <c r="B75" s="1" t="s">
        <v>127</v>
      </c>
      <c r="C75" s="9" t="s">
        <v>156</v>
      </c>
      <c r="D75" s="3">
        <v>58</v>
      </c>
      <c r="E75" s="5" t="s">
        <v>157</v>
      </c>
      <c r="F75" s="1" t="s">
        <v>158</v>
      </c>
      <c r="G75" s="4"/>
      <c r="H75" s="1"/>
    </row>
    <row r="76" spans="2:8" x14ac:dyDescent="0.25">
      <c r="B76" s="1" t="s">
        <v>127</v>
      </c>
      <c r="C76" s="9" t="s">
        <v>156</v>
      </c>
      <c r="D76" s="3">
        <v>59</v>
      </c>
      <c r="E76" s="5" t="s">
        <v>159</v>
      </c>
      <c r="F76" s="1" t="s">
        <v>160</v>
      </c>
      <c r="G76" s="4"/>
      <c r="H76" s="1"/>
    </row>
    <row r="77" spans="2:8" ht="23.25" x14ac:dyDescent="0.25">
      <c r="B77" s="1" t="s">
        <v>127</v>
      </c>
      <c r="C77" s="9" t="s">
        <v>156</v>
      </c>
      <c r="D77" s="3">
        <v>60</v>
      </c>
      <c r="E77" s="5" t="s">
        <v>161</v>
      </c>
      <c r="F77" s="1" t="s">
        <v>162</v>
      </c>
      <c r="G77" s="4"/>
      <c r="H77" s="1"/>
    </row>
    <row r="78" spans="2:8" ht="23.25" x14ac:dyDescent="0.25">
      <c r="B78" s="1" t="s">
        <v>127</v>
      </c>
      <c r="C78" s="9" t="s">
        <v>156</v>
      </c>
      <c r="D78" s="3">
        <v>61</v>
      </c>
      <c r="E78" s="5" t="s">
        <v>163</v>
      </c>
      <c r="F78" s="1" t="s">
        <v>164</v>
      </c>
      <c r="G78" s="4"/>
      <c r="H78" s="1"/>
    </row>
    <row r="79" spans="2:8" ht="23.25" x14ac:dyDescent="0.25">
      <c r="B79" s="1" t="s">
        <v>127</v>
      </c>
      <c r="C79" s="9" t="s">
        <v>156</v>
      </c>
      <c r="D79" s="3">
        <v>62</v>
      </c>
      <c r="E79" s="5" t="s">
        <v>165</v>
      </c>
      <c r="F79" s="1" t="s">
        <v>166</v>
      </c>
      <c r="G79" s="4"/>
      <c r="H79" s="1"/>
    </row>
    <row r="80" spans="2:8" x14ac:dyDescent="0.25">
      <c r="B80" s="1" t="s">
        <v>127</v>
      </c>
      <c r="C80" s="9" t="s">
        <v>156</v>
      </c>
      <c r="D80" s="3">
        <v>63</v>
      </c>
      <c r="E80" s="5" t="s">
        <v>167</v>
      </c>
      <c r="F80" s="1" t="s">
        <v>168</v>
      </c>
      <c r="G80" s="4"/>
      <c r="H80" s="1"/>
    </row>
    <row r="81" spans="2:8" x14ac:dyDescent="0.25">
      <c r="B81" s="1" t="s">
        <v>127</v>
      </c>
      <c r="C81" s="9" t="s">
        <v>169</v>
      </c>
      <c r="D81" s="3">
        <v>64</v>
      </c>
      <c r="E81" s="5" t="s">
        <v>170</v>
      </c>
      <c r="F81" s="1" t="s">
        <v>171</v>
      </c>
      <c r="G81" s="4"/>
      <c r="H81" s="1"/>
    </row>
    <row r="82" spans="2:8" x14ac:dyDescent="0.25">
      <c r="B82" s="1" t="s">
        <v>127</v>
      </c>
      <c r="C82" s="9" t="s">
        <v>169</v>
      </c>
      <c r="D82" s="3">
        <v>65</v>
      </c>
      <c r="E82" s="5" t="s">
        <v>172</v>
      </c>
      <c r="F82" s="1" t="s">
        <v>173</v>
      </c>
      <c r="G82" s="4"/>
      <c r="H82" s="1"/>
    </row>
    <row r="83" spans="2:8" x14ac:dyDescent="0.25">
      <c r="B83" s="1" t="s">
        <v>127</v>
      </c>
      <c r="C83" s="9" t="s">
        <v>169</v>
      </c>
      <c r="D83" s="3">
        <v>66</v>
      </c>
      <c r="E83" s="5" t="s">
        <v>174</v>
      </c>
      <c r="F83" s="1" t="s">
        <v>175</v>
      </c>
      <c r="G83" s="4"/>
      <c r="H83" s="1"/>
    </row>
    <row r="84" spans="2:8" x14ac:dyDescent="0.25">
      <c r="B84" s="1" t="s">
        <v>127</v>
      </c>
      <c r="C84" s="9" t="s">
        <v>176</v>
      </c>
      <c r="D84" s="3">
        <v>67</v>
      </c>
      <c r="E84" s="5" t="s">
        <v>177</v>
      </c>
      <c r="F84" s="1" t="s">
        <v>178</v>
      </c>
      <c r="G84" s="4"/>
      <c r="H84" s="1"/>
    </row>
    <row r="85" spans="2:8" ht="23.25" x14ac:dyDescent="0.25">
      <c r="B85" s="1" t="s">
        <v>127</v>
      </c>
      <c r="C85" s="9" t="s">
        <v>176</v>
      </c>
      <c r="D85" s="3">
        <v>68</v>
      </c>
      <c r="E85" s="5" t="s">
        <v>179</v>
      </c>
      <c r="F85" s="1" t="s">
        <v>180</v>
      </c>
      <c r="G85" s="4"/>
      <c r="H85" s="1"/>
    </row>
    <row r="86" spans="2:8" ht="23.25" x14ac:dyDescent="0.25">
      <c r="B86" s="1" t="s">
        <v>127</v>
      </c>
      <c r="C86" s="9" t="s">
        <v>176</v>
      </c>
      <c r="D86" s="3">
        <v>69</v>
      </c>
      <c r="E86" s="5" t="s">
        <v>181</v>
      </c>
      <c r="F86" s="1" t="s">
        <v>182</v>
      </c>
      <c r="G86" s="4"/>
      <c r="H86" s="1"/>
    </row>
    <row r="87" spans="2:8" x14ac:dyDescent="0.25">
      <c r="B87" s="1" t="s">
        <v>127</v>
      </c>
      <c r="C87" s="9" t="s">
        <v>176</v>
      </c>
      <c r="D87" s="3">
        <v>70</v>
      </c>
      <c r="E87" s="5" t="s">
        <v>183</v>
      </c>
      <c r="F87" s="1" t="s">
        <v>184</v>
      </c>
      <c r="G87" s="4"/>
      <c r="H87" s="1"/>
    </row>
    <row r="88" spans="2:8" x14ac:dyDescent="0.25">
      <c r="B88" s="1" t="s">
        <v>127</v>
      </c>
      <c r="C88" s="9" t="s">
        <v>176</v>
      </c>
      <c r="D88" s="3">
        <v>71</v>
      </c>
      <c r="E88" s="5" t="s">
        <v>185</v>
      </c>
      <c r="F88" s="1" t="s">
        <v>186</v>
      </c>
      <c r="G88" s="4"/>
      <c r="H88" s="1"/>
    </row>
    <row r="89" spans="2:8" x14ac:dyDescent="0.25">
      <c r="B89" s="1" t="s">
        <v>127</v>
      </c>
      <c r="C89" s="9" t="s">
        <v>176</v>
      </c>
      <c r="D89" s="3">
        <v>72</v>
      </c>
      <c r="E89" s="5" t="s">
        <v>187</v>
      </c>
      <c r="F89" s="1" t="s">
        <v>188</v>
      </c>
      <c r="G89" s="4"/>
      <c r="H89" s="1"/>
    </row>
    <row r="90" spans="2:8" x14ac:dyDescent="0.25">
      <c r="B90" s="1" t="s">
        <v>127</v>
      </c>
      <c r="C90" s="9" t="s">
        <v>176</v>
      </c>
      <c r="D90" s="3">
        <v>73</v>
      </c>
      <c r="E90" s="5" t="s">
        <v>189</v>
      </c>
      <c r="F90" s="1" t="s">
        <v>190</v>
      </c>
      <c r="G90" s="4"/>
      <c r="H90" s="1"/>
    </row>
    <row r="91" spans="2:8" x14ac:dyDescent="0.25">
      <c r="B91" s="1" t="s">
        <v>127</v>
      </c>
      <c r="C91" s="9" t="s">
        <v>176</v>
      </c>
      <c r="D91" s="3">
        <v>74</v>
      </c>
      <c r="E91" s="5" t="s">
        <v>191</v>
      </c>
      <c r="F91" s="1" t="s">
        <v>192</v>
      </c>
      <c r="G91" s="4"/>
      <c r="H91" s="1"/>
    </row>
  </sheetData>
  <sortState ref="E4:F30">
    <sortCondition ref="E3"/>
  </sortState>
  <mergeCells count="16">
    <mergeCell ref="E21:E23"/>
    <mergeCell ref="D21:D23"/>
    <mergeCell ref="F21:F23"/>
    <mergeCell ref="C4:C23"/>
    <mergeCell ref="E13:E16"/>
    <mergeCell ref="F13:F16"/>
    <mergeCell ref="D13:D16"/>
    <mergeCell ref="E17:E20"/>
    <mergeCell ref="F17:F20"/>
    <mergeCell ref="D17:D20"/>
    <mergeCell ref="E4:E7"/>
    <mergeCell ref="E9:E12"/>
    <mergeCell ref="F9:F12"/>
    <mergeCell ref="F4:F7"/>
    <mergeCell ref="D4:D7"/>
    <mergeCell ref="D9:D1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78"/>
  <sheetViews>
    <sheetView zoomScale="161" zoomScaleNormal="110" workbookViewId="0">
      <pane ySplit="1" topLeftCell="A2" activePane="bottomLeft" state="frozen"/>
      <selection pane="bottomLeft" activeCell="C52" sqref="C52"/>
    </sheetView>
  </sheetViews>
  <sheetFormatPr baseColWidth="10" defaultColWidth="11.42578125" defaultRowHeight="15" x14ac:dyDescent="0.25"/>
  <cols>
    <col min="1" max="1" width="24.85546875" customWidth="1"/>
    <col min="2" max="2" width="28" customWidth="1"/>
    <col min="3" max="4" width="25" customWidth="1"/>
    <col min="5" max="9" width="19.28515625" customWidth="1"/>
  </cols>
  <sheetData>
    <row r="2" spans="1:9" ht="15" customHeight="1" x14ac:dyDescent="0.25">
      <c r="B2" s="66" t="s">
        <v>193</v>
      </c>
      <c r="C2" s="67"/>
      <c r="D2" s="67"/>
      <c r="E2" s="68"/>
      <c r="F2" s="63" t="s">
        <v>194</v>
      </c>
      <c r="G2" s="64"/>
      <c r="H2" s="64"/>
      <c r="I2" s="65"/>
    </row>
    <row r="3" spans="1:9" ht="50.25" customHeight="1" x14ac:dyDescent="0.25">
      <c r="A3" s="10"/>
      <c r="B3" s="14" t="s">
        <v>195</v>
      </c>
      <c r="C3" s="14" t="s">
        <v>196</v>
      </c>
      <c r="D3" s="14" t="s">
        <v>197</v>
      </c>
      <c r="E3" s="14" t="s">
        <v>198</v>
      </c>
      <c r="F3" s="15" t="s">
        <v>199</v>
      </c>
      <c r="G3" s="15" t="s">
        <v>200</v>
      </c>
      <c r="H3" s="15" t="s">
        <v>201</v>
      </c>
      <c r="I3" s="16" t="s">
        <v>202</v>
      </c>
    </row>
    <row r="4" spans="1:9" x14ac:dyDescent="0.25">
      <c r="A4" s="13" t="s">
        <v>203</v>
      </c>
      <c r="B4" s="13" t="s">
        <v>204</v>
      </c>
      <c r="C4" s="13" t="s">
        <v>205</v>
      </c>
      <c r="D4" s="13" t="s">
        <v>206</v>
      </c>
      <c r="E4" s="13" t="s">
        <v>207</v>
      </c>
      <c r="F4" s="13" t="s">
        <v>208</v>
      </c>
      <c r="G4" s="13" t="s">
        <v>209</v>
      </c>
      <c r="H4" s="13" t="s">
        <v>210</v>
      </c>
      <c r="I4" s="13" t="s">
        <v>211</v>
      </c>
    </row>
    <row r="5" spans="1:9" hidden="1" x14ac:dyDescent="0.25">
      <c r="A5" s="11" t="s">
        <v>9</v>
      </c>
      <c r="B5" s="12"/>
      <c r="C5" s="12"/>
      <c r="D5" s="12"/>
      <c r="E5" s="12"/>
      <c r="F5" s="12"/>
      <c r="G5" s="12"/>
      <c r="H5" s="12"/>
      <c r="I5" s="12"/>
    </row>
    <row r="6" spans="1:9" hidden="1" x14ac:dyDescent="0.25">
      <c r="A6" s="5" t="s">
        <v>15</v>
      </c>
      <c r="B6" s="12"/>
      <c r="C6" s="12"/>
      <c r="D6" s="12"/>
      <c r="E6" s="12"/>
      <c r="F6" s="12"/>
      <c r="G6" s="12"/>
      <c r="H6" s="12"/>
      <c r="I6" s="12"/>
    </row>
    <row r="7" spans="1:9" hidden="1" x14ac:dyDescent="0.25">
      <c r="A7" s="11" t="s">
        <v>17</v>
      </c>
      <c r="B7" s="12"/>
      <c r="C7" s="12"/>
      <c r="D7" s="12"/>
      <c r="E7" s="12"/>
      <c r="F7" s="12"/>
      <c r="G7" s="12"/>
      <c r="H7" s="12"/>
      <c r="I7" s="12"/>
    </row>
    <row r="8" spans="1:9" ht="22.5" hidden="1" x14ac:dyDescent="0.25">
      <c r="A8" s="11" t="s">
        <v>23</v>
      </c>
      <c r="B8" s="12"/>
      <c r="C8" s="12"/>
      <c r="D8" s="12"/>
      <c r="E8" s="12"/>
      <c r="F8" s="12"/>
      <c r="G8" s="12"/>
      <c r="H8" s="12"/>
      <c r="I8" s="12"/>
    </row>
    <row r="9" spans="1:9" ht="22.5" hidden="1" x14ac:dyDescent="0.25">
      <c r="A9" s="11" t="s">
        <v>29</v>
      </c>
      <c r="B9" s="12"/>
      <c r="C9" s="12"/>
      <c r="D9" s="12"/>
      <c r="E9" s="12"/>
      <c r="F9" s="12"/>
      <c r="G9" s="12"/>
      <c r="H9" s="12"/>
      <c r="I9" s="12"/>
    </row>
    <row r="10" spans="1:9" ht="22.5" hidden="1" x14ac:dyDescent="0.25">
      <c r="A10" s="11" t="s">
        <v>35</v>
      </c>
      <c r="B10" s="12"/>
      <c r="C10" s="12"/>
      <c r="D10" s="12"/>
      <c r="E10" s="12"/>
      <c r="F10" s="12"/>
      <c r="G10" s="12"/>
      <c r="H10" s="12"/>
      <c r="I10" s="12"/>
    </row>
    <row r="11" spans="1:9" ht="23.25" hidden="1" x14ac:dyDescent="0.25">
      <c r="A11" s="5" t="s">
        <v>41</v>
      </c>
      <c r="B11" s="12"/>
      <c r="C11" s="12"/>
      <c r="D11" s="12"/>
      <c r="E11" s="12"/>
      <c r="F11" s="12"/>
      <c r="G11" s="12"/>
      <c r="H11" s="12"/>
      <c r="I11" s="12"/>
    </row>
    <row r="12" spans="1:9" hidden="1" x14ac:dyDescent="0.25">
      <c r="A12" s="5" t="s">
        <v>44</v>
      </c>
      <c r="B12" s="12"/>
      <c r="C12" s="12"/>
      <c r="D12" s="12"/>
      <c r="E12" s="12"/>
      <c r="F12" s="12"/>
      <c r="G12" s="12"/>
      <c r="H12" s="12"/>
      <c r="I12" s="12"/>
    </row>
    <row r="13" spans="1:9" hidden="1" x14ac:dyDescent="0.25">
      <c r="A13" s="5" t="s">
        <v>46</v>
      </c>
      <c r="B13" s="12"/>
      <c r="C13" s="12"/>
      <c r="D13" s="12"/>
      <c r="E13" s="12"/>
      <c r="F13" s="12"/>
      <c r="G13" s="12"/>
      <c r="H13" s="12"/>
      <c r="I13" s="12"/>
    </row>
    <row r="14" spans="1:9" ht="15" hidden="1" customHeight="1" x14ac:dyDescent="0.25">
      <c r="A14" s="5" t="s">
        <v>48</v>
      </c>
      <c r="B14" s="12"/>
      <c r="C14" s="12"/>
      <c r="D14" s="12"/>
      <c r="E14" s="12"/>
      <c r="F14" s="12"/>
      <c r="G14" s="12"/>
      <c r="H14" s="12"/>
      <c r="I14" s="12"/>
    </row>
    <row r="15" spans="1:9" hidden="1" x14ac:dyDescent="0.25">
      <c r="A15" s="5" t="s">
        <v>51</v>
      </c>
      <c r="B15" s="12"/>
      <c r="C15" s="12"/>
      <c r="D15" s="12"/>
      <c r="E15" s="12"/>
      <c r="F15" s="12"/>
      <c r="G15" s="12"/>
      <c r="H15" s="12"/>
      <c r="I15" s="12"/>
    </row>
    <row r="16" spans="1:9" hidden="1" x14ac:dyDescent="0.25">
      <c r="A16" s="5" t="s">
        <v>53</v>
      </c>
      <c r="B16" s="12"/>
      <c r="C16" s="12"/>
      <c r="D16" s="12"/>
      <c r="E16" s="12"/>
      <c r="F16" s="12"/>
      <c r="G16" s="12"/>
      <c r="H16" s="12"/>
      <c r="I16" s="12"/>
    </row>
    <row r="17" spans="1:9" hidden="1" x14ac:dyDescent="0.25">
      <c r="A17" s="5" t="s">
        <v>57</v>
      </c>
      <c r="B17" s="12"/>
      <c r="C17" s="12"/>
      <c r="D17" s="12"/>
      <c r="E17" s="12"/>
      <c r="F17" s="12"/>
      <c r="G17" s="12"/>
      <c r="H17" s="12"/>
      <c r="I17" s="12"/>
    </row>
    <row r="18" spans="1:9" ht="15" hidden="1" customHeight="1" x14ac:dyDescent="0.25">
      <c r="A18" s="5" t="s">
        <v>59</v>
      </c>
      <c r="B18" s="12"/>
      <c r="C18" s="12"/>
      <c r="D18" s="12"/>
      <c r="E18" s="12"/>
      <c r="F18" s="12"/>
      <c r="G18" s="12"/>
      <c r="H18" s="12"/>
      <c r="I18" s="12"/>
    </row>
    <row r="19" spans="1:9" hidden="1" x14ac:dyDescent="0.25">
      <c r="A19" s="5" t="s">
        <v>61</v>
      </c>
      <c r="B19" s="12"/>
      <c r="C19" s="12"/>
      <c r="D19" s="12"/>
      <c r="E19" s="12"/>
      <c r="F19" s="12"/>
      <c r="G19" s="12"/>
      <c r="H19" s="12"/>
      <c r="I19" s="12"/>
    </row>
    <row r="20" spans="1:9" ht="23.25" hidden="1" x14ac:dyDescent="0.25">
      <c r="A20" s="5" t="s">
        <v>63</v>
      </c>
      <c r="B20" s="12"/>
      <c r="C20" s="12"/>
      <c r="D20" s="12"/>
      <c r="E20" s="12"/>
      <c r="F20" s="12"/>
      <c r="G20" s="12"/>
      <c r="H20" s="12"/>
      <c r="I20" s="12"/>
    </row>
    <row r="21" spans="1:9" hidden="1" x14ac:dyDescent="0.25">
      <c r="A21" s="5" t="s">
        <v>65</v>
      </c>
      <c r="B21" s="12"/>
      <c r="C21" s="12"/>
      <c r="D21" s="12"/>
      <c r="E21" s="12"/>
      <c r="F21" s="12"/>
      <c r="G21" s="12"/>
      <c r="H21" s="12"/>
      <c r="I21" s="12"/>
    </row>
    <row r="22" spans="1:9" ht="15" hidden="1" customHeight="1" x14ac:dyDescent="0.25">
      <c r="A22" s="5" t="s">
        <v>67</v>
      </c>
      <c r="B22" s="12"/>
      <c r="C22" s="12"/>
      <c r="D22" s="12"/>
      <c r="E22" s="12"/>
      <c r="F22" s="12"/>
      <c r="G22" s="12"/>
      <c r="H22" s="12"/>
      <c r="I22" s="12"/>
    </row>
    <row r="23" spans="1:9" ht="23.25" hidden="1" x14ac:dyDescent="0.25">
      <c r="A23" s="5" t="s">
        <v>70</v>
      </c>
      <c r="B23" s="12"/>
      <c r="C23" s="12"/>
      <c r="D23" s="12"/>
      <c r="E23" s="12"/>
      <c r="F23" s="12"/>
      <c r="G23" s="12"/>
      <c r="H23" s="12"/>
      <c r="I23" s="12"/>
    </row>
    <row r="24" spans="1:9" hidden="1" x14ac:dyDescent="0.25">
      <c r="A24" s="5" t="s">
        <v>72</v>
      </c>
      <c r="B24" s="12"/>
      <c r="C24" s="12"/>
      <c r="D24" s="12"/>
      <c r="E24" s="12"/>
      <c r="F24" s="12"/>
      <c r="G24" s="12"/>
      <c r="H24" s="12"/>
      <c r="I24" s="12"/>
    </row>
    <row r="25" spans="1:9" hidden="1" x14ac:dyDescent="0.25">
      <c r="A25" s="5" t="s">
        <v>74</v>
      </c>
      <c r="B25" s="12"/>
      <c r="C25" s="12"/>
      <c r="D25" s="12"/>
      <c r="E25" s="12"/>
      <c r="F25" s="12"/>
      <c r="G25" s="12"/>
      <c r="H25" s="12"/>
      <c r="I25" s="12"/>
    </row>
    <row r="26" spans="1:9" ht="23.25" hidden="1" x14ac:dyDescent="0.25">
      <c r="A26" s="5" t="s">
        <v>77</v>
      </c>
      <c r="B26" s="12"/>
      <c r="C26" s="12"/>
      <c r="D26" s="12"/>
      <c r="E26" s="12"/>
      <c r="F26" s="12"/>
      <c r="G26" s="12"/>
      <c r="H26" s="12"/>
      <c r="I26" s="12"/>
    </row>
    <row r="27" spans="1:9" ht="23.25" hidden="1" x14ac:dyDescent="0.25">
      <c r="A27" s="5" t="s">
        <v>79</v>
      </c>
      <c r="B27" s="12"/>
      <c r="C27" s="12"/>
      <c r="D27" s="12"/>
      <c r="E27" s="12"/>
      <c r="F27" s="12"/>
      <c r="G27" s="12"/>
      <c r="H27" s="12"/>
      <c r="I27" s="12"/>
    </row>
    <row r="28" spans="1:9" ht="23.25" hidden="1" x14ac:dyDescent="0.25">
      <c r="A28" s="5" t="s">
        <v>81</v>
      </c>
      <c r="B28" s="12"/>
      <c r="C28" s="12"/>
      <c r="D28" s="12"/>
      <c r="E28" s="12"/>
      <c r="F28" s="12"/>
      <c r="G28" s="12"/>
      <c r="H28" s="12"/>
      <c r="I28" s="12"/>
    </row>
    <row r="29" spans="1:9" ht="34.5" hidden="1" x14ac:dyDescent="0.25">
      <c r="A29" s="5" t="s">
        <v>83</v>
      </c>
      <c r="B29" s="12"/>
      <c r="C29" s="12"/>
      <c r="D29" s="12"/>
      <c r="E29" s="12"/>
      <c r="F29" s="12"/>
      <c r="G29" s="12"/>
      <c r="H29" s="12"/>
      <c r="I29" s="12"/>
    </row>
    <row r="30" spans="1:9" hidden="1" x14ac:dyDescent="0.25">
      <c r="A30" s="5" t="s">
        <v>85</v>
      </c>
      <c r="B30" s="12"/>
      <c r="C30" s="12"/>
      <c r="D30" s="12"/>
      <c r="E30" s="12"/>
      <c r="F30" s="12"/>
      <c r="G30" s="12"/>
      <c r="H30" s="12"/>
      <c r="I30" s="12"/>
    </row>
    <row r="31" spans="1:9" ht="34.5" hidden="1" x14ac:dyDescent="0.25">
      <c r="A31" s="5" t="s">
        <v>88</v>
      </c>
      <c r="B31" s="12"/>
      <c r="C31" s="12"/>
      <c r="D31" s="12"/>
      <c r="E31" s="12"/>
      <c r="F31" s="12"/>
      <c r="G31" s="12"/>
      <c r="H31" s="12"/>
      <c r="I31" s="12"/>
    </row>
    <row r="32" spans="1:9" ht="34.5" hidden="1" x14ac:dyDescent="0.25">
      <c r="A32" s="5" t="s">
        <v>91</v>
      </c>
      <c r="B32" s="12"/>
      <c r="C32" s="12"/>
      <c r="D32" s="12"/>
      <c r="E32" s="12"/>
      <c r="F32" s="12"/>
      <c r="G32" s="12"/>
      <c r="H32" s="12"/>
      <c r="I32" s="12"/>
    </row>
    <row r="33" spans="1:9" ht="57" hidden="1" x14ac:dyDescent="0.25">
      <c r="A33" s="5" t="s">
        <v>93</v>
      </c>
      <c r="B33" s="12"/>
      <c r="C33" s="12"/>
      <c r="D33" s="12"/>
      <c r="E33" s="12"/>
      <c r="F33" s="12"/>
      <c r="G33" s="12"/>
      <c r="H33" s="12"/>
      <c r="I33" s="12"/>
    </row>
    <row r="34" spans="1:9" ht="23.25" hidden="1" x14ac:dyDescent="0.25">
      <c r="A34" s="5" t="s">
        <v>95</v>
      </c>
      <c r="B34" s="12"/>
      <c r="C34" s="12"/>
      <c r="D34" s="12"/>
      <c r="E34" s="12"/>
      <c r="F34" s="12"/>
      <c r="G34" s="12"/>
      <c r="H34" s="12"/>
      <c r="I34" s="12"/>
    </row>
    <row r="35" spans="1:9" hidden="1" x14ac:dyDescent="0.25">
      <c r="A35" s="5" t="s">
        <v>97</v>
      </c>
      <c r="B35" s="12"/>
      <c r="C35" s="12"/>
      <c r="D35" s="12"/>
      <c r="E35" s="12"/>
      <c r="F35" s="12"/>
      <c r="G35" s="12"/>
      <c r="H35" s="12"/>
      <c r="I35" s="12"/>
    </row>
    <row r="36" spans="1:9" ht="23.25" hidden="1" x14ac:dyDescent="0.25">
      <c r="A36" s="5" t="s">
        <v>100</v>
      </c>
      <c r="B36" s="12"/>
      <c r="C36" s="12"/>
      <c r="D36" s="12"/>
      <c r="E36" s="12"/>
      <c r="F36" s="12"/>
      <c r="G36" s="12"/>
      <c r="H36" s="12"/>
      <c r="I36" s="12"/>
    </row>
    <row r="37" spans="1:9" ht="23.25" hidden="1" x14ac:dyDescent="0.25">
      <c r="A37" s="5" t="s">
        <v>103</v>
      </c>
      <c r="B37" s="12"/>
      <c r="C37" s="12"/>
      <c r="D37" s="12"/>
      <c r="E37" s="12"/>
      <c r="F37" s="12"/>
      <c r="G37" s="12"/>
      <c r="H37" s="12"/>
      <c r="I37" s="12"/>
    </row>
    <row r="38" spans="1:9" ht="23.25" hidden="1" x14ac:dyDescent="0.25">
      <c r="A38" s="5" t="s">
        <v>105</v>
      </c>
      <c r="B38" s="12"/>
      <c r="C38" s="12"/>
      <c r="D38" s="12"/>
      <c r="E38" s="12"/>
      <c r="F38" s="12"/>
      <c r="G38" s="12"/>
      <c r="H38" s="12"/>
      <c r="I38" s="12"/>
    </row>
    <row r="39" spans="1:9" hidden="1" x14ac:dyDescent="0.25">
      <c r="A39" s="5" t="s">
        <v>107</v>
      </c>
      <c r="B39" s="12"/>
      <c r="C39" s="12"/>
      <c r="D39" s="12"/>
      <c r="E39" s="12"/>
      <c r="F39" s="12"/>
      <c r="G39" s="12"/>
      <c r="H39" s="12"/>
      <c r="I39" s="12"/>
    </row>
    <row r="40" spans="1:9" hidden="1" x14ac:dyDescent="0.25">
      <c r="A40" s="5" t="s">
        <v>109</v>
      </c>
      <c r="B40" s="12"/>
      <c r="C40" s="12"/>
      <c r="D40" s="12"/>
      <c r="E40" s="12"/>
      <c r="F40" s="12"/>
      <c r="G40" s="12"/>
      <c r="H40" s="12"/>
      <c r="I40" s="12"/>
    </row>
    <row r="41" spans="1:9" ht="23.25" hidden="1" x14ac:dyDescent="0.25">
      <c r="A41" s="5" t="s">
        <v>111</v>
      </c>
      <c r="B41" s="12"/>
      <c r="C41" s="12"/>
      <c r="D41" s="12"/>
      <c r="E41" s="12"/>
      <c r="F41" s="12"/>
      <c r="G41" s="12"/>
      <c r="H41" s="12"/>
      <c r="I41" s="12"/>
    </row>
    <row r="42" spans="1:9" ht="23.25" hidden="1" x14ac:dyDescent="0.25">
      <c r="A42" s="5" t="s">
        <v>113</v>
      </c>
      <c r="B42" s="12"/>
      <c r="C42" s="12"/>
      <c r="D42" s="12"/>
      <c r="E42" s="12"/>
      <c r="F42" s="12"/>
      <c r="G42" s="12"/>
      <c r="H42" s="12"/>
      <c r="I42" s="12"/>
    </row>
    <row r="43" spans="1:9" hidden="1" x14ac:dyDescent="0.25">
      <c r="A43" s="5" t="s">
        <v>115</v>
      </c>
      <c r="B43" s="12"/>
      <c r="C43" s="12"/>
      <c r="D43" s="12"/>
      <c r="E43" s="12"/>
      <c r="F43" s="12"/>
      <c r="G43" s="12"/>
      <c r="H43" s="12"/>
      <c r="I43" s="12"/>
    </row>
    <row r="44" spans="1:9" hidden="1" x14ac:dyDescent="0.25">
      <c r="A44" s="5" t="s">
        <v>117</v>
      </c>
      <c r="B44" s="12"/>
      <c r="C44" s="12"/>
      <c r="D44" s="12"/>
      <c r="E44" s="12"/>
      <c r="F44" s="12"/>
      <c r="G44" s="12"/>
      <c r="H44" s="12"/>
      <c r="I44" s="12"/>
    </row>
    <row r="45" spans="1:9" ht="23.25" hidden="1" x14ac:dyDescent="0.25">
      <c r="A45" s="5" t="s">
        <v>119</v>
      </c>
      <c r="B45" s="12"/>
      <c r="C45" s="12"/>
      <c r="D45" s="12"/>
      <c r="E45" s="12"/>
      <c r="F45" s="12"/>
      <c r="G45" s="12"/>
      <c r="H45" s="12"/>
      <c r="I45" s="12"/>
    </row>
    <row r="46" spans="1:9" hidden="1" x14ac:dyDescent="0.25">
      <c r="A46" s="5" t="s">
        <v>121</v>
      </c>
      <c r="B46" s="12"/>
      <c r="C46" s="12"/>
      <c r="D46" s="12"/>
      <c r="E46" s="12"/>
      <c r="F46" s="12"/>
      <c r="G46" s="12"/>
      <c r="H46" s="12"/>
      <c r="I46" s="12"/>
    </row>
    <row r="47" spans="1:9" ht="34.5" hidden="1" x14ac:dyDescent="0.25">
      <c r="A47" s="5" t="s">
        <v>123</v>
      </c>
      <c r="B47" s="12"/>
      <c r="C47" s="12"/>
      <c r="D47" s="12"/>
      <c r="E47" s="12"/>
      <c r="F47" s="12"/>
      <c r="G47" s="12"/>
      <c r="H47" s="12"/>
      <c r="I47" s="12"/>
    </row>
    <row r="48" spans="1:9" hidden="1" x14ac:dyDescent="0.25">
      <c r="A48" s="5" t="s">
        <v>125</v>
      </c>
      <c r="B48" s="12"/>
      <c r="C48" s="12"/>
      <c r="D48" s="12"/>
      <c r="E48" s="12"/>
      <c r="F48" s="12"/>
      <c r="G48" s="12"/>
      <c r="H48" s="12"/>
      <c r="I48" s="12"/>
    </row>
    <row r="49" spans="1:9" hidden="1" x14ac:dyDescent="0.25">
      <c r="A49" s="5" t="s">
        <v>129</v>
      </c>
      <c r="B49" s="12"/>
      <c r="C49" s="12"/>
      <c r="D49" s="12"/>
      <c r="E49" s="12"/>
      <c r="F49" s="12"/>
      <c r="G49" s="12"/>
      <c r="H49" s="12"/>
      <c r="I49" s="12"/>
    </row>
    <row r="50" spans="1:9" ht="252.75" customHeight="1" x14ac:dyDescent="0.25">
      <c r="A50" s="18" t="s">
        <v>131</v>
      </c>
      <c r="B50" s="17" t="s">
        <v>440</v>
      </c>
      <c r="C50" s="17" t="s">
        <v>443</v>
      </c>
      <c r="D50" s="17" t="s">
        <v>212</v>
      </c>
      <c r="E50" s="17" t="s">
        <v>442</v>
      </c>
      <c r="F50" s="17" t="s">
        <v>213</v>
      </c>
      <c r="G50" s="17" t="s">
        <v>214</v>
      </c>
      <c r="H50" s="17" t="s">
        <v>215</v>
      </c>
      <c r="I50" s="17" t="s">
        <v>216</v>
      </c>
    </row>
    <row r="51" spans="1:9" x14ac:dyDescent="0.25">
      <c r="A51" s="5" t="s">
        <v>133</v>
      </c>
      <c r="B51" s="12"/>
      <c r="C51" s="12"/>
      <c r="D51" s="12"/>
      <c r="E51" s="12"/>
      <c r="F51" s="12"/>
      <c r="G51" s="12"/>
      <c r="H51" s="12"/>
      <c r="I51" s="12"/>
    </row>
    <row r="52" spans="1:9" x14ac:dyDescent="0.25">
      <c r="A52" s="5" t="s">
        <v>135</v>
      </c>
      <c r="B52" s="12"/>
      <c r="C52" s="12"/>
      <c r="D52" s="12"/>
      <c r="E52" s="12"/>
      <c r="F52" s="12"/>
      <c r="G52" s="12"/>
      <c r="H52" s="12"/>
      <c r="I52" s="12"/>
    </row>
    <row r="53" spans="1:9" x14ac:dyDescent="0.25">
      <c r="A53" s="5" t="s">
        <v>137</v>
      </c>
      <c r="B53" s="12"/>
      <c r="C53" s="12"/>
      <c r="D53" s="12"/>
      <c r="E53" s="12"/>
      <c r="F53" s="12"/>
      <c r="G53" s="12"/>
      <c r="H53" s="12"/>
      <c r="I53" s="12"/>
    </row>
    <row r="54" spans="1:9" ht="23.25" x14ac:dyDescent="0.25">
      <c r="A54" s="5" t="s">
        <v>139</v>
      </c>
      <c r="B54" s="12"/>
      <c r="C54" s="12"/>
      <c r="D54" s="12"/>
      <c r="E54" s="12"/>
      <c r="F54" s="12"/>
      <c r="G54" s="12"/>
      <c r="H54" s="12"/>
      <c r="I54" s="12"/>
    </row>
    <row r="55" spans="1:9" x14ac:dyDescent="0.25">
      <c r="A55" s="5" t="s">
        <v>141</v>
      </c>
      <c r="B55" s="12"/>
      <c r="C55" s="12"/>
      <c r="D55" s="12"/>
      <c r="E55" s="12"/>
      <c r="F55" s="12"/>
      <c r="G55" s="12"/>
      <c r="H55" s="12"/>
      <c r="I55" s="12"/>
    </row>
    <row r="56" spans="1:9" x14ac:dyDescent="0.25">
      <c r="A56" s="5" t="s">
        <v>143</v>
      </c>
      <c r="B56" s="12"/>
      <c r="C56" s="12"/>
      <c r="D56" s="12"/>
      <c r="E56" s="12"/>
      <c r="F56" s="12"/>
      <c r="G56" s="12"/>
      <c r="H56" s="12"/>
      <c r="I56" s="12"/>
    </row>
    <row r="57" spans="1:9" x14ac:dyDescent="0.25">
      <c r="A57" s="5" t="s">
        <v>145</v>
      </c>
      <c r="B57" s="12"/>
      <c r="C57" s="12"/>
      <c r="D57" s="12"/>
      <c r="E57" s="12"/>
      <c r="F57" s="12"/>
      <c r="G57" s="12"/>
      <c r="H57" s="12"/>
      <c r="I57" s="12"/>
    </row>
    <row r="58" spans="1:9" ht="23.25" x14ac:dyDescent="0.25">
      <c r="A58" s="5" t="s">
        <v>148</v>
      </c>
      <c r="B58" s="12"/>
      <c r="C58" s="12"/>
      <c r="D58" s="12"/>
      <c r="E58" s="12"/>
      <c r="F58" s="12"/>
      <c r="G58" s="12"/>
      <c r="H58" s="12"/>
      <c r="I58" s="12"/>
    </row>
    <row r="59" spans="1:9" ht="23.25" x14ac:dyDescent="0.25">
      <c r="A59" s="5" t="s">
        <v>150</v>
      </c>
      <c r="B59" s="12"/>
      <c r="C59" s="12"/>
      <c r="D59" s="12"/>
      <c r="E59" s="12"/>
      <c r="F59" s="12"/>
      <c r="G59" s="12"/>
      <c r="H59" s="12"/>
      <c r="I59" s="12"/>
    </row>
    <row r="60" spans="1:9" ht="23.25" x14ac:dyDescent="0.25">
      <c r="A60" s="5" t="s">
        <v>152</v>
      </c>
      <c r="B60" s="12"/>
      <c r="C60" s="12"/>
      <c r="D60" s="12"/>
      <c r="E60" s="12"/>
      <c r="F60" s="12"/>
      <c r="G60" s="12"/>
      <c r="H60" s="12"/>
      <c r="I60" s="12"/>
    </row>
    <row r="61" spans="1:9" x14ac:dyDescent="0.25">
      <c r="A61" s="5" t="s">
        <v>154</v>
      </c>
      <c r="B61" s="12"/>
      <c r="C61" s="12"/>
      <c r="D61" s="12"/>
      <c r="E61" s="12"/>
      <c r="F61" s="12"/>
      <c r="G61" s="12"/>
      <c r="H61" s="12"/>
      <c r="I61" s="12"/>
    </row>
    <row r="62" spans="1:9" x14ac:dyDescent="0.25">
      <c r="A62" s="5" t="s">
        <v>157</v>
      </c>
      <c r="B62" s="12"/>
      <c r="C62" s="12"/>
      <c r="D62" s="12"/>
      <c r="E62" s="12"/>
      <c r="F62" s="12"/>
      <c r="G62" s="12"/>
      <c r="H62" s="12"/>
      <c r="I62" s="12"/>
    </row>
    <row r="63" spans="1:9" x14ac:dyDescent="0.25">
      <c r="A63" s="5" t="s">
        <v>159</v>
      </c>
      <c r="B63" s="12"/>
      <c r="C63" s="12"/>
      <c r="D63" s="12"/>
      <c r="E63" s="12"/>
      <c r="F63" s="12"/>
      <c r="G63" s="12"/>
      <c r="H63" s="12"/>
      <c r="I63" s="12"/>
    </row>
    <row r="64" spans="1:9" x14ac:dyDescent="0.25">
      <c r="A64" s="5" t="s">
        <v>161</v>
      </c>
      <c r="B64" s="12"/>
      <c r="C64" s="12"/>
      <c r="D64" s="12"/>
      <c r="E64" s="12"/>
      <c r="F64" s="12"/>
      <c r="G64" s="12"/>
      <c r="H64" s="12"/>
      <c r="I64" s="12"/>
    </row>
    <row r="65" spans="1:9" ht="23.25" x14ac:dyDescent="0.25">
      <c r="A65" s="5" t="s">
        <v>163</v>
      </c>
      <c r="B65" s="12"/>
      <c r="C65" s="12"/>
      <c r="D65" s="12"/>
      <c r="E65" s="12"/>
      <c r="F65" s="12"/>
      <c r="G65" s="12"/>
      <c r="H65" s="12"/>
      <c r="I65" s="12"/>
    </row>
    <row r="66" spans="1:9" ht="23.25" x14ac:dyDescent="0.25">
      <c r="A66" s="5" t="s">
        <v>165</v>
      </c>
      <c r="B66" s="12"/>
      <c r="C66" s="12"/>
      <c r="D66" s="12"/>
      <c r="E66" s="12"/>
      <c r="F66" s="12"/>
      <c r="G66" s="12"/>
      <c r="H66" s="12"/>
      <c r="I66" s="12"/>
    </row>
    <row r="67" spans="1:9" x14ac:dyDescent="0.25">
      <c r="A67" s="5" t="s">
        <v>167</v>
      </c>
      <c r="B67" s="12"/>
      <c r="C67" s="12"/>
      <c r="D67" s="12"/>
      <c r="E67" s="12"/>
      <c r="F67" s="12"/>
      <c r="G67" s="12"/>
      <c r="H67" s="12"/>
      <c r="I67" s="12"/>
    </row>
    <row r="68" spans="1:9" x14ac:dyDescent="0.25">
      <c r="A68" s="5" t="s">
        <v>170</v>
      </c>
      <c r="B68" s="12"/>
      <c r="C68" s="12"/>
      <c r="D68" s="12"/>
      <c r="E68" s="12"/>
      <c r="F68" s="12"/>
      <c r="G68" s="12"/>
      <c r="H68" s="12"/>
      <c r="I68" s="12"/>
    </row>
    <row r="69" spans="1:9" x14ac:dyDescent="0.25">
      <c r="A69" s="5" t="s">
        <v>172</v>
      </c>
      <c r="B69" s="12"/>
      <c r="C69" s="12"/>
      <c r="D69" s="12"/>
      <c r="E69" s="12"/>
      <c r="F69" s="12"/>
      <c r="G69" s="12"/>
      <c r="H69" s="12"/>
      <c r="I69" s="12"/>
    </row>
    <row r="70" spans="1:9" x14ac:dyDescent="0.25">
      <c r="A70" s="5" t="s">
        <v>174</v>
      </c>
      <c r="B70" s="12"/>
      <c r="C70" s="12"/>
      <c r="D70" s="12"/>
      <c r="E70" s="12"/>
      <c r="F70" s="12"/>
      <c r="G70" s="12"/>
      <c r="H70" s="12"/>
      <c r="I70" s="12"/>
    </row>
    <row r="71" spans="1:9" x14ac:dyDescent="0.25">
      <c r="A71" s="5" t="s">
        <v>177</v>
      </c>
      <c r="B71" s="12"/>
      <c r="C71" s="12"/>
      <c r="D71" s="12"/>
      <c r="E71" s="12"/>
      <c r="F71" s="12"/>
      <c r="G71" s="12"/>
      <c r="H71" s="12"/>
      <c r="I71" s="12"/>
    </row>
    <row r="72" spans="1:9" x14ac:dyDescent="0.25">
      <c r="A72" s="5" t="s">
        <v>179</v>
      </c>
      <c r="B72" s="12"/>
      <c r="C72" s="12"/>
      <c r="D72" s="12"/>
      <c r="E72" s="12"/>
      <c r="F72" s="12"/>
      <c r="G72" s="12"/>
      <c r="H72" s="12"/>
      <c r="I72" s="12"/>
    </row>
    <row r="73" spans="1:9" ht="23.25" x14ac:dyDescent="0.25">
      <c r="A73" s="5" t="s">
        <v>181</v>
      </c>
      <c r="B73" s="12"/>
      <c r="C73" s="12"/>
      <c r="D73" s="12"/>
      <c r="E73" s="12"/>
      <c r="F73" s="12"/>
      <c r="G73" s="12"/>
      <c r="H73" s="12"/>
      <c r="I73" s="12"/>
    </row>
    <row r="74" spans="1:9" x14ac:dyDescent="0.25">
      <c r="A74" s="5" t="s">
        <v>183</v>
      </c>
      <c r="B74" s="12"/>
      <c r="C74" s="12"/>
      <c r="D74" s="12"/>
      <c r="E74" s="12"/>
      <c r="F74" s="12"/>
      <c r="G74" s="12"/>
      <c r="H74" s="12"/>
      <c r="I74" s="12"/>
    </row>
    <row r="75" spans="1:9" x14ac:dyDescent="0.25">
      <c r="A75" s="5" t="s">
        <v>185</v>
      </c>
      <c r="B75" s="12"/>
      <c r="C75" s="12"/>
      <c r="D75" s="12"/>
      <c r="E75" s="12"/>
      <c r="F75" s="12"/>
      <c r="G75" s="12"/>
      <c r="H75" s="12"/>
      <c r="I75" s="12"/>
    </row>
    <row r="76" spans="1:9" x14ac:dyDescent="0.25">
      <c r="A76" s="5" t="s">
        <v>187</v>
      </c>
      <c r="B76" s="12"/>
      <c r="C76" s="12"/>
      <c r="D76" s="12"/>
      <c r="E76" s="12"/>
      <c r="F76" s="12"/>
      <c r="G76" s="12"/>
      <c r="H76" s="12"/>
      <c r="I76" s="12"/>
    </row>
    <row r="77" spans="1:9" x14ac:dyDescent="0.25">
      <c r="A77" s="5" t="s">
        <v>189</v>
      </c>
      <c r="B77" s="12"/>
      <c r="C77" s="12"/>
      <c r="D77" s="12"/>
      <c r="E77" s="12"/>
      <c r="F77" s="12"/>
      <c r="G77" s="12"/>
      <c r="H77" s="12"/>
      <c r="I77" s="12"/>
    </row>
    <row r="78" spans="1:9" x14ac:dyDescent="0.25">
      <c r="A78" s="5" t="s">
        <v>191</v>
      </c>
      <c r="B78" s="12"/>
      <c r="C78" s="12"/>
      <c r="D78" s="12"/>
      <c r="E78" s="12"/>
      <c r="F78" s="12"/>
      <c r="G78" s="12"/>
      <c r="H78" s="12"/>
      <c r="I78" s="12"/>
    </row>
  </sheetData>
  <autoFilter ref="A4:I78"/>
  <mergeCells count="2">
    <mergeCell ref="F2:I2"/>
    <mergeCell ref="B2:E2"/>
  </mergeCells>
  <pageMargins left="0.7" right="0.7" top="0.75" bottom="0.75" header="0.3" footer="0.3"/>
  <pageSetup orientation="portrait" horizontalDpi="4294967292"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71"/>
  <sheetViews>
    <sheetView tabSelected="1" topLeftCell="A63" zoomScale="83" zoomScaleNormal="60" workbookViewId="0">
      <selection activeCell="A73" sqref="A73"/>
    </sheetView>
  </sheetViews>
  <sheetFormatPr baseColWidth="10" defaultColWidth="11.42578125" defaultRowHeight="23.25" x14ac:dyDescent="0.35"/>
  <cols>
    <col min="1" max="1" width="8.28515625" style="23" customWidth="1"/>
    <col min="2" max="2" width="27.140625" style="23" customWidth="1"/>
    <col min="3" max="3" width="23.28515625" style="23" customWidth="1"/>
    <col min="4" max="4" width="28.42578125" style="23" customWidth="1"/>
    <col min="5" max="5" width="54" style="23" customWidth="1"/>
    <col min="6" max="6" width="35.85546875" style="23" customWidth="1"/>
    <col min="7" max="7" width="24.7109375" style="23" customWidth="1"/>
    <col min="8" max="8" width="15.85546875" style="23" customWidth="1"/>
    <col min="9" max="9" width="27.42578125" style="23" customWidth="1"/>
    <col min="10" max="10" width="11.140625" style="23" customWidth="1"/>
    <col min="11" max="11" width="13" style="23" customWidth="1"/>
    <col min="12" max="12" width="12.28515625" style="23" customWidth="1"/>
    <col min="13" max="13" width="21.85546875" style="23" customWidth="1"/>
    <col min="14" max="14" width="12.28515625" style="23" customWidth="1"/>
    <col min="15" max="15" width="12.140625" style="23" customWidth="1"/>
    <col min="16" max="16" width="24.28515625" style="23" customWidth="1"/>
    <col min="17" max="17" width="24.28515625" style="23" hidden="1" customWidth="1"/>
    <col min="18" max="18" width="24.28515625" style="23" customWidth="1"/>
    <col min="19" max="19" width="9" style="23" customWidth="1"/>
    <col min="20" max="20" width="12.7109375" style="23" customWidth="1"/>
    <col min="21" max="21" width="10.28515625" style="23" customWidth="1"/>
    <col min="22" max="22" width="12.7109375" style="23" customWidth="1"/>
    <col min="23" max="23" width="8.42578125" style="23" customWidth="1"/>
    <col min="24" max="24" width="26.42578125" style="23" customWidth="1"/>
    <col min="25" max="25" width="42.28515625" style="23" customWidth="1"/>
    <col min="26" max="26" width="55.140625" style="23" customWidth="1"/>
    <col min="27" max="27" width="68.140625" style="23" customWidth="1"/>
    <col min="28" max="28" width="19.28515625" style="23" customWidth="1"/>
    <col min="29" max="32" width="16.140625" style="23" customWidth="1"/>
    <col min="33" max="33" width="18.42578125" style="23" customWidth="1"/>
    <col min="34" max="35" width="16.140625" style="23" customWidth="1"/>
    <col min="36" max="36" width="12.7109375" style="23" customWidth="1"/>
    <col min="37" max="37" width="9.140625" style="23" customWidth="1"/>
    <col min="38" max="39" width="11.42578125" style="23" customWidth="1"/>
    <col min="40" max="40" width="9.7109375" style="23" customWidth="1"/>
    <col min="41" max="41" width="13.28515625" style="23" customWidth="1"/>
    <col min="42" max="42" width="11.140625" style="23" customWidth="1"/>
    <col min="43" max="43" width="13.28515625" style="23" customWidth="1"/>
    <col min="44" max="44" width="12.7109375" style="23" customWidth="1"/>
    <col min="45" max="45" width="12" style="23" customWidth="1"/>
    <col min="46" max="46" width="31.85546875" style="23" customWidth="1"/>
    <col min="47" max="47" width="17.28515625" style="23" customWidth="1"/>
    <col min="48" max="48" width="19" style="23" customWidth="1"/>
    <col min="49" max="49" width="18.85546875" style="23" customWidth="1"/>
    <col min="50" max="50" width="24.85546875" style="23" customWidth="1"/>
    <col min="51" max="51" width="29.85546875" style="23" customWidth="1"/>
    <col min="52" max="52" width="31.140625" style="23" customWidth="1"/>
    <col min="53" max="54" width="22" style="23" customWidth="1"/>
    <col min="55" max="55" width="12.140625" style="23" customWidth="1"/>
    <col min="56" max="60" width="11.42578125" style="23"/>
    <col min="61" max="61" width="54.140625" style="23" customWidth="1"/>
    <col min="62" max="16337" width="11.42578125" style="23"/>
    <col min="16338" max="16384" width="25.42578125" style="23" customWidth="1"/>
  </cols>
  <sheetData>
    <row r="1" spans="1:61" s="29" customFormat="1" ht="16.5" customHeight="1" x14ac:dyDescent="0.35">
      <c r="A1" s="100"/>
      <c r="B1" s="101"/>
      <c r="C1" s="102" t="s">
        <v>217</v>
      </c>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3" t="s">
        <v>218</v>
      </c>
      <c r="BC1" s="103"/>
    </row>
    <row r="2" spans="1:61" s="29" customFormat="1" ht="16.5" customHeight="1" x14ac:dyDescent="0.35">
      <c r="A2" s="100"/>
      <c r="B2" s="101"/>
      <c r="C2" s="102" t="s">
        <v>219</v>
      </c>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3" t="s">
        <v>220</v>
      </c>
      <c r="BC2" s="103"/>
    </row>
    <row r="3" spans="1:61" s="29" customFormat="1" ht="16.5" customHeight="1" x14ac:dyDescent="0.35">
      <c r="A3" s="100"/>
      <c r="B3" s="101"/>
      <c r="C3" s="102" t="s">
        <v>221</v>
      </c>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3" t="s">
        <v>222</v>
      </c>
      <c r="BC3" s="103"/>
    </row>
    <row r="4" spans="1:61" s="29" customFormat="1" ht="16.5" customHeight="1" x14ac:dyDescent="0.35">
      <c r="A4" s="100"/>
      <c r="B4" s="101"/>
      <c r="C4" s="102" t="s">
        <v>223</v>
      </c>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3" t="s">
        <v>224</v>
      </c>
      <c r="BC4" s="103"/>
    </row>
    <row r="5" spans="1:61" s="21" customFormat="1" ht="47.1" customHeight="1" x14ac:dyDescent="0.25">
      <c r="A5" s="92" t="s">
        <v>225</v>
      </c>
      <c r="B5" s="92"/>
      <c r="C5" s="106" t="s">
        <v>226</v>
      </c>
      <c r="D5" s="107"/>
      <c r="E5" s="25" t="s">
        <v>227</v>
      </c>
      <c r="F5" s="26" t="s">
        <v>228</v>
      </c>
      <c r="G5" s="25" t="s">
        <v>0</v>
      </c>
      <c r="H5" s="27" t="s">
        <v>229</v>
      </c>
      <c r="I5" s="108" t="s">
        <v>230</v>
      </c>
      <c r="J5" s="109"/>
      <c r="K5" s="109"/>
      <c r="L5" s="109"/>
      <c r="M5" s="109"/>
      <c r="N5" s="109"/>
      <c r="O5" s="110"/>
      <c r="P5" s="124">
        <v>45043</v>
      </c>
      <c r="Q5" s="125"/>
      <c r="R5" s="125"/>
      <c r="S5" s="125"/>
      <c r="T5" s="126"/>
      <c r="AS5" s="93"/>
      <c r="BB5" s="94"/>
      <c r="BC5" s="94"/>
    </row>
    <row r="6" spans="1:61" s="21" customFormat="1" ht="92.1" customHeight="1" x14ac:dyDescent="0.25">
      <c r="A6" s="95" t="s">
        <v>231</v>
      </c>
      <c r="B6" s="96"/>
      <c r="C6" s="97" t="s">
        <v>232</v>
      </c>
      <c r="D6" s="98"/>
      <c r="E6" s="98"/>
      <c r="F6" s="98"/>
      <c r="G6" s="98"/>
      <c r="H6" s="99"/>
      <c r="I6" s="108" t="s">
        <v>233</v>
      </c>
      <c r="J6" s="109"/>
      <c r="K6" s="109"/>
      <c r="L6" s="109"/>
      <c r="M6" s="109"/>
      <c r="N6" s="109"/>
      <c r="O6" s="110"/>
      <c r="P6" s="127" t="s">
        <v>234</v>
      </c>
      <c r="Q6" s="128"/>
      <c r="R6" s="128"/>
      <c r="S6" s="128"/>
      <c r="T6" s="128"/>
      <c r="W6" s="21" t="s">
        <v>235</v>
      </c>
      <c r="X6" s="104"/>
      <c r="Y6" s="104"/>
      <c r="Z6" s="104"/>
      <c r="AA6" s="104"/>
      <c r="AB6" s="104"/>
      <c r="AC6" s="104"/>
      <c r="AD6" s="104"/>
      <c r="AE6" s="104"/>
      <c r="AF6" s="104"/>
      <c r="AG6" s="104"/>
      <c r="AH6" s="104"/>
      <c r="AI6" s="104"/>
      <c r="AJ6" s="30"/>
      <c r="AK6" s="30"/>
      <c r="AL6" s="30"/>
      <c r="AM6" s="30"/>
      <c r="AN6" s="31"/>
      <c r="AO6" s="32"/>
      <c r="AP6" s="32"/>
      <c r="AQ6" s="32"/>
      <c r="AS6" s="93"/>
      <c r="BB6" s="105"/>
      <c r="BC6" s="105"/>
    </row>
    <row r="7" spans="1:61" s="21" customFormat="1" ht="33.75" customHeight="1" x14ac:dyDescent="0.25">
      <c r="A7" s="108" t="s">
        <v>236</v>
      </c>
      <c r="B7" s="109"/>
      <c r="C7" s="109"/>
      <c r="D7" s="109"/>
      <c r="E7" s="109"/>
      <c r="F7" s="109"/>
      <c r="G7" s="109"/>
      <c r="H7" s="109"/>
      <c r="I7" s="109"/>
      <c r="J7" s="109"/>
      <c r="K7" s="109"/>
      <c r="L7" s="109"/>
      <c r="M7" s="109"/>
      <c r="N7" s="109"/>
      <c r="O7" s="109"/>
      <c r="P7" s="109"/>
      <c r="Q7" s="109"/>
      <c r="R7" s="109"/>
      <c r="S7" s="109"/>
      <c r="T7" s="109"/>
      <c r="U7" s="109"/>
      <c r="V7" s="110"/>
      <c r="W7" s="111" t="s">
        <v>237</v>
      </c>
      <c r="X7" s="112"/>
      <c r="Y7" s="112"/>
      <c r="Z7" s="112"/>
      <c r="AA7" s="112"/>
      <c r="AB7" s="112"/>
      <c r="AC7" s="112"/>
      <c r="AD7" s="112"/>
      <c r="AE7" s="112"/>
      <c r="AF7" s="112"/>
      <c r="AG7" s="112"/>
      <c r="AH7" s="112"/>
      <c r="AI7" s="112"/>
      <c r="AJ7" s="112"/>
      <c r="AK7" s="112"/>
      <c r="AL7" s="112"/>
      <c r="AM7" s="112"/>
      <c r="AN7" s="112"/>
      <c r="AO7" s="112"/>
      <c r="AP7" s="112"/>
      <c r="AQ7" s="112"/>
      <c r="AR7" s="112"/>
      <c r="AS7" s="113"/>
      <c r="AT7" s="92" t="s">
        <v>238</v>
      </c>
      <c r="AU7" s="92"/>
      <c r="AV7" s="92"/>
      <c r="AW7" s="92"/>
      <c r="AX7" s="92"/>
      <c r="AY7" s="92"/>
      <c r="AZ7" s="92"/>
      <c r="BA7" s="92"/>
      <c r="BB7" s="92"/>
      <c r="BC7" s="92"/>
    </row>
    <row r="8" spans="1:61" s="21" customFormat="1" ht="33" customHeight="1" x14ac:dyDescent="0.25">
      <c r="A8" s="92" t="s">
        <v>239</v>
      </c>
      <c r="B8" s="92"/>
      <c r="C8" s="92"/>
      <c r="D8" s="92"/>
      <c r="E8" s="92"/>
      <c r="F8" s="92"/>
      <c r="G8" s="92"/>
      <c r="H8" s="92"/>
      <c r="I8" s="92"/>
      <c r="J8" s="92" t="s">
        <v>240</v>
      </c>
      <c r="K8" s="92"/>
      <c r="L8" s="92"/>
      <c r="M8" s="92"/>
      <c r="N8" s="92"/>
      <c r="O8" s="92"/>
      <c r="P8" s="92"/>
      <c r="Q8" s="92"/>
      <c r="R8" s="92"/>
      <c r="S8" s="92"/>
      <c r="T8" s="92"/>
      <c r="U8" s="92"/>
      <c r="V8" s="92"/>
      <c r="W8" s="92" t="s">
        <v>241</v>
      </c>
      <c r="X8" s="92"/>
      <c r="Y8" s="92"/>
      <c r="Z8" s="92"/>
      <c r="AA8" s="92"/>
      <c r="AB8" s="92" t="s">
        <v>242</v>
      </c>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row>
    <row r="9" spans="1:61" s="21" customFormat="1" ht="33" customHeight="1" x14ac:dyDescent="0.25">
      <c r="A9" s="92"/>
      <c r="B9" s="92"/>
      <c r="C9" s="92"/>
      <c r="D9" s="92"/>
      <c r="E9" s="92"/>
      <c r="F9" s="92"/>
      <c r="G9" s="92"/>
      <c r="H9" s="92"/>
      <c r="I9" s="92"/>
      <c r="J9" s="114" t="s">
        <v>243</v>
      </c>
      <c r="K9" s="114" t="s">
        <v>244</v>
      </c>
      <c r="L9" s="114" t="s">
        <v>245</v>
      </c>
      <c r="M9" s="114" t="s">
        <v>246</v>
      </c>
      <c r="N9" s="114" t="s">
        <v>247</v>
      </c>
      <c r="O9" s="114" t="s">
        <v>248</v>
      </c>
      <c r="P9" s="114" t="s">
        <v>249</v>
      </c>
      <c r="Q9" s="114" t="s">
        <v>250</v>
      </c>
      <c r="R9" s="114" t="s">
        <v>251</v>
      </c>
      <c r="S9" s="114" t="s">
        <v>252</v>
      </c>
      <c r="T9" s="114" t="s">
        <v>253</v>
      </c>
      <c r="U9" s="114" t="s">
        <v>254</v>
      </c>
      <c r="V9" s="114" t="s">
        <v>255</v>
      </c>
      <c r="W9" s="92"/>
      <c r="X9" s="92"/>
      <c r="Y9" s="92"/>
      <c r="Z9" s="92"/>
      <c r="AA9" s="92"/>
      <c r="AB9" s="92" t="s">
        <v>256</v>
      </c>
      <c r="AC9" s="92"/>
      <c r="AD9" s="92"/>
      <c r="AE9" s="92"/>
      <c r="AF9" s="92"/>
      <c r="AG9" s="92"/>
      <c r="AH9" s="92"/>
      <c r="AI9" s="92"/>
      <c r="AJ9" s="115" t="s">
        <v>257</v>
      </c>
      <c r="AK9" s="33"/>
      <c r="AL9" s="115" t="s">
        <v>258</v>
      </c>
      <c r="AM9" s="115" t="s">
        <v>259</v>
      </c>
      <c r="AN9" s="116" t="s">
        <v>260</v>
      </c>
      <c r="AO9" s="116" t="s">
        <v>261</v>
      </c>
      <c r="AP9" s="115" t="s">
        <v>262</v>
      </c>
      <c r="AQ9" s="116" t="s">
        <v>263</v>
      </c>
      <c r="AR9" s="116" t="s">
        <v>264</v>
      </c>
      <c r="AS9" s="116" t="s">
        <v>265</v>
      </c>
      <c r="AT9" s="92"/>
      <c r="AU9" s="92"/>
      <c r="AV9" s="92"/>
      <c r="AW9" s="92"/>
      <c r="AX9" s="92"/>
      <c r="AY9" s="92"/>
      <c r="AZ9" s="92"/>
      <c r="BA9" s="92"/>
      <c r="BB9" s="92"/>
      <c r="BC9" s="92"/>
      <c r="BI9" s="21" t="s">
        <v>266</v>
      </c>
    </row>
    <row r="10" spans="1:61" s="21" customFormat="1" ht="49.5" customHeight="1" x14ac:dyDescent="0.25">
      <c r="A10" s="92" t="s">
        <v>267</v>
      </c>
      <c r="B10" s="92" t="s">
        <v>268</v>
      </c>
      <c r="C10" s="92" t="s">
        <v>438</v>
      </c>
      <c r="D10" s="92" t="s">
        <v>439</v>
      </c>
      <c r="E10" s="92" t="s">
        <v>269</v>
      </c>
      <c r="F10" s="92" t="s">
        <v>270</v>
      </c>
      <c r="G10" s="92"/>
      <c r="H10" s="92"/>
      <c r="I10" s="92"/>
      <c r="J10" s="114"/>
      <c r="K10" s="114"/>
      <c r="L10" s="114"/>
      <c r="M10" s="114"/>
      <c r="N10" s="114"/>
      <c r="O10" s="114"/>
      <c r="P10" s="114"/>
      <c r="Q10" s="114"/>
      <c r="R10" s="114"/>
      <c r="S10" s="114"/>
      <c r="T10" s="114"/>
      <c r="U10" s="114"/>
      <c r="V10" s="114"/>
      <c r="W10" s="92"/>
      <c r="X10" s="92"/>
      <c r="Y10" s="92"/>
      <c r="Z10" s="92"/>
      <c r="AA10" s="92"/>
      <c r="AB10" s="115" t="s">
        <v>271</v>
      </c>
      <c r="AC10" s="115"/>
      <c r="AD10" s="115"/>
      <c r="AE10" s="115"/>
      <c r="AF10" s="115"/>
      <c r="AG10" s="115" t="s">
        <v>272</v>
      </c>
      <c r="AH10" s="115"/>
      <c r="AI10" s="115"/>
      <c r="AJ10" s="115"/>
      <c r="AK10" s="33"/>
      <c r="AL10" s="115"/>
      <c r="AM10" s="115"/>
      <c r="AN10" s="116"/>
      <c r="AO10" s="116"/>
      <c r="AP10" s="115"/>
      <c r="AQ10" s="116"/>
      <c r="AR10" s="116"/>
      <c r="AS10" s="116"/>
      <c r="AT10" s="120" t="s">
        <v>273</v>
      </c>
      <c r="AU10" s="120" t="s">
        <v>274</v>
      </c>
      <c r="AV10" s="120" t="s">
        <v>275</v>
      </c>
      <c r="AW10" s="120" t="s">
        <v>276</v>
      </c>
      <c r="AX10" s="122" t="s">
        <v>277</v>
      </c>
      <c r="AY10" s="122"/>
      <c r="AZ10" s="122"/>
      <c r="BA10" s="92" t="s">
        <v>278</v>
      </c>
      <c r="BB10" s="92" t="s">
        <v>279</v>
      </c>
      <c r="BC10" s="92" t="s">
        <v>280</v>
      </c>
      <c r="BI10" s="21" t="s">
        <v>281</v>
      </c>
    </row>
    <row r="11" spans="1:61" s="21" customFormat="1" ht="57.75" customHeight="1" x14ac:dyDescent="0.35">
      <c r="A11" s="92"/>
      <c r="B11" s="92"/>
      <c r="C11" s="92"/>
      <c r="D11" s="92"/>
      <c r="E11" s="92"/>
      <c r="F11" s="28" t="s">
        <v>282</v>
      </c>
      <c r="G11" s="28" t="s">
        <v>283</v>
      </c>
      <c r="H11" s="28" t="s">
        <v>284</v>
      </c>
      <c r="I11" s="28" t="s">
        <v>285</v>
      </c>
      <c r="J11" s="114"/>
      <c r="K11" s="114"/>
      <c r="L11" s="114"/>
      <c r="M11" s="114"/>
      <c r="N11" s="114"/>
      <c r="O11" s="114"/>
      <c r="P11" s="114"/>
      <c r="Q11" s="114"/>
      <c r="R11" s="114"/>
      <c r="S11" s="114"/>
      <c r="T11" s="114"/>
      <c r="U11" s="114"/>
      <c r="V11" s="114"/>
      <c r="W11" s="34" t="s">
        <v>286</v>
      </c>
      <c r="X11" s="34" t="s">
        <v>287</v>
      </c>
      <c r="Y11" s="34" t="s">
        <v>288</v>
      </c>
      <c r="Z11" s="34" t="s">
        <v>289</v>
      </c>
      <c r="AA11" s="35" t="s">
        <v>290</v>
      </c>
      <c r="AB11" s="36" t="s">
        <v>291</v>
      </c>
      <c r="AC11" s="33" t="s">
        <v>292</v>
      </c>
      <c r="AD11" s="33" t="s">
        <v>293</v>
      </c>
      <c r="AE11" s="36" t="s">
        <v>294</v>
      </c>
      <c r="AF11" s="33" t="s">
        <v>295</v>
      </c>
      <c r="AG11" s="33" t="s">
        <v>296</v>
      </c>
      <c r="AH11" s="33" t="s">
        <v>297</v>
      </c>
      <c r="AI11" s="33" t="s">
        <v>298</v>
      </c>
      <c r="AJ11" s="33" t="s">
        <v>299</v>
      </c>
      <c r="AK11" s="33"/>
      <c r="AL11" s="33" t="s">
        <v>300</v>
      </c>
      <c r="AM11" s="33" t="s">
        <v>301</v>
      </c>
      <c r="AN11" s="116"/>
      <c r="AO11" s="116"/>
      <c r="AP11" s="115"/>
      <c r="AQ11" s="116"/>
      <c r="AR11" s="116"/>
      <c r="AS11" s="116"/>
      <c r="AT11" s="121"/>
      <c r="AU11" s="121"/>
      <c r="AV11" s="121"/>
      <c r="AW11" s="121"/>
      <c r="AX11" s="28" t="s">
        <v>302</v>
      </c>
      <c r="AY11" s="28" t="s">
        <v>303</v>
      </c>
      <c r="AZ11" s="28" t="s">
        <v>304</v>
      </c>
      <c r="BA11" s="92"/>
      <c r="BB11" s="92"/>
      <c r="BC11" s="92"/>
      <c r="BF11" s="37"/>
      <c r="BI11" s="21" t="s">
        <v>305</v>
      </c>
    </row>
    <row r="12" spans="1:61" s="19" customFormat="1" ht="144" customHeight="1" x14ac:dyDescent="0.25">
      <c r="A12" s="85" t="s">
        <v>306</v>
      </c>
      <c r="B12" s="85" t="s">
        <v>307</v>
      </c>
      <c r="C12" s="117" t="s">
        <v>308</v>
      </c>
      <c r="D12" s="117" t="s">
        <v>309</v>
      </c>
      <c r="E12" s="86" t="str">
        <f>+CONCATENATE(B12," ",C12," ",D12)</f>
        <v>Posibilidad de pérdida Reputacional por sancion del ente regulador debido a la falta de cargue en SECOP de la documentación requerida  como soporte legal de los procesos contractuales</v>
      </c>
      <c r="F12" s="85" t="s">
        <v>310</v>
      </c>
      <c r="G12" s="87"/>
      <c r="H12" s="87" t="s">
        <v>311</v>
      </c>
      <c r="I12" s="88" t="str">
        <f>+G12&amp;H12</f>
        <v>Procesos</v>
      </c>
      <c r="J12" s="123">
        <v>200</v>
      </c>
      <c r="K12" s="75" t="str">
        <f>IF(J12&lt;=0,"",IF(J12&lt;=2,"Muy Baja",IF(J12&lt;=24,"Baja",IF(J12&lt;=500,"Media",IF(J12&lt;=5000,"Alta","Muy Alta")))))</f>
        <v>Media</v>
      </c>
      <c r="L12" s="79">
        <f>IF(K12="","",IF(K12="Muy Baja",0.2,IF(K12="Baja",0.4,IF(K12="Media",0.6,IF(K12="Alta",0.8,IF(K12="Muy Alta",1,))))))</f>
        <v>0.6</v>
      </c>
      <c r="M12" s="81" t="s">
        <v>407</v>
      </c>
      <c r="N12" s="79">
        <f>IF(M12="","",IF(M12="menor a 10 SMLMV",0.2,IF(M12="ENTRE 10 Y 50 SMLMV",0.4,IF(M12="entre 50 y 100 SMLMV",0.6,IF(M12="entre 100 y 500 SMLMV",0.8,IF(M12="Mayor a 500 SMLMV",1,))))))</f>
        <v>0</v>
      </c>
      <c r="O12" s="75" t="str">
        <f>IF(N12&lt;=0,"",IF(N12&lt;=20%,"Leve",IF(N12&lt;=40%,"Menor",IF(N12&lt;=60%,"Moderado",IF(N12&lt;=80%,"Mayor","Catastrofico")))))</f>
        <v/>
      </c>
      <c r="P12" s="82" t="s">
        <v>266</v>
      </c>
      <c r="Q12" s="38" t="s">
        <v>266</v>
      </c>
      <c r="R12" s="75" t="str">
        <f>IF(S12&lt;=0,"",IF(S12&lt;=20%,"Leve",IF(S12&lt;=40%,"Menor",IF(S12&lt;=60%,"Moderado",IF(S12&lt;=80%,"Mayor","Catastrofico")))))</f>
        <v>Leve</v>
      </c>
      <c r="S12" s="79">
        <f>IF(P12="","",IF(P12="El riesgo afecta la imagen de algún área de la organización",0.2,IF(P12="El riesgo afecta la imagen de la entidad internamente, de conocimiento general nivel interno, de junta directiva y accionistas y/o de proveedores",0.4,IF(P12="El riesgo afecta la imagen de la entidad con algunos usuarios de relevancia frente al logro de los objetivos",0.6,IF(P12="El riesgo afecta la imagen de la entidad con efecto publicitario sostenido a nivel de sector administrativo, nivel departamental o municipal",0.8,IF(P12="El riesgo afecta la imagen de la entidad a nivel nacional, con efecto publicitario sostenido a nivel país",1,))))))</f>
        <v>0.2</v>
      </c>
      <c r="T12" s="75" t="str">
        <f>IF(U12&lt;=0,"",IF(U12&lt;=20%,"Leve",IF(U12&lt;=40%,"Menor",IF(U12&lt;=60%,"Moderado",IF(U12&lt;=80%,"Mayor","Catastrofico")))))</f>
        <v>Leve</v>
      </c>
      <c r="U12" s="72">
        <f>+S12</f>
        <v>0.2</v>
      </c>
      <c r="V12" s="73" t="str">
        <f>IF(OR(AND(K12="Muy Baja",T12="Leve"),AND(K12="Muy Baja",T12="Menor"),AND(K12="Baja",T12="Leve")),"Bajo",IF(OR(AND(K12="Muy baja",T12="Moderado"),AND(K12="Baja",T12="Menor"),AND(K12="Baja",T12="Moderado"),AND(K12="Media",T12="Leve"),AND(K12="Media",T12="Menor"),AND(K12="Media",T12="Moderado"),AND(K12="Alta",T12="Leve"),AND(K12="Alta",T12="Menor")),"Moderado",IF(OR(AND(K12="Muy Baja",T12="Mayor"),AND(K12="Baja",T12="Mayor"),AND(K12="Media",T12="Mayor"),AND(K12="Alta",T12="Moderado"),AND(K12="Alta",T12="Mayor"),AND(K12="Muy Alta",T12="Leve"),AND(K12="Muy Alta",T12="Menor"),AND(K12="Muy Alta",T12="Moderado"),AND(K12="Muy Alta",T12="Mayor")),"Alto",IF(OR(AND(K12="Muy Baja",T12="Catastrofico"),AND(K12="Baja",T12="Catastrofico"),AND(K12="Media",T12="Catastrofico"),AND(K12="Alta",T12="Catastrofico"),AND(K12="Muy Alta",T12="Catastrofico")),"Extremo",))))</f>
        <v>Moderado</v>
      </c>
      <c r="W12" s="39">
        <v>1</v>
      </c>
      <c r="X12" s="40" t="s">
        <v>313</v>
      </c>
      <c r="Y12" s="40" t="s">
        <v>314</v>
      </c>
      <c r="Z12" s="40" t="s">
        <v>315</v>
      </c>
      <c r="AA12" s="41" t="str">
        <f t="shared" ref="AA12:AA15" si="0">+CONCATENATE(X12," ",Y12," ",Z12)</f>
        <v>El coordinador de la UIC/ verifica que los documentos legales exigidos en cada modalidad contractual se hayan cargado correctamente a través del flujo de aprobación de Secop antes de ser publicados en la plataforma. En caso de no cumplir, el proceso se rechaza, regresándolo al paso anterior para el correcto cargue de información.</v>
      </c>
      <c r="AB12" s="42" t="s">
        <v>316</v>
      </c>
      <c r="AC12" s="43">
        <f>IF(AB12="","",IF(AB12="Preventivo",0.25,IF(AB12="Detectivo",0.15,IF(AB12="Correctivo",0.1,))))</f>
        <v>0.25</v>
      </c>
      <c r="AD12" s="44" t="str">
        <f>+IF(OR(AB12='[1]11 FORMULAS'!$O$4,AB12='[1]11 FORMULAS'!$O$5),'[1]11 FORMULAS'!$P$5,IF(AB12='[1]11 FORMULAS'!$O$6,'[1]11 FORMULAS'!$P$6,""))</f>
        <v>Probabilidad</v>
      </c>
      <c r="AE12" s="42" t="s">
        <v>317</v>
      </c>
      <c r="AF12" s="43">
        <f>IF(AE12="","",IF(AE12="Manual",0.15,IF(AE12="Automatico",0.25,)))</f>
        <v>0.25</v>
      </c>
      <c r="AG12" s="42" t="s">
        <v>318</v>
      </c>
      <c r="AH12" s="42" t="s">
        <v>319</v>
      </c>
      <c r="AI12" s="42" t="s">
        <v>320</v>
      </c>
      <c r="AJ12" s="44">
        <f>+AC12+AF12</f>
        <v>0.5</v>
      </c>
      <c r="AK12" s="44">
        <f>+L12*AJ12</f>
        <v>0.3</v>
      </c>
      <c r="AL12" s="44">
        <f>+L12-AK12</f>
        <v>0.3</v>
      </c>
      <c r="AM12" s="44">
        <f>IF(AD12='[4]11 FORMULAS'!$P$6,U12-(U12*AJ12),U12)</f>
        <v>0.2</v>
      </c>
      <c r="AN12" s="74">
        <f>+AL16</f>
        <v>0.22499999999999998</v>
      </c>
      <c r="AO12" s="75" t="str">
        <f>IF(AN12&lt;=0,"",IF(AN12&lt;=20%,"Muy Baja",IF(AN12&lt;=40%,"Baja",IF(AN12&lt;=60%,"Media",IF(AN12&lt;=80%,"Alta","Muy Alta")))))</f>
        <v>Baja</v>
      </c>
      <c r="AP12" s="74">
        <f>+AM16</f>
        <v>0.2</v>
      </c>
      <c r="AQ12" s="75" t="str">
        <f>IF(AP12&lt;=0,"",IF(AP12&lt;=20%,"Leve",IF(AP12&lt;=40%,"Menor",IF(AP12&lt;=60%,"Moderado",IF(AP12&lt;=80%,"Mayor","Catastrofico")))))</f>
        <v>Leve</v>
      </c>
      <c r="AR12" s="73" t="str">
        <f>IF(OR(AND(AO12="Muy Baja",AQ12="Leve"),AND(AO12="Muy Baja",AQ12="Menor"),AND(AO12="Baja",AQ12="Leve")),"Bajo",IF(OR(AND(AO12="Muy baja",AQ12="Moderado"),AND(AO12="Baja",AQ12="Menor"),AND(AO12="Baja",AQ12="Moderado"),AND(AO12="Media",AQ12="Leve"),AND(AO12="Media",AQ12="Menor"),AND(AO12="Media",AQ12="Moderado"),AND(AO12="Alta",AQ12="Leve"),AND(AO12="Alta",AQ12="Menor")),"Moderado",IF(OR(AND(AO12="Muy Baja",AQ12="Mayor"),AND(AO12="Baja",AQ12="Mayor"),AND(AO12="Media",AQ12="Mayor"),AND(AO12="Alta",AQ12="Moderado"),AND(AO12="Alta",AQ12="Mayor"),AND(AO12="Muy Alta",AQ12="Leve"),AND(AO12="Muy Alta",AQ12="Menor"),AND(AO12="Muy Alta",AQ12="Moderado"),AND(AO12="Muy Alta",AQ12="Mayor")),"Alto",IF(OR(AND(AO12="Muy Baja",AQ12="Catastrofico"),AND(AO12="Baja",AQ12="Catastrofico"),AND(AO12="Media",AQ12="Catastrofico"),AND(AO12="Alta",AQ12="Catastrofico"),AND(AO12="Muy Alta",AQ12="Catastrofico")),"Extremo",""))))</f>
        <v>Bajo</v>
      </c>
      <c r="AS12" s="76" t="s">
        <v>428</v>
      </c>
      <c r="AT12" s="69"/>
      <c r="AU12" s="69"/>
      <c r="AV12" s="69"/>
      <c r="AW12" s="69"/>
      <c r="AX12" s="69"/>
      <c r="AY12" s="69"/>
      <c r="AZ12" s="69"/>
      <c r="BA12" s="69"/>
      <c r="BB12" s="69"/>
      <c r="BC12" s="69"/>
      <c r="BE12" s="20" t="str">
        <f>IF(BD12="","",IF(BD12="Muy Baja",0.2,IF(BD12="Baja",0.4,IF(BD12="Media",0.6,IF(BD12="Alta",0.8,IF(BD12="Muy Alta",1,))))))</f>
        <v/>
      </c>
      <c r="BF12" s="90" t="s">
        <v>321</v>
      </c>
      <c r="BG12" s="91"/>
      <c r="BI12" s="21" t="s">
        <v>322</v>
      </c>
    </row>
    <row r="13" spans="1:61" s="19" customFormat="1" ht="119.1" customHeight="1" x14ac:dyDescent="0.35">
      <c r="A13" s="85"/>
      <c r="B13" s="85"/>
      <c r="C13" s="118"/>
      <c r="D13" s="118"/>
      <c r="E13" s="86"/>
      <c r="F13" s="85"/>
      <c r="G13" s="87"/>
      <c r="H13" s="87"/>
      <c r="I13" s="88"/>
      <c r="J13" s="123"/>
      <c r="K13" s="75"/>
      <c r="L13" s="80"/>
      <c r="M13" s="81"/>
      <c r="N13" s="80"/>
      <c r="O13" s="75"/>
      <c r="P13" s="83"/>
      <c r="Q13" s="38" t="s">
        <v>281</v>
      </c>
      <c r="R13" s="75"/>
      <c r="S13" s="80"/>
      <c r="T13" s="75"/>
      <c r="U13" s="72"/>
      <c r="V13" s="73"/>
      <c r="W13" s="39">
        <v>2</v>
      </c>
      <c r="X13" s="40" t="s">
        <v>313</v>
      </c>
      <c r="Y13" s="40" t="s">
        <v>323</v>
      </c>
      <c r="Z13" s="40" t="s">
        <v>324</v>
      </c>
      <c r="AA13" s="41" t="str">
        <f t="shared" si="0"/>
        <v>El coordinador de la UIC/ verifica el cumplimiento de los requisitos de perfeccionamiento y ejecución del contrato a través del seguimiento de los procesos contractuales en la plataforma, y en caso de ser necesario impulsar a su perfeccionamiento y ejecución</v>
      </c>
      <c r="AB13" s="46" t="s">
        <v>325</v>
      </c>
      <c r="AC13" s="43">
        <f>IF(AB13="","",IF(AB13="Preventivo",0.25,IF(AB13="Detectivo",0.15,IF(AB13="Correctivo",0.1,))))</f>
        <v>0.1</v>
      </c>
      <c r="AD13" s="44" t="str">
        <f>+IF(OR(AB13='[1]11 FORMULAS'!$O$4,AB13='[1]11 FORMULAS'!$O$5),'[1]11 FORMULAS'!$P$5,IF(AB13='[1]11 FORMULAS'!$O$6,'[1]11 FORMULAS'!$P$6,""))</f>
        <v>Impacto</v>
      </c>
      <c r="AE13" s="42" t="s">
        <v>326</v>
      </c>
      <c r="AF13" s="43">
        <f>IF(AE13="","",IF(AE13="Manual",0.15,IF(AE13="Automatico",0.25,)))</f>
        <v>0.15</v>
      </c>
      <c r="AG13" s="42" t="s">
        <v>318</v>
      </c>
      <c r="AH13" s="42" t="s">
        <v>327</v>
      </c>
      <c r="AI13" s="42" t="s">
        <v>320</v>
      </c>
      <c r="AJ13" s="44">
        <f>+AC13+AF13</f>
        <v>0.25</v>
      </c>
      <c r="AK13" s="45">
        <f t="shared" ref="AK13:AK16" si="1">+AL12*AJ13</f>
        <v>7.4999999999999997E-2</v>
      </c>
      <c r="AL13" s="45">
        <f>+AL12-AK13</f>
        <v>0.22499999999999998</v>
      </c>
      <c r="AM13" s="45">
        <v>0.2</v>
      </c>
      <c r="AN13" s="74"/>
      <c r="AO13" s="75"/>
      <c r="AP13" s="74"/>
      <c r="AQ13" s="75"/>
      <c r="AR13" s="73"/>
      <c r="AS13" s="77"/>
      <c r="AT13" s="70"/>
      <c r="AU13" s="70"/>
      <c r="AV13" s="70"/>
      <c r="AW13" s="70"/>
      <c r="AX13" s="70"/>
      <c r="AY13" s="70"/>
      <c r="AZ13" s="70"/>
      <c r="BA13" s="70"/>
      <c r="BB13" s="70"/>
      <c r="BC13" s="70"/>
      <c r="BE13" s="22"/>
      <c r="BF13" s="23"/>
      <c r="BI13" s="21" t="s">
        <v>328</v>
      </c>
    </row>
    <row r="14" spans="1:61" s="19" customFormat="1" ht="35.25" customHeight="1" x14ac:dyDescent="0.35">
      <c r="A14" s="85"/>
      <c r="B14" s="85"/>
      <c r="C14" s="118"/>
      <c r="D14" s="118"/>
      <c r="E14" s="86"/>
      <c r="F14" s="85"/>
      <c r="G14" s="87"/>
      <c r="H14" s="87"/>
      <c r="I14" s="88"/>
      <c r="J14" s="123"/>
      <c r="K14" s="75"/>
      <c r="L14" s="80"/>
      <c r="M14" s="81"/>
      <c r="N14" s="80"/>
      <c r="O14" s="75"/>
      <c r="P14" s="83"/>
      <c r="Q14" s="38" t="s">
        <v>329</v>
      </c>
      <c r="R14" s="75"/>
      <c r="S14" s="80"/>
      <c r="T14" s="75"/>
      <c r="U14" s="72"/>
      <c r="V14" s="73"/>
      <c r="W14" s="39">
        <v>3</v>
      </c>
      <c r="X14" s="40"/>
      <c r="Y14" s="40"/>
      <c r="Z14" s="40"/>
      <c r="AA14" s="41" t="str">
        <f t="shared" si="0"/>
        <v xml:space="preserve">  </v>
      </c>
      <c r="AB14" s="47" t="s">
        <v>436</v>
      </c>
      <c r="AC14" s="43">
        <f t="shared" ref="AC14:AC16" si="2">IF(AB14="","",IF(AB14="Preventivo",0.25,IF(AB14="Detectivo",0.15,IF(AB14="Correctivo",0.1,))))</f>
        <v>0</v>
      </c>
      <c r="AD14" s="44" t="str">
        <f>+IF(OR(AB14='[4]11 FORMULAS'!$O$4,AB14='[4]11 FORMULAS'!$O$5),'[4]11 FORMULAS'!$P$5,IF(AB14='[4]11 FORMULAS'!$O$6,'[4]11 FORMULAS'!$P$6,""))</f>
        <v/>
      </c>
      <c r="AE14" s="47" t="s">
        <v>436</v>
      </c>
      <c r="AF14" s="43">
        <f t="shared" ref="AF14:AF16" si="3">IF(AE14="","",IF(AE14="Manual",0.15,IF(AE14="Automatico",0.25,)))</f>
        <v>0</v>
      </c>
      <c r="AG14" s="48"/>
      <c r="AH14" s="48"/>
      <c r="AI14" s="48"/>
      <c r="AJ14" s="44">
        <f t="shared" ref="AJ14:AJ16" si="4">+AC14+AF14</f>
        <v>0</v>
      </c>
      <c r="AK14" s="44">
        <f t="shared" si="1"/>
        <v>0</v>
      </c>
      <c r="AL14" s="45">
        <f>+AL13-AK14</f>
        <v>0.22499999999999998</v>
      </c>
      <c r="AM14" s="45">
        <v>0.2</v>
      </c>
      <c r="AN14" s="74"/>
      <c r="AO14" s="75"/>
      <c r="AP14" s="74"/>
      <c r="AQ14" s="75"/>
      <c r="AR14" s="73"/>
      <c r="AS14" s="77"/>
      <c r="AT14" s="70"/>
      <c r="AU14" s="70"/>
      <c r="AV14" s="70"/>
      <c r="AW14" s="70"/>
      <c r="AX14" s="70"/>
      <c r="AY14" s="70"/>
      <c r="AZ14" s="70"/>
      <c r="BA14" s="70"/>
      <c r="BB14" s="70"/>
      <c r="BC14" s="70"/>
      <c r="BE14" s="22"/>
      <c r="BF14" s="23"/>
    </row>
    <row r="15" spans="1:61" s="19" customFormat="1" ht="35.25" customHeight="1" x14ac:dyDescent="0.35">
      <c r="A15" s="85"/>
      <c r="B15" s="85"/>
      <c r="C15" s="118"/>
      <c r="D15" s="118"/>
      <c r="E15" s="86"/>
      <c r="F15" s="85"/>
      <c r="G15" s="87"/>
      <c r="H15" s="87"/>
      <c r="I15" s="88"/>
      <c r="J15" s="123"/>
      <c r="K15" s="75"/>
      <c r="L15" s="80"/>
      <c r="M15" s="81"/>
      <c r="N15" s="80"/>
      <c r="O15" s="75"/>
      <c r="P15" s="83"/>
      <c r="Q15" s="38" t="s">
        <v>330</v>
      </c>
      <c r="R15" s="75"/>
      <c r="S15" s="80"/>
      <c r="T15" s="75"/>
      <c r="U15" s="72"/>
      <c r="V15" s="73"/>
      <c r="W15" s="39">
        <v>4</v>
      </c>
      <c r="X15" s="40"/>
      <c r="Y15" s="40"/>
      <c r="Z15" s="40"/>
      <c r="AA15" s="41" t="str">
        <f t="shared" si="0"/>
        <v xml:space="preserve">  </v>
      </c>
      <c r="AB15" s="47" t="s">
        <v>436</v>
      </c>
      <c r="AC15" s="43">
        <f t="shared" si="2"/>
        <v>0</v>
      </c>
      <c r="AD15" s="44" t="str">
        <f>+IF(OR(AB15='[4]11 FORMULAS'!$O$4,AB15='[4]11 FORMULAS'!$O$5),'[4]11 FORMULAS'!$P$5,IF(AB15='[4]11 FORMULAS'!$O$6,'[4]11 FORMULAS'!$P$6,""))</f>
        <v/>
      </c>
      <c r="AE15" s="47" t="s">
        <v>436</v>
      </c>
      <c r="AF15" s="43">
        <f t="shared" si="3"/>
        <v>0</v>
      </c>
      <c r="AG15" s="48"/>
      <c r="AH15" s="48"/>
      <c r="AI15" s="48"/>
      <c r="AJ15" s="44">
        <f t="shared" si="4"/>
        <v>0</v>
      </c>
      <c r="AK15" s="44">
        <f t="shared" si="1"/>
        <v>0</v>
      </c>
      <c r="AL15" s="44">
        <f t="shared" ref="AL15:AL16" si="5">+AL14-AK15</f>
        <v>0.22499999999999998</v>
      </c>
      <c r="AM15" s="44">
        <v>0.2</v>
      </c>
      <c r="AN15" s="74"/>
      <c r="AO15" s="75"/>
      <c r="AP15" s="74"/>
      <c r="AQ15" s="75"/>
      <c r="AR15" s="73"/>
      <c r="AS15" s="77"/>
      <c r="AT15" s="70"/>
      <c r="AU15" s="70"/>
      <c r="AV15" s="70"/>
      <c r="AW15" s="70"/>
      <c r="AX15" s="70"/>
      <c r="AY15" s="70"/>
      <c r="AZ15" s="70"/>
      <c r="BA15" s="70"/>
      <c r="BB15" s="70"/>
      <c r="BC15" s="70"/>
      <c r="BE15" s="22"/>
      <c r="BF15" s="23"/>
    </row>
    <row r="16" spans="1:61" s="19" customFormat="1" ht="35.25" customHeight="1" x14ac:dyDescent="0.25">
      <c r="A16" s="85"/>
      <c r="B16" s="85"/>
      <c r="C16" s="119"/>
      <c r="D16" s="119"/>
      <c r="E16" s="86"/>
      <c r="F16" s="85"/>
      <c r="G16" s="87"/>
      <c r="H16" s="87"/>
      <c r="I16" s="88"/>
      <c r="J16" s="123"/>
      <c r="K16" s="75"/>
      <c r="L16" s="80"/>
      <c r="M16" s="81"/>
      <c r="N16" s="80"/>
      <c r="O16" s="75"/>
      <c r="P16" s="84"/>
      <c r="Q16" s="38" t="s">
        <v>328</v>
      </c>
      <c r="R16" s="75"/>
      <c r="S16" s="80"/>
      <c r="T16" s="75"/>
      <c r="U16" s="72"/>
      <c r="V16" s="73"/>
      <c r="W16" s="48"/>
      <c r="X16" s="48"/>
      <c r="Y16" s="48"/>
      <c r="Z16" s="48"/>
      <c r="AA16" s="48"/>
      <c r="AB16" s="47" t="s">
        <v>436</v>
      </c>
      <c r="AC16" s="43">
        <f t="shared" si="2"/>
        <v>0</v>
      </c>
      <c r="AD16" s="44" t="str">
        <f>+IF(OR(AB16='[4]11 FORMULAS'!$O$4,AB16='[4]11 FORMULAS'!$O$5),'[4]11 FORMULAS'!$P$5,IF(AB16='[4]11 FORMULAS'!$O$6,'[4]11 FORMULAS'!$P$6,""))</f>
        <v/>
      </c>
      <c r="AE16" s="47" t="s">
        <v>436</v>
      </c>
      <c r="AF16" s="43">
        <f t="shared" si="3"/>
        <v>0</v>
      </c>
      <c r="AG16" s="48"/>
      <c r="AH16" s="48"/>
      <c r="AI16" s="48"/>
      <c r="AJ16" s="44">
        <f t="shared" si="4"/>
        <v>0</v>
      </c>
      <c r="AK16" s="44">
        <f t="shared" si="1"/>
        <v>0</v>
      </c>
      <c r="AL16" s="44">
        <f t="shared" si="5"/>
        <v>0.22499999999999998</v>
      </c>
      <c r="AM16" s="44">
        <f>IF(AD16='[4]11 FORMULAS'!$P$6,AM15-(AM15*AJ16),AM15)</f>
        <v>0.2</v>
      </c>
      <c r="AN16" s="74"/>
      <c r="AO16" s="75"/>
      <c r="AP16" s="74"/>
      <c r="AQ16" s="75"/>
      <c r="AR16" s="73"/>
      <c r="AS16" s="78"/>
      <c r="AT16" s="71"/>
      <c r="AU16" s="71"/>
      <c r="AV16" s="71"/>
      <c r="AW16" s="71"/>
      <c r="AX16" s="71"/>
      <c r="AY16" s="71"/>
      <c r="AZ16" s="71"/>
      <c r="BA16" s="71"/>
      <c r="BB16" s="71"/>
      <c r="BC16" s="71"/>
      <c r="BE16" s="24"/>
    </row>
    <row r="17" spans="1:61" s="19" customFormat="1" ht="68.099999999999994" customHeight="1" x14ac:dyDescent="0.25">
      <c r="A17" s="85" t="s">
        <v>331</v>
      </c>
      <c r="B17" s="85" t="s">
        <v>332</v>
      </c>
      <c r="C17" s="85" t="s">
        <v>333</v>
      </c>
      <c r="D17" s="85" t="s">
        <v>441</v>
      </c>
      <c r="E17" s="86" t="str">
        <f>+CONCATENATE(B17," ",C17," ",D17)</f>
        <v>Posibilidad de pérdida Económica y Reputacional por pérdida o daño de bienes muebles debido a inventario desactualizado que no permita identificar lugar y responsable de los BM</v>
      </c>
      <c r="F17" s="85" t="s">
        <v>350</v>
      </c>
      <c r="G17" s="87" t="s">
        <v>311</v>
      </c>
      <c r="H17" s="87"/>
      <c r="I17" s="88" t="str">
        <f t="shared" ref="I17:I27" si="6">+G17&amp;H17</f>
        <v>Procesos</v>
      </c>
      <c r="J17" s="123">
        <v>365</v>
      </c>
      <c r="K17" s="75" t="str">
        <f>IF(J17&lt;=0,"",IF(J17&lt;=2,"Muy Baja",IF(J17&lt;=24,"Baja",IF(J17&lt;=500,"Media",IF(J17&lt;=5000,"Alta","Muy Alta")))))</f>
        <v>Media</v>
      </c>
      <c r="L17" s="79">
        <f>IF(K17="","",IF(K17="Muy Baja",0.2,IF(K17="Baja",0.4,IF(K17="Media",0.6,IF(K17="Alta",0.8,IF(K17="Muy Alta",1,))))))</f>
        <v>0.6</v>
      </c>
      <c r="M17" s="81" t="s">
        <v>334</v>
      </c>
      <c r="N17" s="79">
        <f>IF(M17="","",IF(M17="menor a 10 SMLMV",0.2,IF(M17="ENTRE 10 Y 50 SMLMV",0.4,IF(M17="entre 50 y 100 SMLMV",0.6,IF(M17="entre 100 y 500 SMLMV",0.8,IF(M17="Mayor a 500 SMLMV",1,))))))</f>
        <v>0.4</v>
      </c>
      <c r="O17" s="75" t="str">
        <f>IF(N17&lt;=0,"",IF(N17&lt;=20%,"Leve",IF(N17&lt;=40%,"Menor",IF(N17&lt;=60%,"Moderado",IF(N17&lt;=80%,"Mayor","Catastrofico")))))</f>
        <v>Menor</v>
      </c>
      <c r="P17" s="82" t="s">
        <v>330</v>
      </c>
      <c r="Q17" s="38" t="s">
        <v>266</v>
      </c>
      <c r="R17" s="75" t="str">
        <f>IF(S17&lt;=0,"",IF(S17&lt;=20%,"Leve",IF(S17&lt;=40%,"Menor",IF(S17&lt;=60%,"Moderado",IF(S17&lt;=80%,"Mayor","Catastrofico")))))</f>
        <v>Mayor</v>
      </c>
      <c r="S17" s="79">
        <f>IF(P17="","",IF(P17="El riesgo afecta la imagen de algún área de la organización",0.2,IF(P17="El riesgo afecta la imagen de la entidad internamente, de conocimiento general nivel interno, de junta directiva y accionistas y/o de proveedores",0.4,IF(P17="El riesgo afecta la imagen de la entidad con algunos usuarios de relevancia frente al logro de los objetivos",0.6,IF(P17="El riesgo afecta la imagen de la entidad con efecto publicitario sostenido a nivel de sector administrativo, nivel departamental o municipal",0.8,IF(P17="El riesgo afecta la imagen de la entidad a nivel nacional, con efecto publicitario sostenido a nivel país",1,))))))</f>
        <v>0.8</v>
      </c>
      <c r="T17" s="75" t="str">
        <f>IF(U17&lt;=0,"",IF(U17&lt;=20%,"Leve",IF(U17&lt;=40%,"Menor",IF(U17&lt;=60%,"Moderado",IF(U17&lt;=80%,"Mayor","Catastrofico")))))</f>
        <v>Mayor</v>
      </c>
      <c r="U17" s="72">
        <f>+S17</f>
        <v>0.8</v>
      </c>
      <c r="V17" s="73" t="str">
        <f>IF(OR(AND(K17="Muy Baja",T17="Leve"),AND(K17="Muy Baja",T17="Menor"),AND(K17="Baja",T17="Leve")),"Bajo",IF(OR(AND(K17="Muy baja",T17="Moderado"),AND(K17="Baja",T17="Menor"),AND(K17="Baja",T17="Moderado"),AND(K17="Media",T17="Leve"),AND(K17="Media",T17="Menor"),AND(K17="Media",T17="Moderado"),AND(K17="Alta",T17="Leve"),AND(K17="Alta",T17="Menor")),"Moderado",IF(OR(AND(K17="Muy Baja",T17="Mayor"),AND(K17="Baja",T17="Mayor"),AND(K17="Media",T17="Mayor"),AND(K17="Alta",T17="Moderado"),AND(K17="Alta",T17="Mayor"),AND(K17="Muy Alta",T17="Leve"),AND(K17="Muy Alta",T17="Menor"),AND(K17="Muy Alta",T17="Moderado"),AND(K17="Muy Alta",T17="Mayor")),"Alto",IF(OR(AND(K17="Muy Baja",T17="Catastrofico"),AND(K17="Baja",T17="Catastrofico"),AND(K17="Media",T17="Catastrofico"),AND(K17="Alta",T17="Catastrofico"),AND(K17="Muy Alta",T17="Catastrofico")),"Extremo",))))</f>
        <v>Alto</v>
      </c>
      <c r="W17" s="39">
        <v>1</v>
      </c>
      <c r="X17" s="40" t="s">
        <v>336</v>
      </c>
      <c r="Y17" s="40" t="s">
        <v>337</v>
      </c>
      <c r="Z17" s="40" t="s">
        <v>338</v>
      </c>
      <c r="AA17" s="41" t="str">
        <f>+CONCATENATE(X17," ",Y17," ",Z17)</f>
        <v>El líder de almacén aplica procedimiento para entrega y devolucion de bienes muebles cada que se requiera</v>
      </c>
      <c r="AB17" s="42" t="s">
        <v>316</v>
      </c>
      <c r="AC17" s="43">
        <f>IF(AB17="","",IF(AB17="Preventivo",0.25,IF(AB17="Detectivo",0.15,IF(AB17="Correctivo",0.1,))))</f>
        <v>0.25</v>
      </c>
      <c r="AD17" s="44" t="str">
        <f>+IF(OR(AB17='[1]11 FORMULAS'!$O$4,AB17='[1]11 FORMULAS'!$O$5),'[1]11 FORMULAS'!$P$5,IF(AB17='[1]11 FORMULAS'!$O$6,'[1]11 FORMULAS'!$P$6,""))</f>
        <v>Probabilidad</v>
      </c>
      <c r="AE17" s="42" t="s">
        <v>326</v>
      </c>
      <c r="AF17" s="43">
        <f>IF(AE17="","",IF(AE17="Manual",0.15,IF(AE17="Automático",0.25,)))</f>
        <v>0.15</v>
      </c>
      <c r="AG17" s="42" t="s">
        <v>339</v>
      </c>
      <c r="AH17" s="42" t="s">
        <v>319</v>
      </c>
      <c r="AI17" s="42" t="s">
        <v>320</v>
      </c>
      <c r="AJ17" s="44">
        <f>+AC17+AF17</f>
        <v>0.4</v>
      </c>
      <c r="AK17" s="44">
        <f>+L17*AJ17</f>
        <v>0.24</v>
      </c>
      <c r="AL17" s="44">
        <f>+L17-AK17</f>
        <v>0.36</v>
      </c>
      <c r="AM17" s="44">
        <f>IF(AD17='[4]11 FORMULAS'!$P$6,U17-(U17*AJ17),U17)</f>
        <v>0.8</v>
      </c>
      <c r="AN17" s="74">
        <f>+AL21</f>
        <v>0.216</v>
      </c>
      <c r="AO17" s="75" t="str">
        <f>IF(AN17&lt;=0,"",IF(AN17&lt;=20%,"Muy Baja",IF(AN17&lt;=40%,"Baja",IF(AN17&lt;=60%,"Media",IF(AN17&lt;=80%,"Alta","Muy Alta")))))</f>
        <v>Baja</v>
      </c>
      <c r="AP17" s="74">
        <f>+AM21</f>
        <v>0.8</v>
      </c>
      <c r="AQ17" s="75" t="str">
        <f>IF(AP17&lt;=0,"",IF(AP17&lt;=20%,"Leve",IF(AP17&lt;=40%,"Menor",IF(AP17&lt;=60%,"Moderado",IF(AP17&lt;=80%,"Mayor","Catastrofico")))))</f>
        <v>Mayor</v>
      </c>
      <c r="AR17" s="73" t="str">
        <f>IF(OR(AND(AO17="Muy Baja",AQ17="Leve"),AND(AO17="Muy Baja",AQ17="Menor"),AND(AO17="Baja",AQ17="Leve")),"Bajo",IF(OR(AND(AO17="Muy baja",AQ17="Moderado"),AND(AO17="Baja",AQ17="Menor"),AND(AO17="Baja",AQ17="Moderado"),AND(AO17="Media",AQ17="Leve"),AND(AO17="Media",AQ17="Menor"),AND(AO17="Media",AQ17="Moderado"),AND(AO17="Alta",AQ17="Leve"),AND(AO17="Alta",AQ17="Menor")),"Moderado",IF(OR(AND(AO17="Muy Baja",AQ17="Mayor"),AND(AO17="Baja",AQ17="Mayor"),AND(AO17="Media",AQ17="Mayor"),AND(AO17="Alta",AQ17="Moderado"),AND(AO17="Alta",AQ17="Mayor"),AND(AO17="Muy Alta",AQ17="Leve"),AND(AO17="Muy Alta",AQ17="Menor"),AND(AO17="Muy Alta",AQ17="Moderado"),AND(AO17="Muy Alta",AQ17="Mayor")),"Alto",IF(OR(AND(AO17="Muy Baja",AQ17="Catastrofico"),AND(AO17="Baja",AQ17="Catastrofico"),AND(AO17="Media",AQ17="Catastrofico"),AND(AO17="Alta",AQ17="Catastrofico"),AND(AO17="Muy Alta",AQ17="Catastrofico")),"Extremo",""))))</f>
        <v>Alto</v>
      </c>
      <c r="AS17" s="76" t="s">
        <v>428</v>
      </c>
      <c r="AT17" s="69"/>
      <c r="AU17" s="69"/>
      <c r="AV17" s="69"/>
      <c r="AW17" s="69"/>
      <c r="AX17" s="69"/>
      <c r="AY17" s="69"/>
      <c r="AZ17" s="69"/>
      <c r="BA17" s="69"/>
      <c r="BB17" s="69"/>
      <c r="BC17" s="69"/>
      <c r="BI17" s="21" t="s">
        <v>335</v>
      </c>
    </row>
    <row r="18" spans="1:61" s="19" customFormat="1" ht="65.099999999999994" customHeight="1" x14ac:dyDescent="0.25">
      <c r="A18" s="85"/>
      <c r="B18" s="85"/>
      <c r="C18" s="85"/>
      <c r="D18" s="85"/>
      <c r="E18" s="86"/>
      <c r="F18" s="85"/>
      <c r="G18" s="87"/>
      <c r="H18" s="87"/>
      <c r="I18" s="88"/>
      <c r="J18" s="123"/>
      <c r="K18" s="75"/>
      <c r="L18" s="80"/>
      <c r="M18" s="81"/>
      <c r="N18" s="80"/>
      <c r="O18" s="75"/>
      <c r="P18" s="83"/>
      <c r="Q18" s="38" t="s">
        <v>281</v>
      </c>
      <c r="R18" s="75"/>
      <c r="S18" s="80"/>
      <c r="T18" s="75"/>
      <c r="U18" s="72"/>
      <c r="V18" s="73"/>
      <c r="W18" s="39">
        <v>2</v>
      </c>
      <c r="X18" s="49" t="s">
        <v>341</v>
      </c>
      <c r="Y18" s="49" t="s">
        <v>342</v>
      </c>
      <c r="Z18" s="49" t="s">
        <v>343</v>
      </c>
      <c r="AA18" s="50" t="str">
        <f>+CONCATENATE(X18," ",Y18," ",Z18)</f>
        <v>El líder de nómina en DATH solicita el Paz y Salvo al Almacén del Distrito para proceder a realizar la liquidación definitiva del funcionario antes de su retiro de la entidad.</v>
      </c>
      <c r="AB18" s="51" t="s">
        <v>316</v>
      </c>
      <c r="AC18" s="43">
        <f>IF(AB18="","",IF(AB18="Preventivo",0.25,IF(AB18="Detectivo",0.15,IF(AB18="Correctivo",0.1,))))</f>
        <v>0.25</v>
      </c>
      <c r="AD18" s="52" t="str">
        <f>+IF(OR(AB18='[1]11 FORMULAS'!$O$4,AB18='[1]11 FORMULAS'!$O$5),'[1]11 FORMULAS'!$P$5,IF(AB18='[1]11 FORMULAS'!$O$6,'[1]11 FORMULAS'!$P$6,""))</f>
        <v>Probabilidad</v>
      </c>
      <c r="AE18" s="51" t="s">
        <v>326</v>
      </c>
      <c r="AF18" s="43">
        <f>IF(AE18="","",IF(AE18="Manual",0.15,IF(AE18="Automático",0.25,)))</f>
        <v>0.15</v>
      </c>
      <c r="AG18" s="51" t="s">
        <v>339</v>
      </c>
      <c r="AH18" s="51" t="s">
        <v>319</v>
      </c>
      <c r="AI18" s="51" t="s">
        <v>320</v>
      </c>
      <c r="AJ18" s="44">
        <f>+AC18+AF18</f>
        <v>0.4</v>
      </c>
      <c r="AK18" s="44">
        <f>+AL17*AJ18</f>
        <v>0.14399999999999999</v>
      </c>
      <c r="AL18" s="44">
        <f>+AL17-AK18</f>
        <v>0.216</v>
      </c>
      <c r="AM18" s="44">
        <f>IF(AD18='[4]11 FORMULAS'!$P$6,AM17-(AM17*AJ18),AM17)</f>
        <v>0.8</v>
      </c>
      <c r="AN18" s="74"/>
      <c r="AO18" s="75"/>
      <c r="AP18" s="74"/>
      <c r="AQ18" s="75"/>
      <c r="AR18" s="73"/>
      <c r="AS18" s="77"/>
      <c r="AT18" s="70"/>
      <c r="AU18" s="70"/>
      <c r="AV18" s="70"/>
      <c r="AW18" s="70"/>
      <c r="AX18" s="70"/>
      <c r="AY18" s="70"/>
      <c r="AZ18" s="70"/>
      <c r="BA18" s="70"/>
      <c r="BB18" s="70"/>
      <c r="BC18" s="70"/>
      <c r="BI18" s="21" t="s">
        <v>340</v>
      </c>
    </row>
    <row r="19" spans="1:61" s="19" customFormat="1" ht="65.099999999999994" customHeight="1" x14ac:dyDescent="0.25">
      <c r="A19" s="85"/>
      <c r="B19" s="85"/>
      <c r="C19" s="85"/>
      <c r="D19" s="85"/>
      <c r="E19" s="86"/>
      <c r="F19" s="85"/>
      <c r="G19" s="87"/>
      <c r="H19" s="87"/>
      <c r="I19" s="88"/>
      <c r="J19" s="123"/>
      <c r="K19" s="75"/>
      <c r="L19" s="80"/>
      <c r="M19" s="81"/>
      <c r="N19" s="80"/>
      <c r="O19" s="75"/>
      <c r="P19" s="83"/>
      <c r="Q19" s="38" t="s">
        <v>329</v>
      </c>
      <c r="R19" s="75"/>
      <c r="S19" s="80"/>
      <c r="T19" s="75"/>
      <c r="U19" s="72"/>
      <c r="V19" s="73"/>
      <c r="W19" s="39">
        <v>3</v>
      </c>
      <c r="X19" s="48"/>
      <c r="Y19" s="48"/>
      <c r="Z19" s="48"/>
      <c r="AA19" s="48"/>
      <c r="AB19" s="47" t="s">
        <v>436</v>
      </c>
      <c r="AC19" s="43">
        <f t="shared" ref="AC19:AC20" si="7">IF(AB19="","",IF(AB19="Preventivo",0.25,IF(AB19="Detectivo",0.15,IF(AB19="Correctivo",0.1,))))</f>
        <v>0</v>
      </c>
      <c r="AD19" s="44" t="str">
        <f>+IF(OR(AB19='[4]11 FORMULAS'!$O$4,AB19='[4]11 FORMULAS'!$O$5),'[4]11 FORMULAS'!$P$5,IF(AB19='[4]11 FORMULAS'!$O$6,'[4]11 FORMULAS'!$P$6,""))</f>
        <v/>
      </c>
      <c r="AE19" s="47" t="s">
        <v>436</v>
      </c>
      <c r="AF19" s="43">
        <f t="shared" ref="AF19:AF20" si="8">IF(AE19="","",IF(AE19="Manual",0.15,IF(AE19="Automatico",0.25,)))</f>
        <v>0</v>
      </c>
      <c r="AG19" s="48"/>
      <c r="AH19" s="48"/>
      <c r="AI19" s="48"/>
      <c r="AJ19" s="44">
        <f>+AC19+AF19</f>
        <v>0</v>
      </c>
      <c r="AK19" s="44">
        <f t="shared" ref="AK19:AK21" si="9">+AL18*AJ19</f>
        <v>0</v>
      </c>
      <c r="AL19" s="44">
        <f t="shared" ref="AL19:AL21" si="10">+AL18-AK19</f>
        <v>0.216</v>
      </c>
      <c r="AM19" s="44">
        <f>IF(AD19='[4]11 FORMULAS'!$P$6,AM18-(AM18*AJ19),AM18)</f>
        <v>0.8</v>
      </c>
      <c r="AN19" s="74"/>
      <c r="AO19" s="75"/>
      <c r="AP19" s="74"/>
      <c r="AQ19" s="75"/>
      <c r="AR19" s="73"/>
      <c r="AS19" s="77"/>
      <c r="AT19" s="70"/>
      <c r="AU19" s="70"/>
      <c r="AV19" s="70"/>
      <c r="AW19" s="70"/>
      <c r="AX19" s="70"/>
      <c r="AY19" s="70"/>
      <c r="AZ19" s="70"/>
      <c r="BA19" s="70"/>
      <c r="BB19" s="70"/>
      <c r="BC19" s="70"/>
      <c r="BI19" s="21" t="s">
        <v>344</v>
      </c>
    </row>
    <row r="20" spans="1:61" s="19" customFormat="1" ht="33.75" customHeight="1" x14ac:dyDescent="0.25">
      <c r="A20" s="85"/>
      <c r="B20" s="85"/>
      <c r="C20" s="85"/>
      <c r="D20" s="85"/>
      <c r="E20" s="86"/>
      <c r="F20" s="85"/>
      <c r="G20" s="87"/>
      <c r="H20" s="87"/>
      <c r="I20" s="88"/>
      <c r="J20" s="123"/>
      <c r="K20" s="75"/>
      <c r="L20" s="80"/>
      <c r="M20" s="81"/>
      <c r="N20" s="80"/>
      <c r="O20" s="75"/>
      <c r="P20" s="83"/>
      <c r="Q20" s="38" t="s">
        <v>330</v>
      </c>
      <c r="R20" s="75"/>
      <c r="S20" s="80"/>
      <c r="T20" s="75"/>
      <c r="U20" s="72"/>
      <c r="V20" s="73"/>
      <c r="W20" s="39">
        <v>4</v>
      </c>
      <c r="X20" s="40"/>
      <c r="Y20" s="40"/>
      <c r="Z20" s="40"/>
      <c r="AA20" s="41" t="str">
        <f t="shared" ref="AA20" si="11">+CONCATENATE(X20," ",Y20," ",Z20)</f>
        <v xml:space="preserve">  </v>
      </c>
      <c r="AB20" s="47" t="s">
        <v>436</v>
      </c>
      <c r="AC20" s="43">
        <f t="shared" si="7"/>
        <v>0</v>
      </c>
      <c r="AD20" s="44" t="str">
        <f>+IF(OR(AB20='[4]11 FORMULAS'!$O$4,AB20='[4]11 FORMULAS'!$O$5),'[4]11 FORMULAS'!$P$5,IF(AB20='[4]11 FORMULAS'!$O$6,'[4]11 FORMULAS'!$P$6,""))</f>
        <v/>
      </c>
      <c r="AE20" s="47" t="s">
        <v>436</v>
      </c>
      <c r="AF20" s="43">
        <f t="shared" si="8"/>
        <v>0</v>
      </c>
      <c r="AG20" s="48"/>
      <c r="AH20" s="48"/>
      <c r="AI20" s="48"/>
      <c r="AJ20" s="44">
        <f>+AC20+AF20</f>
        <v>0</v>
      </c>
      <c r="AK20" s="44">
        <f t="shared" si="9"/>
        <v>0</v>
      </c>
      <c r="AL20" s="44">
        <f t="shared" si="10"/>
        <v>0.216</v>
      </c>
      <c r="AM20" s="44">
        <f>IF(AD20='[4]11 FORMULAS'!$P$6,AM19-(AM19*AJ20),AM19)</f>
        <v>0.8</v>
      </c>
      <c r="AN20" s="74"/>
      <c r="AO20" s="75"/>
      <c r="AP20" s="74"/>
      <c r="AQ20" s="75"/>
      <c r="AR20" s="73"/>
      <c r="AS20" s="77"/>
      <c r="AT20" s="70"/>
      <c r="AU20" s="70"/>
      <c r="AV20" s="70"/>
      <c r="AW20" s="70"/>
      <c r="AX20" s="70"/>
      <c r="AY20" s="70"/>
      <c r="AZ20" s="70"/>
      <c r="BA20" s="70"/>
      <c r="BB20" s="70"/>
      <c r="BC20" s="70"/>
      <c r="BI20" s="21" t="s">
        <v>345</v>
      </c>
    </row>
    <row r="21" spans="1:61" s="19" customFormat="1" ht="33.75" customHeight="1" x14ac:dyDescent="0.25">
      <c r="A21" s="85"/>
      <c r="B21" s="85"/>
      <c r="C21" s="85"/>
      <c r="D21" s="85"/>
      <c r="E21" s="86"/>
      <c r="F21" s="85"/>
      <c r="G21" s="87"/>
      <c r="H21" s="87"/>
      <c r="I21" s="88"/>
      <c r="J21" s="123"/>
      <c r="K21" s="75"/>
      <c r="L21" s="80"/>
      <c r="M21" s="81"/>
      <c r="N21" s="80"/>
      <c r="O21" s="75"/>
      <c r="P21" s="84"/>
      <c r="Q21" s="38" t="s">
        <v>328</v>
      </c>
      <c r="R21" s="75"/>
      <c r="S21" s="80"/>
      <c r="T21" s="75"/>
      <c r="U21" s="72"/>
      <c r="V21" s="73"/>
      <c r="W21" s="48"/>
      <c r="X21" s="40"/>
      <c r="Y21" s="40"/>
      <c r="Z21" s="40"/>
      <c r="AA21" s="48"/>
      <c r="AB21" s="47" t="s">
        <v>436</v>
      </c>
      <c r="AC21" s="43">
        <f t="shared" ref="AC21" si="12">IF(AB21="","",IF(AB21="Preventivo",0.25,IF(AB21="Detectivo",0.15,IF(AB21="Correctivo",0.1,))))</f>
        <v>0</v>
      </c>
      <c r="AD21" s="44" t="str">
        <f>+IF(OR(AB21='[4]11 FORMULAS'!$O$4,AB21='[4]11 FORMULAS'!$O$5),'[4]11 FORMULAS'!$P$5,IF(AB21='[4]11 FORMULAS'!$O$6,'[4]11 FORMULAS'!$P$6,""))</f>
        <v/>
      </c>
      <c r="AE21" s="47" t="s">
        <v>436</v>
      </c>
      <c r="AF21" s="43">
        <f t="shared" ref="AF21" si="13">IF(AE21="","",IF(AE21="Manual",0.15,IF(AE21="Automatico",0.25,)))</f>
        <v>0</v>
      </c>
      <c r="AG21" s="48"/>
      <c r="AH21" s="48"/>
      <c r="AI21" s="48"/>
      <c r="AJ21" s="44">
        <f t="shared" ref="AJ21" si="14">+AC21+AF21</f>
        <v>0</v>
      </c>
      <c r="AK21" s="44">
        <f t="shared" si="9"/>
        <v>0</v>
      </c>
      <c r="AL21" s="44">
        <f t="shared" si="10"/>
        <v>0.216</v>
      </c>
      <c r="AM21" s="44">
        <f>IF(AD21='[4]11 FORMULAS'!$P$6,AM20-(AM20*AJ21),AM20)</f>
        <v>0.8</v>
      </c>
      <c r="AN21" s="74"/>
      <c r="AO21" s="75"/>
      <c r="AP21" s="74"/>
      <c r="AQ21" s="75"/>
      <c r="AR21" s="73"/>
      <c r="AS21" s="78"/>
      <c r="AT21" s="71"/>
      <c r="AU21" s="71"/>
      <c r="AV21" s="71"/>
      <c r="AW21" s="71"/>
      <c r="AX21" s="71"/>
      <c r="AY21" s="71"/>
      <c r="AZ21" s="71"/>
      <c r="BA21" s="71"/>
      <c r="BB21" s="71"/>
      <c r="BC21" s="71"/>
      <c r="BI21" s="21" t="s">
        <v>346</v>
      </c>
    </row>
    <row r="22" spans="1:61" s="21" customFormat="1" ht="53.1" customHeight="1" x14ac:dyDescent="0.25">
      <c r="A22" s="85" t="s">
        <v>347</v>
      </c>
      <c r="B22" s="85" t="s">
        <v>332</v>
      </c>
      <c r="C22" s="85" t="s">
        <v>348</v>
      </c>
      <c r="D22" s="85" t="s">
        <v>349</v>
      </c>
      <c r="E22" s="86" t="str">
        <f>+CONCATENATE(B22," ",C22," ",D22)</f>
        <v>Posibilidad de pérdida Económica y Reputacional por deterioro de los bienes de consumo debido a condiciones inadecuadas de almacenamiento por plagas y condiciones ambientales</v>
      </c>
      <c r="F22" s="85" t="s">
        <v>350</v>
      </c>
      <c r="G22" s="87" t="s">
        <v>351</v>
      </c>
      <c r="H22" s="87"/>
      <c r="I22" s="88" t="str">
        <f t="shared" si="6"/>
        <v>Infraestructura</v>
      </c>
      <c r="J22" s="85">
        <v>50</v>
      </c>
      <c r="K22" s="75" t="str">
        <f>IF(J22&lt;=0,"",IF(J22&lt;=2,"Muy Baja",IF(J22&lt;=24,"Baja",IF(J22&lt;=500,"Media",IF(J22&lt;=5000,"Alta","Muy Alta")))))</f>
        <v>Media</v>
      </c>
      <c r="L22" s="79">
        <f>IF(K22="","",IF(K22="Muy Baja",0.2,IF(K22="Baja",0.4,IF(K22="Media",0.6,IF(K22="Alta",0.8,IF(K22="Muy Alta",1,))))))</f>
        <v>0.6</v>
      </c>
      <c r="M22" s="81" t="s">
        <v>312</v>
      </c>
      <c r="N22" s="79">
        <f>IF(M22="","",IF(M22="menor a 10 SMLMV",0.2,IF(M22="ENTRE 10 Y 50 SMLMV",0.4,IF(M22="entre 50 y 100 SMLMV",0.6,IF(M22="entre 100 y 500 SMLMV",0.8,IF(M22="Mayor a 500 SMLMV",1,))))))</f>
        <v>0.2</v>
      </c>
      <c r="O22" s="75" t="str">
        <f>IF(N22&lt;=0,"",IF(N22&lt;=20%,"Leve",IF(N22&lt;=40%,"Menor",IF(N22&lt;=60%,"Moderado",IF(N22&lt;=80%,"Mayor","Catastrofico")))))</f>
        <v>Leve</v>
      </c>
      <c r="P22" s="82" t="s">
        <v>266</v>
      </c>
      <c r="Q22" s="38" t="s">
        <v>266</v>
      </c>
      <c r="R22" s="75" t="str">
        <f>IF(S22&lt;=0,"",IF(S22&lt;=20%,"Leve",IF(S22&lt;=40%,"Menor",IF(S22&lt;=60%,"Moderado",IF(S22&lt;=80%,"Mayor","Catastrofico")))))</f>
        <v>Leve</v>
      </c>
      <c r="S22" s="79">
        <f>IF(P22="","",IF(P22="El riesgo afecta la imagen de algún área de la organización",0.2,IF(P22="El riesgo afecta la imagen de la entidad internamente, de conocimiento general nivel interno, de junta directiva y accionistas y/o de proveedores",0.4,IF(P22="El riesgo afecta la imagen de la entidad con algunos usuarios de relevancia frente al logro de los objetivos",0.6,IF(P22="El riesgo afecta la imagen de la entidad con efecto publicitario sostenido a nivel de sector administrativo, nivel departamental o municipal",0.8,IF(P22="El riesgo afecta la imagen de la entidad a nivel nacional, con efecto publicitario sostenido a nivel país",1,))))))</f>
        <v>0.2</v>
      </c>
      <c r="T22" s="75" t="str">
        <f>IF(U22&lt;=0,"",IF(U22&lt;=20%,"Leve",IF(U22&lt;=40%,"Menor",IF(U22&lt;=60%,"Moderado",IF(U22&lt;=80%,"Mayor","Catastrofico")))))</f>
        <v>Leve</v>
      </c>
      <c r="U22" s="72">
        <f>+S22</f>
        <v>0.2</v>
      </c>
      <c r="V22" s="73" t="str">
        <f>IF(OR(AND(K22="Muy Baja",T22="Leve"),AND(K22="Muy Baja",T22="Menor"),AND(K22="Baja",T22="Leve")),"Bajo",IF(OR(AND(K22="Muy baja",T22="Moderado"),AND(K22="Baja",T22="Menor"),AND(K22="Baja",T22="Moderado"),AND(K22="Media",T22="Leve"),AND(K22="Media",T22="Menor"),AND(K22="Media",T22="Moderado"),AND(K22="Alta",T22="Leve"),AND(K22="Alta",T22="Menor")),"Moderado",IF(OR(AND(K22="Muy Baja",T22="Mayor"),AND(K22="Baja",T22="Mayor"),AND(K22="Media",T22="Mayor"),AND(K22="Alta",T22="Moderado"),AND(K22="Alta",T22="Mayor"),AND(K22="Muy Alta",T22="Leve"),AND(K22="Muy Alta",T22="Menor"),AND(K22="Muy Alta",T22="Moderado"),AND(K22="Muy Alta",T22="Mayor")),"Alto",IF(OR(AND(K22="Muy Baja",T22="Catastrofico"),AND(K22="Baja",T22="Catastrofico"),AND(K22="Media",T22="Catastrofico"),AND(K22="Alta",T22="Catastrofico"),AND(K22="Muy Alta",T22="Catastrofico")),"Extremo",))))</f>
        <v>Moderado</v>
      </c>
      <c r="W22" s="39">
        <v>1</v>
      </c>
      <c r="X22" s="40" t="s">
        <v>352</v>
      </c>
      <c r="Y22" s="40" t="s">
        <v>353</v>
      </c>
      <c r="Z22" s="40" t="s">
        <v>354</v>
      </c>
      <c r="AA22" s="41" t="str">
        <f t="shared" ref="AA22:AA25" si="15">+CONCATENATE(X22," ",Y22," ",Z22)</f>
        <v>El líder de Almacén  realiza reubicación y rotación de los bienes de consumo según la naturaleza de estos.</v>
      </c>
      <c r="AB22" s="42" t="s">
        <v>316</v>
      </c>
      <c r="AC22" s="43">
        <f>IF(AB22="","",IF(AB22="Preventivo",0.25,IF(AB22="Detectivo",0.15,IF(AB22="Correctivo",0.1,))))</f>
        <v>0.25</v>
      </c>
      <c r="AD22" s="44" t="str">
        <f>+IF(OR(AB22='[1]11 FORMULAS'!$O$4,AB22='[1]11 FORMULAS'!$O$5),'[1]11 FORMULAS'!$P$5,IF(AB22='[1]11 FORMULAS'!$O$6,'[1]11 FORMULAS'!$P$6,""))</f>
        <v>Probabilidad</v>
      </c>
      <c r="AE22" s="42" t="s">
        <v>326</v>
      </c>
      <c r="AF22" s="43">
        <f>IF(AE22="","",IF(AE22="Manual",0.15,IF(AE22="Automático",0.25,)))</f>
        <v>0.15</v>
      </c>
      <c r="AG22" s="42" t="s">
        <v>318</v>
      </c>
      <c r="AH22" s="42" t="s">
        <v>319</v>
      </c>
      <c r="AI22" s="42" t="s">
        <v>355</v>
      </c>
      <c r="AJ22" s="44">
        <f>+AC22+AF22</f>
        <v>0.4</v>
      </c>
      <c r="AK22" s="44">
        <f>+L22*AJ22</f>
        <v>0.24</v>
      </c>
      <c r="AL22" s="44">
        <f>+L22-AK22</f>
        <v>0.36</v>
      </c>
      <c r="AM22" s="44">
        <f>IF(AD22='[4]11 FORMULAS'!$P$6,U22-(U22*AJ22),U22)</f>
        <v>0.2</v>
      </c>
      <c r="AN22" s="74">
        <f>+AL26</f>
        <v>0.12959999999999999</v>
      </c>
      <c r="AO22" s="75" t="str">
        <f>IF(AN22&lt;=0,"",IF(AN22&lt;=20%,"Muy Baja",IF(AN22&lt;=40%,"Baja",IF(AN22&lt;=60%,"Media",IF(AN22&lt;=80%,"Alta","Muy Alta")))))</f>
        <v>Muy Baja</v>
      </c>
      <c r="AP22" s="74">
        <f>+AM26</f>
        <v>0.2</v>
      </c>
      <c r="AQ22" s="75" t="str">
        <f>IF(AP22&lt;=0,"",IF(AP22&lt;=20%,"Leve",IF(AP22&lt;=40%,"Menor",IF(AP22&lt;=60%,"Moderado",IF(AP22&lt;=80%,"Mayor","Catastrofico")))))</f>
        <v>Leve</v>
      </c>
      <c r="AR22" s="73" t="str">
        <f>IF(OR(AND(AO22="Muy Baja",AQ22="Leve"),AND(AO22="Muy Baja",AQ22="Menor"),AND(AO22="Baja",AQ22="Leve")),"Bajo",IF(OR(AND(AO22="Muy baja",AQ22="Moderado"),AND(AO22="Baja",AQ22="Menor"),AND(AO22="Baja",AQ22="Moderado"),AND(AO22="Media",AQ22="Leve"),AND(AO22="Media",AQ22="Menor"),AND(AO22="Media",AQ22="Moderado"),AND(AO22="Alta",AQ22="Leve"),AND(AO22="Alta",AQ22="Menor")),"Moderado",IF(OR(AND(AO22="Muy Baja",AQ22="Mayor"),AND(AO22="Baja",AQ22="Mayor"),AND(AO22="Media",AQ22="Mayor"),AND(AO22="Alta",AQ22="Moderado"),AND(AO22="Alta",AQ22="Mayor"),AND(AO22="Muy Alta",AQ22="Leve"),AND(AO22="Muy Alta",AQ22="Menor"),AND(AO22="Muy Alta",AQ22="Moderado"),AND(AO22="Muy Alta",AQ22="Mayor")),"Alto",IF(OR(AND(AO22="Muy Baja",AQ22="Catastrofico"),AND(AO22="Baja",AQ22="Catastrofico"),AND(AO22="Media",AQ22="Catastrofico"),AND(AO22="Alta",AQ22="Catastrofico"),AND(AO22="Muy Alta",AQ22="Catastrofico")),"Extremo",""))))</f>
        <v>Bajo</v>
      </c>
      <c r="AS22" s="76" t="s">
        <v>437</v>
      </c>
      <c r="AT22" s="69"/>
      <c r="AU22" s="69"/>
      <c r="AV22" s="69"/>
      <c r="AW22" s="69"/>
      <c r="AX22" s="69"/>
      <c r="AY22" s="69"/>
      <c r="AZ22" s="69"/>
      <c r="BA22" s="69"/>
      <c r="BB22" s="69"/>
      <c r="BC22" s="69"/>
    </row>
    <row r="23" spans="1:61" s="21" customFormat="1" ht="53.1" customHeight="1" x14ac:dyDescent="0.25">
      <c r="A23" s="85"/>
      <c r="B23" s="85"/>
      <c r="C23" s="85"/>
      <c r="D23" s="85"/>
      <c r="E23" s="86"/>
      <c r="F23" s="85"/>
      <c r="G23" s="87"/>
      <c r="H23" s="87"/>
      <c r="I23" s="88"/>
      <c r="J23" s="85"/>
      <c r="K23" s="75"/>
      <c r="L23" s="80"/>
      <c r="M23" s="81"/>
      <c r="N23" s="80"/>
      <c r="O23" s="75"/>
      <c r="P23" s="83"/>
      <c r="Q23" s="38" t="s">
        <v>281</v>
      </c>
      <c r="R23" s="75"/>
      <c r="S23" s="80"/>
      <c r="T23" s="75"/>
      <c r="U23" s="72"/>
      <c r="V23" s="73"/>
      <c r="W23" s="39">
        <v>2</v>
      </c>
      <c r="X23" s="40" t="s">
        <v>352</v>
      </c>
      <c r="Y23" s="40" t="s">
        <v>356</v>
      </c>
      <c r="Z23" s="40" t="s">
        <v>357</v>
      </c>
      <c r="AA23" s="41" t="str">
        <f t="shared" si="15"/>
        <v>El líder de Almacén  solicita fumigaciones periódicas para evitar deterioro en bienes de consumo</v>
      </c>
      <c r="AB23" s="42" t="s">
        <v>316</v>
      </c>
      <c r="AC23" s="43">
        <f>IF(AB23="","",IF(AB23="Preventivo",0.25,IF(AB23="Detectivo",0.15,IF(AB23="Correctivo",0.1,))))</f>
        <v>0.25</v>
      </c>
      <c r="AD23" s="44" t="str">
        <f>+IF(OR(AB23='[1]11 FORMULAS'!$O$4,AB23='[1]11 FORMULAS'!$O$5),'[1]11 FORMULAS'!$P$5,IF(AB23='[1]11 FORMULAS'!$O$6,'[1]11 FORMULAS'!$P$6,""))</f>
        <v>Probabilidad</v>
      </c>
      <c r="AE23" s="42" t="s">
        <v>326</v>
      </c>
      <c r="AF23" s="43">
        <f>IF(AE23="","",IF(AE23="Manual",0.15,IF(AE23="Automático",0.25,)))</f>
        <v>0.15</v>
      </c>
      <c r="AG23" s="42" t="s">
        <v>318</v>
      </c>
      <c r="AH23" s="42" t="s">
        <v>327</v>
      </c>
      <c r="AI23" s="42" t="s">
        <v>320</v>
      </c>
      <c r="AJ23" s="44">
        <f>+AC23+AF23</f>
        <v>0.4</v>
      </c>
      <c r="AK23" s="44">
        <f>+AL22*AJ23</f>
        <v>0.14399999999999999</v>
      </c>
      <c r="AL23" s="44">
        <f>+AL22-AK23</f>
        <v>0.216</v>
      </c>
      <c r="AM23" s="44">
        <f>IF(AD23='[4]11 FORMULAS'!$P$6,AM22-(AM22*AJ23),AM22)</f>
        <v>0.2</v>
      </c>
      <c r="AN23" s="74"/>
      <c r="AO23" s="75"/>
      <c r="AP23" s="74"/>
      <c r="AQ23" s="75"/>
      <c r="AR23" s="73"/>
      <c r="AS23" s="77"/>
      <c r="AT23" s="70"/>
      <c r="AU23" s="70"/>
      <c r="AV23" s="70"/>
      <c r="AW23" s="70"/>
      <c r="AX23" s="70"/>
      <c r="AY23" s="70"/>
      <c r="AZ23" s="70"/>
      <c r="BA23" s="70"/>
      <c r="BB23" s="70"/>
      <c r="BC23" s="70"/>
    </row>
    <row r="24" spans="1:61" s="21" customFormat="1" ht="93.95" customHeight="1" x14ac:dyDescent="0.25">
      <c r="A24" s="85"/>
      <c r="B24" s="85"/>
      <c r="C24" s="85"/>
      <c r="D24" s="85"/>
      <c r="E24" s="86"/>
      <c r="F24" s="85"/>
      <c r="G24" s="87"/>
      <c r="H24" s="87"/>
      <c r="I24" s="88"/>
      <c r="J24" s="85"/>
      <c r="K24" s="75"/>
      <c r="L24" s="80"/>
      <c r="M24" s="81"/>
      <c r="N24" s="80"/>
      <c r="O24" s="75"/>
      <c r="P24" s="83"/>
      <c r="Q24" s="38" t="s">
        <v>329</v>
      </c>
      <c r="R24" s="75"/>
      <c r="S24" s="80"/>
      <c r="T24" s="75"/>
      <c r="U24" s="72"/>
      <c r="V24" s="73"/>
      <c r="W24" s="39">
        <v>3</v>
      </c>
      <c r="X24" s="40" t="s">
        <v>352</v>
      </c>
      <c r="Y24" s="40" t="s">
        <v>358</v>
      </c>
      <c r="Z24" s="40" t="s">
        <v>359</v>
      </c>
      <c r="AA24" s="41" t="str">
        <f t="shared" si="15"/>
        <v>El líder de Almacén  dispone de un espacio en condiciones ambientales adecuadas para el almacenamiento de productos especiales para evitar afectaciones por cuestiones de humedad.</v>
      </c>
      <c r="AB24" s="42" t="s">
        <v>316</v>
      </c>
      <c r="AC24" s="43">
        <f t="shared" ref="AC24:AC27" si="16">IF(AB24="","",IF(AB24="Preventivo",0.25,IF(AB24="Detectivo",0.15,IF(AB24="Correctivo",0.1,))))</f>
        <v>0.25</v>
      </c>
      <c r="AD24" s="44" t="str">
        <f>+IF(OR(AB24='[1]11 FORMULAS'!$O$4,AB24='[1]11 FORMULAS'!$O$5),'[1]11 FORMULAS'!$P$5,IF(AB24='[1]11 FORMULAS'!$O$6,'[1]11 FORMULAS'!$P$6,""))</f>
        <v>Probabilidad</v>
      </c>
      <c r="AE24" s="42" t="s">
        <v>326</v>
      </c>
      <c r="AF24" s="43">
        <f t="shared" ref="AF24:AF27" si="17">IF(AE24="","",IF(AE24="Manual",0.15,IF(AE24="Automático",0.25,)))</f>
        <v>0.15</v>
      </c>
      <c r="AG24" s="42" t="s">
        <v>318</v>
      </c>
      <c r="AH24" s="42" t="s">
        <v>319</v>
      </c>
      <c r="AI24" s="42" t="s">
        <v>355</v>
      </c>
      <c r="AJ24" s="44">
        <f>+AC24+AF24</f>
        <v>0.4</v>
      </c>
      <c r="AK24" s="44">
        <f t="shared" ref="AK24:AK26" si="18">+AL23*AJ24</f>
        <v>8.6400000000000005E-2</v>
      </c>
      <c r="AL24" s="44">
        <f t="shared" ref="AL24:AL26" si="19">+AL23-AK24</f>
        <v>0.12959999999999999</v>
      </c>
      <c r="AM24" s="44">
        <f>IF(AD24='[4]11 FORMULAS'!$P$6,AM23-(AM23*AJ24),AM23)</f>
        <v>0.2</v>
      </c>
      <c r="AN24" s="74"/>
      <c r="AO24" s="75"/>
      <c r="AP24" s="74"/>
      <c r="AQ24" s="75"/>
      <c r="AR24" s="73"/>
      <c r="AS24" s="77"/>
      <c r="AT24" s="70"/>
      <c r="AU24" s="70"/>
      <c r="AV24" s="70"/>
      <c r="AW24" s="70"/>
      <c r="AX24" s="70"/>
      <c r="AY24" s="70"/>
      <c r="AZ24" s="70"/>
      <c r="BA24" s="70"/>
      <c r="BB24" s="70"/>
      <c r="BC24" s="70"/>
      <c r="BI24" s="21" t="s">
        <v>235</v>
      </c>
    </row>
    <row r="25" spans="1:61" s="21" customFormat="1" ht="33.75" customHeight="1" x14ac:dyDescent="0.25">
      <c r="A25" s="85"/>
      <c r="B25" s="85"/>
      <c r="C25" s="85"/>
      <c r="D25" s="85"/>
      <c r="E25" s="86"/>
      <c r="F25" s="85"/>
      <c r="G25" s="87"/>
      <c r="H25" s="87"/>
      <c r="I25" s="88"/>
      <c r="J25" s="85"/>
      <c r="K25" s="75"/>
      <c r="L25" s="80"/>
      <c r="M25" s="81"/>
      <c r="N25" s="80"/>
      <c r="O25" s="75"/>
      <c r="P25" s="83"/>
      <c r="Q25" s="38" t="s">
        <v>330</v>
      </c>
      <c r="R25" s="75"/>
      <c r="S25" s="80"/>
      <c r="T25" s="75"/>
      <c r="U25" s="72"/>
      <c r="V25" s="73"/>
      <c r="W25" s="39">
        <v>4</v>
      </c>
      <c r="X25" s="40"/>
      <c r="Y25" s="40"/>
      <c r="Z25" s="40"/>
      <c r="AA25" s="41" t="str">
        <f t="shared" si="15"/>
        <v xml:space="preserve">  </v>
      </c>
      <c r="AB25" s="47" t="s">
        <v>436</v>
      </c>
      <c r="AC25" s="43">
        <f t="shared" si="16"/>
        <v>0</v>
      </c>
      <c r="AD25" s="44" t="str">
        <f>+IF(OR(AB25='[4]11 FORMULAS'!$O$4,AB25='[4]11 FORMULAS'!$O$5),'[4]11 FORMULAS'!$P$5,IF(AB25='[4]11 FORMULAS'!$O$6,'[4]11 FORMULAS'!$P$6,""))</f>
        <v/>
      </c>
      <c r="AE25" s="47" t="s">
        <v>436</v>
      </c>
      <c r="AF25" s="43">
        <f t="shared" ref="AF25:AF26" si="20">IF(AE25="","",IF(AE25="Manual",0.15,IF(AE25="Automatico",0.25,)))</f>
        <v>0</v>
      </c>
      <c r="AG25" s="48"/>
      <c r="AH25" s="48"/>
      <c r="AI25" s="48"/>
      <c r="AJ25" s="44">
        <f>+AC25+AF25</f>
        <v>0</v>
      </c>
      <c r="AK25" s="44">
        <f t="shared" si="18"/>
        <v>0</v>
      </c>
      <c r="AL25" s="44">
        <f t="shared" si="19"/>
        <v>0.12959999999999999</v>
      </c>
      <c r="AM25" s="44">
        <f>IF(AD25='[4]11 FORMULAS'!$P$6,AM24-(AM24*AJ25),AM24)</f>
        <v>0.2</v>
      </c>
      <c r="AN25" s="74"/>
      <c r="AO25" s="75"/>
      <c r="AP25" s="74"/>
      <c r="AQ25" s="75"/>
      <c r="AR25" s="73"/>
      <c r="AS25" s="77"/>
      <c r="AT25" s="70"/>
      <c r="AU25" s="70"/>
      <c r="AV25" s="70"/>
      <c r="AW25" s="70"/>
      <c r="AX25" s="70"/>
      <c r="AY25" s="70"/>
      <c r="AZ25" s="70"/>
      <c r="BA25" s="70"/>
      <c r="BB25" s="70"/>
      <c r="BC25" s="70"/>
    </row>
    <row r="26" spans="1:61" s="21" customFormat="1" ht="33.75" customHeight="1" x14ac:dyDescent="0.25">
      <c r="A26" s="85"/>
      <c r="B26" s="85"/>
      <c r="C26" s="85"/>
      <c r="D26" s="85"/>
      <c r="E26" s="86"/>
      <c r="F26" s="85"/>
      <c r="G26" s="87"/>
      <c r="H26" s="87"/>
      <c r="I26" s="88"/>
      <c r="J26" s="85"/>
      <c r="K26" s="75"/>
      <c r="L26" s="80"/>
      <c r="M26" s="81"/>
      <c r="N26" s="80"/>
      <c r="O26" s="75"/>
      <c r="P26" s="84"/>
      <c r="Q26" s="38" t="s">
        <v>328</v>
      </c>
      <c r="R26" s="75"/>
      <c r="S26" s="80"/>
      <c r="T26" s="75"/>
      <c r="U26" s="72"/>
      <c r="V26" s="73"/>
      <c r="W26" s="48"/>
      <c r="X26" s="40"/>
      <c r="Y26" s="40"/>
      <c r="Z26" s="40"/>
      <c r="AA26" s="48"/>
      <c r="AB26" s="47" t="s">
        <v>436</v>
      </c>
      <c r="AC26" s="43">
        <f t="shared" si="16"/>
        <v>0</v>
      </c>
      <c r="AD26" s="44" t="str">
        <f>+IF(OR(AB26='[4]11 FORMULAS'!$O$4,AB26='[4]11 FORMULAS'!$O$5),'[4]11 FORMULAS'!$P$5,IF(AB26='[4]11 FORMULAS'!$O$6,'[4]11 FORMULAS'!$P$6,""))</f>
        <v/>
      </c>
      <c r="AE26" s="47" t="s">
        <v>436</v>
      </c>
      <c r="AF26" s="43">
        <f t="shared" si="20"/>
        <v>0</v>
      </c>
      <c r="AG26" s="48"/>
      <c r="AH26" s="48"/>
      <c r="AI26" s="48"/>
      <c r="AJ26" s="44">
        <f t="shared" ref="AJ26" si="21">+AC26+AF26</f>
        <v>0</v>
      </c>
      <c r="AK26" s="44">
        <f t="shared" si="18"/>
        <v>0</v>
      </c>
      <c r="AL26" s="44">
        <f t="shared" si="19"/>
        <v>0.12959999999999999</v>
      </c>
      <c r="AM26" s="44">
        <f>IF(AD26='[4]11 FORMULAS'!$P$6,AM25-(AM25*AJ26),AM25)</f>
        <v>0.2</v>
      </c>
      <c r="AN26" s="74"/>
      <c r="AO26" s="75"/>
      <c r="AP26" s="74"/>
      <c r="AQ26" s="75"/>
      <c r="AR26" s="73"/>
      <c r="AS26" s="78"/>
      <c r="AT26" s="71"/>
      <c r="AU26" s="71"/>
      <c r="AV26" s="71"/>
      <c r="AW26" s="71"/>
      <c r="AX26" s="71"/>
      <c r="AY26" s="71"/>
      <c r="AZ26" s="71"/>
      <c r="BA26" s="71"/>
      <c r="BB26" s="71"/>
      <c r="BC26" s="71"/>
    </row>
    <row r="27" spans="1:61" s="21" customFormat="1" ht="116.1" customHeight="1" x14ac:dyDescent="0.25">
      <c r="A27" s="85" t="s">
        <v>360</v>
      </c>
      <c r="B27" s="85" t="s">
        <v>332</v>
      </c>
      <c r="C27" s="85" t="s">
        <v>361</v>
      </c>
      <c r="D27" s="85" t="s">
        <v>362</v>
      </c>
      <c r="E27" s="86" t="str">
        <f>+CONCATENATE(B27," ",C27," ",D27)</f>
        <v>Posibilidad de pérdida Económica y Reputacional por fallas en la supervisión de los contratos debido a insuficiencia de personal idóneo para cumplir con el seguimiento a la ejecución de los contratos.</v>
      </c>
      <c r="F27" s="85" t="s">
        <v>310</v>
      </c>
      <c r="G27" s="87"/>
      <c r="H27" s="87" t="s">
        <v>311</v>
      </c>
      <c r="I27" s="88" t="str">
        <f t="shared" si="6"/>
        <v>Procesos</v>
      </c>
      <c r="J27" s="85">
        <v>365</v>
      </c>
      <c r="K27" s="75" t="str">
        <f>IF(J27&lt;=0,"",IF(J27&lt;=2,"Muy Baja",IF(J27&lt;=24,"Baja",IF(J27&lt;=500,"Media",IF(J27&lt;=5000,"Alta","Muy Alta")))))</f>
        <v>Media</v>
      </c>
      <c r="L27" s="79">
        <f>IF(K27="","",IF(K27="Muy Baja",0.2,IF(K27="Baja",0.4,IF(K27="Media",0.6,IF(K27="Alta",0.8,IF(K27="Muy Alta",1,))))))</f>
        <v>0.6</v>
      </c>
      <c r="M27" s="81" t="s">
        <v>334</v>
      </c>
      <c r="N27" s="79">
        <f>IF(M27="","",IF(M27="menor a 10 SMLMV",0.2,IF(M27="ENTRE 10 Y 50 SMLMV",0.4,IF(M27="entre 50 y 100 SMLMV",0.6,IF(M27="entre 100 y 500 SMLMV",0.8,IF(M27="Mayor a 500 SMLMV",1,))))))</f>
        <v>0.4</v>
      </c>
      <c r="O27" s="75" t="str">
        <f>IF(N27&lt;=0,"",IF(N27&lt;=20%,"Leve",IF(N27&lt;=40%,"Menor",IF(N27&lt;=60%,"Moderado",IF(N27&lt;=80%,"Mayor","Catastrofico")))))</f>
        <v>Menor</v>
      </c>
      <c r="P27" s="82" t="s">
        <v>266</v>
      </c>
      <c r="Q27" s="38" t="s">
        <v>266</v>
      </c>
      <c r="R27" s="75" t="str">
        <f>IF(S27&lt;=0,"",IF(S27&lt;=20%,"Leve",IF(S27&lt;=40%,"Menor",IF(S27&lt;=60%,"Moderado",IF(S27&lt;=80%,"Mayor","Catastrofico")))))</f>
        <v>Leve</v>
      </c>
      <c r="S27" s="79">
        <f>IF(P27="","",IF(P27="El riesgo afecta la imagen de algún área de la organización",0.2,IF(P27="El riesgo afecta la imagen de la entidad internamente, de conocimiento general nivel interno, de junta directiva y accionistas y/o de proveedores",0.4,IF(P27="El riesgo afecta la imagen de la entidad con algunos usuarios de relevancia frente al logro de los objetivos",0.6,IF(P27="El riesgo afecta la imagen de la entidad con efecto publicitario sostenido a nivel de sector administrativo, nivel departamental o municipal",0.8,IF(P27="El riesgo afecta la imagen de la entidad a nivel nacional, con efecto publicitario sostenido a nivel país",1,))))))</f>
        <v>0.2</v>
      </c>
      <c r="T27" s="75" t="str">
        <f>IF(U27&lt;=0,"",IF(U27&lt;=20%,"Leve",IF(U27&lt;=40%,"Menor",IF(U27&lt;=60%,"Moderado",IF(U27&lt;=80%,"Mayor","Catastrofico")))))</f>
        <v>Menor</v>
      </c>
      <c r="U27" s="72">
        <f>+N27</f>
        <v>0.4</v>
      </c>
      <c r="V27" s="73" t="str">
        <f>IF(OR(AND(K27="Muy Baja",T27="Leve"),AND(K27="Muy Baja",T27="Menor"),AND(K27="Baja",T27="Leve")),"Bajo",IF(OR(AND(K27="Muy baja",T27="Moderado"),AND(K27="Baja",T27="Menor"),AND(K27="Baja",T27="Moderado"),AND(K27="Media",T27="Leve"),AND(K27="Media",T27="Menor"),AND(K27="Media",T27="Moderado"),AND(K27="Alta",T27="Leve"),AND(K27="Alta",T27="Menor")),"Moderado",IF(OR(AND(K27="Muy Baja",T27="Mayor"),AND(K27="Baja",T27="Mayor"),AND(K27="Media",T27="Mayor"),AND(K27="Alta",T27="Moderado"),AND(K27="Alta",T27="Mayor"),AND(K27="Muy Alta",T27="Leve"),AND(K27="Muy Alta",T27="Menor"),AND(K27="Muy Alta",T27="Moderado"),AND(K27="Muy Alta",T27="Mayor")),"Alto",IF(OR(AND(K27="Muy Baja",T27="Catastrofico"),AND(K27="Baja",T27="Catastrofico"),AND(K27="Media",T27="Catastrofico"),AND(K27="Alta",T27="Catastrofico"),AND(K27="Muy Alta",T27="Catastrofico")),"Extremo",))))</f>
        <v>Moderado</v>
      </c>
      <c r="W27" s="39">
        <v>1</v>
      </c>
      <c r="X27" s="40" t="s">
        <v>363</v>
      </c>
      <c r="Y27" s="40" t="s">
        <v>364</v>
      </c>
      <c r="Z27" s="40" t="s">
        <v>365</v>
      </c>
      <c r="AA27" s="41" t="str">
        <f t="shared" ref="AA27" si="22">+CONCATENATE(X27," ",Y27," ",Z27)</f>
        <v>El abogado que estructura el proceso contractual elabora la "Comunicación de apoyo a la supervisión"  donde se establecen las funciones de vigilancia, control y seguimiento a las actividades contenidas dentro del contrato, y se les anexa que deben cumplir con el Manual de supervisión</v>
      </c>
      <c r="AB27" s="42" t="s">
        <v>316</v>
      </c>
      <c r="AC27" s="43">
        <f t="shared" si="16"/>
        <v>0.25</v>
      </c>
      <c r="AD27" s="44" t="str">
        <f>+IF(OR(AB27='[1]11 FORMULAS'!$O$4,AB27='[1]11 FORMULAS'!$O$5),'[1]11 FORMULAS'!$P$5,IF(AB27='[1]11 FORMULAS'!$O$6,'[1]11 FORMULAS'!$P$6,""))</f>
        <v>Probabilidad</v>
      </c>
      <c r="AE27" s="42" t="s">
        <v>326</v>
      </c>
      <c r="AF27" s="43">
        <f t="shared" si="17"/>
        <v>0.15</v>
      </c>
      <c r="AG27" s="42" t="s">
        <v>339</v>
      </c>
      <c r="AH27" s="42" t="s">
        <v>319</v>
      </c>
      <c r="AI27" s="42" t="s">
        <v>320</v>
      </c>
      <c r="AJ27" s="44">
        <f>+AC27+AF27</f>
        <v>0.4</v>
      </c>
      <c r="AK27" s="44">
        <f>+L27*AJ27</f>
        <v>0.24</v>
      </c>
      <c r="AL27" s="44">
        <f>+L27-AK27</f>
        <v>0.36</v>
      </c>
      <c r="AM27" s="44">
        <f>IF(AD27='[4]11 FORMULAS'!$P$6,U27-(U27*AJ27),U27)</f>
        <v>0.4</v>
      </c>
      <c r="AN27" s="74">
        <f>+AL31</f>
        <v>0.216</v>
      </c>
      <c r="AO27" s="75" t="str">
        <f>IF(AN27&lt;=0,"",IF(AN27&lt;=20%,"Muy Baja",IF(AN27&lt;=40%,"Baja",IF(AN27&lt;=60%,"Media",IF(AN27&lt;=80%,"Alta","Muy Alta")))))</f>
        <v>Baja</v>
      </c>
      <c r="AP27" s="74">
        <f>+AM31</f>
        <v>0.4</v>
      </c>
      <c r="AQ27" s="75" t="str">
        <f>IF(AP27&lt;=0,"",IF(AP27&lt;=20%,"Leve",IF(AP27&lt;=40%,"Menor",IF(AP27&lt;=60%,"Moderado",IF(AP27&lt;=80%,"Mayor","Catastrofico")))))</f>
        <v>Menor</v>
      </c>
      <c r="AR27" s="73" t="str">
        <f>IF(OR(AND(AO27="Muy Baja",AQ27="Leve"),AND(AO27="Muy Baja",AQ27="Menor"),AND(AO27="Baja",AQ27="Leve")),"Bajo",IF(OR(AND(AO27="Muy baja",AQ27="Moderado"),AND(AO27="Baja",AQ27="Menor"),AND(AO27="Baja",AQ27="Moderado"),AND(AO27="Media",AQ27="Leve"),AND(AO27="Media",AQ27="Menor"),AND(AO27="Media",AQ27="Moderado"),AND(AO27="Alta",AQ27="Leve"),AND(AO27="Alta",AQ27="Menor")),"Moderado",IF(OR(AND(AO27="Muy Baja",AQ27="Mayor"),AND(AO27="Baja",AQ27="Mayor"),AND(AO27="Media",AQ27="Mayor"),AND(AO27="Alta",AQ27="Moderado"),AND(AO27="Alta",AQ27="Mayor"),AND(AO27="Muy Alta",AQ27="Leve"),AND(AO27="Muy Alta",AQ27="Menor"),AND(AO27="Muy Alta",AQ27="Moderado"),AND(AO27="Muy Alta",AQ27="Mayor")),"Alto",IF(OR(AND(AO27="Muy Baja",AQ27="Catastrofico"),AND(AO27="Baja",AQ27="Catastrofico"),AND(AO27="Media",AQ27="Catastrofico"),AND(AO27="Alta",AQ27="Catastrofico"),AND(AO27="Muy Alta",AQ27="Catastrofico")),"Extremo",""))))</f>
        <v>Moderado</v>
      </c>
      <c r="AS27" s="76" t="s">
        <v>428</v>
      </c>
      <c r="AT27" s="69" t="s">
        <v>429</v>
      </c>
      <c r="AU27" s="69" t="s">
        <v>430</v>
      </c>
      <c r="AV27" s="89">
        <v>45231</v>
      </c>
      <c r="AW27" s="69" t="s">
        <v>431</v>
      </c>
      <c r="AX27" s="69"/>
      <c r="AY27" s="69"/>
      <c r="AZ27" s="69"/>
      <c r="BA27" s="69"/>
      <c r="BB27" s="69"/>
      <c r="BC27" s="69"/>
    </row>
    <row r="28" spans="1:61" s="21" customFormat="1" ht="105.95" customHeight="1" x14ac:dyDescent="0.25">
      <c r="A28" s="85"/>
      <c r="B28" s="85"/>
      <c r="C28" s="85"/>
      <c r="D28" s="85"/>
      <c r="E28" s="86"/>
      <c r="F28" s="85"/>
      <c r="G28" s="87"/>
      <c r="H28" s="87"/>
      <c r="I28" s="88"/>
      <c r="J28" s="85"/>
      <c r="K28" s="75"/>
      <c r="L28" s="80"/>
      <c r="M28" s="81"/>
      <c r="N28" s="80"/>
      <c r="O28" s="75"/>
      <c r="P28" s="83"/>
      <c r="Q28" s="38" t="s">
        <v>281</v>
      </c>
      <c r="R28" s="75"/>
      <c r="S28" s="80"/>
      <c r="T28" s="75"/>
      <c r="U28" s="72"/>
      <c r="V28" s="73"/>
      <c r="W28" s="39">
        <v>2</v>
      </c>
      <c r="X28" s="40" t="s">
        <v>366</v>
      </c>
      <c r="Y28" s="40" t="s">
        <v>367</v>
      </c>
      <c r="Z28" s="49" t="s">
        <v>368</v>
      </c>
      <c r="AA28" s="41" t="str">
        <f>+CONCATENATE(X28," ",Y28," ",Z28)</f>
        <v>El líder de contratación coordina un taller de fortalecimiento de habilidades para supervisión en las dinámicas de ejecución de contratos una vez al año</v>
      </c>
      <c r="AB28" s="51" t="s">
        <v>316</v>
      </c>
      <c r="AC28" s="43">
        <f>IF(AB28="","",IF(AB28="Preventivo",0.25,IF(AB28="Detectivo",0.15,IF(AB28="Correctivo",0.1,))))</f>
        <v>0.25</v>
      </c>
      <c r="AD28" s="52" t="str">
        <f>+IF(OR(AB28='[1]11 FORMULAS'!$O$4,AB28='[1]11 FORMULAS'!$O$5),'[1]11 FORMULAS'!$P$5,IF(AB28='[1]11 FORMULAS'!$O$6,'[1]11 FORMULAS'!$P$6,""))</f>
        <v>Probabilidad</v>
      </c>
      <c r="AE28" s="51" t="s">
        <v>326</v>
      </c>
      <c r="AF28" s="43">
        <f>IF(AE28="","",IF(AE28="Manual",0.15,IF(AE28="Automático",0.25,)))</f>
        <v>0.15</v>
      </c>
      <c r="AG28" s="42" t="s">
        <v>318</v>
      </c>
      <c r="AH28" s="42" t="s">
        <v>319</v>
      </c>
      <c r="AI28" s="42" t="s">
        <v>320</v>
      </c>
      <c r="AJ28" s="44">
        <f>+AC28+AF28</f>
        <v>0.4</v>
      </c>
      <c r="AK28" s="44">
        <f>+AL27*AJ28</f>
        <v>0.14399999999999999</v>
      </c>
      <c r="AL28" s="44">
        <f>+AL27-AK28</f>
        <v>0.216</v>
      </c>
      <c r="AM28" s="44">
        <f>IF(AD28='[4]11 FORMULAS'!$P$6,AM27-(AM27*AJ28),AM27)</f>
        <v>0.4</v>
      </c>
      <c r="AN28" s="74"/>
      <c r="AO28" s="75"/>
      <c r="AP28" s="74"/>
      <c r="AQ28" s="75"/>
      <c r="AR28" s="73"/>
      <c r="AS28" s="77"/>
      <c r="AT28" s="70"/>
      <c r="AU28" s="70"/>
      <c r="AV28" s="70"/>
      <c r="AW28" s="70"/>
      <c r="AX28" s="70"/>
      <c r="AY28" s="70"/>
      <c r="AZ28" s="70"/>
      <c r="BA28" s="70"/>
      <c r="BB28" s="70"/>
      <c r="BC28" s="70"/>
    </row>
    <row r="29" spans="1:61" s="21" customFormat="1" ht="33.75" customHeight="1" x14ac:dyDescent="0.25">
      <c r="A29" s="85"/>
      <c r="B29" s="85"/>
      <c r="C29" s="85"/>
      <c r="D29" s="85"/>
      <c r="E29" s="86"/>
      <c r="F29" s="85"/>
      <c r="G29" s="87"/>
      <c r="H29" s="87"/>
      <c r="I29" s="88"/>
      <c r="J29" s="85"/>
      <c r="K29" s="75"/>
      <c r="L29" s="80"/>
      <c r="M29" s="81"/>
      <c r="N29" s="80"/>
      <c r="O29" s="75"/>
      <c r="P29" s="83"/>
      <c r="Q29" s="38" t="s">
        <v>329</v>
      </c>
      <c r="R29" s="75"/>
      <c r="S29" s="80"/>
      <c r="T29" s="75"/>
      <c r="U29" s="72"/>
      <c r="V29" s="73"/>
      <c r="W29" s="39">
        <v>3</v>
      </c>
      <c r="X29" s="40"/>
      <c r="Y29" s="40"/>
      <c r="Z29" s="40"/>
      <c r="AA29" s="53"/>
      <c r="AB29" s="47" t="s">
        <v>436</v>
      </c>
      <c r="AC29" s="43">
        <f t="shared" ref="AC29:AC30" si="23">IF(AB29="","",IF(AB29="Preventivo",0.25,IF(AB29="Detectivo",0.15,IF(AB29="Correctivo",0.1,))))</f>
        <v>0</v>
      </c>
      <c r="AD29" s="44" t="str">
        <f>+IF(OR(AB29='[4]11 FORMULAS'!$O$4,AB29='[4]11 FORMULAS'!$O$5),'[4]11 FORMULAS'!$P$5,IF(AB29='[4]11 FORMULAS'!$O$6,'[4]11 FORMULAS'!$P$6,""))</f>
        <v/>
      </c>
      <c r="AE29" s="47" t="s">
        <v>436</v>
      </c>
      <c r="AF29" s="43">
        <f t="shared" ref="AF29:AF30" si="24">IF(AE29="","",IF(AE29="Manual",0.15,IF(AE29="Automatico",0.25,)))</f>
        <v>0</v>
      </c>
      <c r="AG29" s="48"/>
      <c r="AH29" s="48"/>
      <c r="AI29" s="48"/>
      <c r="AJ29" s="44">
        <f>+AC29+AF29</f>
        <v>0</v>
      </c>
      <c r="AK29" s="44">
        <f t="shared" ref="AK29:AK31" si="25">+AL28*AJ29</f>
        <v>0</v>
      </c>
      <c r="AL29" s="44">
        <f t="shared" ref="AL29:AL31" si="26">+AL28-AK29</f>
        <v>0.216</v>
      </c>
      <c r="AM29" s="44">
        <f>IF(AD29='[4]11 FORMULAS'!$P$6,AM28-(AM28*AJ29),AM28)</f>
        <v>0.4</v>
      </c>
      <c r="AN29" s="74"/>
      <c r="AO29" s="75"/>
      <c r="AP29" s="74"/>
      <c r="AQ29" s="75"/>
      <c r="AR29" s="73"/>
      <c r="AS29" s="77"/>
      <c r="AT29" s="70"/>
      <c r="AU29" s="70"/>
      <c r="AV29" s="70"/>
      <c r="AW29" s="70"/>
      <c r="AX29" s="70"/>
      <c r="AY29" s="70"/>
      <c r="AZ29" s="70"/>
      <c r="BA29" s="70"/>
      <c r="BB29" s="70"/>
      <c r="BC29" s="70"/>
    </row>
    <row r="30" spans="1:61" s="21" customFormat="1" ht="33.75" customHeight="1" x14ac:dyDescent="0.25">
      <c r="A30" s="85"/>
      <c r="B30" s="85"/>
      <c r="C30" s="85"/>
      <c r="D30" s="85"/>
      <c r="E30" s="86"/>
      <c r="F30" s="85"/>
      <c r="G30" s="87"/>
      <c r="H30" s="87"/>
      <c r="I30" s="88"/>
      <c r="J30" s="85"/>
      <c r="K30" s="75"/>
      <c r="L30" s="80"/>
      <c r="M30" s="81"/>
      <c r="N30" s="80"/>
      <c r="O30" s="75"/>
      <c r="P30" s="83"/>
      <c r="Q30" s="38" t="s">
        <v>330</v>
      </c>
      <c r="R30" s="75"/>
      <c r="S30" s="80"/>
      <c r="T30" s="75"/>
      <c r="U30" s="72"/>
      <c r="V30" s="73"/>
      <c r="W30" s="39">
        <v>4</v>
      </c>
      <c r="X30" s="40"/>
      <c r="Y30" s="40"/>
      <c r="Z30" s="40"/>
      <c r="AA30" s="41" t="str">
        <f t="shared" ref="AA30" si="27">+CONCATENATE(X30," ",Y30," ",Z30)</f>
        <v xml:space="preserve">  </v>
      </c>
      <c r="AB30" s="47" t="s">
        <v>436</v>
      </c>
      <c r="AC30" s="43">
        <f t="shared" si="23"/>
        <v>0</v>
      </c>
      <c r="AD30" s="44" t="str">
        <f>+IF(OR(AB30='[4]11 FORMULAS'!$O$4,AB30='[4]11 FORMULAS'!$O$5),'[4]11 FORMULAS'!$P$5,IF(AB30='[4]11 FORMULAS'!$O$6,'[4]11 FORMULAS'!$P$6,""))</f>
        <v/>
      </c>
      <c r="AE30" s="47" t="s">
        <v>436</v>
      </c>
      <c r="AF30" s="43">
        <f t="shared" si="24"/>
        <v>0</v>
      </c>
      <c r="AG30" s="48"/>
      <c r="AH30" s="48"/>
      <c r="AI30" s="48"/>
      <c r="AJ30" s="44">
        <f t="shared" ref="AJ30" si="28">+AC30+AF30</f>
        <v>0</v>
      </c>
      <c r="AK30" s="44">
        <f t="shared" si="25"/>
        <v>0</v>
      </c>
      <c r="AL30" s="44">
        <f t="shared" si="26"/>
        <v>0.216</v>
      </c>
      <c r="AM30" s="44">
        <f>IF(AD30='[4]11 FORMULAS'!$P$6,AM29-(AM29*AJ30),AM29)</f>
        <v>0.4</v>
      </c>
      <c r="AN30" s="74"/>
      <c r="AO30" s="75"/>
      <c r="AP30" s="74"/>
      <c r="AQ30" s="75"/>
      <c r="AR30" s="73"/>
      <c r="AS30" s="77"/>
      <c r="AT30" s="70"/>
      <c r="AU30" s="70"/>
      <c r="AV30" s="70"/>
      <c r="AW30" s="70"/>
      <c r="AX30" s="70"/>
      <c r="AY30" s="70"/>
      <c r="AZ30" s="70"/>
      <c r="BA30" s="70"/>
      <c r="BB30" s="70"/>
      <c r="BC30" s="70"/>
    </row>
    <row r="31" spans="1:61" s="21" customFormat="1" ht="33.75" customHeight="1" x14ac:dyDescent="0.25">
      <c r="A31" s="85"/>
      <c r="B31" s="85"/>
      <c r="C31" s="85"/>
      <c r="D31" s="85"/>
      <c r="E31" s="86"/>
      <c r="F31" s="85"/>
      <c r="G31" s="87"/>
      <c r="H31" s="87"/>
      <c r="I31" s="88"/>
      <c r="J31" s="85"/>
      <c r="K31" s="75"/>
      <c r="L31" s="80"/>
      <c r="M31" s="81"/>
      <c r="N31" s="80"/>
      <c r="O31" s="75"/>
      <c r="P31" s="84"/>
      <c r="Q31" s="38" t="s">
        <v>328</v>
      </c>
      <c r="R31" s="75"/>
      <c r="S31" s="80"/>
      <c r="T31" s="75"/>
      <c r="U31" s="72"/>
      <c r="V31" s="73"/>
      <c r="W31" s="48"/>
      <c r="X31" s="40"/>
      <c r="Y31" s="40"/>
      <c r="Z31" s="40"/>
      <c r="AA31" s="48"/>
      <c r="AB31" s="47" t="s">
        <v>436</v>
      </c>
      <c r="AC31" s="43">
        <f t="shared" ref="AC31" si="29">IF(AB31="","",IF(AB31="Preventivo",0.25,IF(AB31="Detectivo",0.15,IF(AB31="Correctivo",0.1,))))</f>
        <v>0</v>
      </c>
      <c r="AD31" s="44" t="str">
        <f>+IF(OR(AB31='[4]11 FORMULAS'!$O$4,AB31='[4]11 FORMULAS'!$O$5),'[4]11 FORMULAS'!$P$5,IF(AB31='[4]11 FORMULAS'!$O$6,'[4]11 FORMULAS'!$P$6,""))</f>
        <v/>
      </c>
      <c r="AE31" s="47" t="s">
        <v>436</v>
      </c>
      <c r="AF31" s="43">
        <f t="shared" ref="AF31" si="30">IF(AE31="","",IF(AE31="Manual",0.15,IF(AE31="Automatico",0.25,)))</f>
        <v>0</v>
      </c>
      <c r="AG31" s="48"/>
      <c r="AH31" s="48"/>
      <c r="AI31" s="48"/>
      <c r="AJ31" s="44">
        <f t="shared" ref="AJ31" si="31">+AC31+AF31</f>
        <v>0</v>
      </c>
      <c r="AK31" s="44">
        <f t="shared" si="25"/>
        <v>0</v>
      </c>
      <c r="AL31" s="44">
        <f t="shared" si="26"/>
        <v>0.216</v>
      </c>
      <c r="AM31" s="44">
        <f>IF(AD31='[4]11 FORMULAS'!$P$6,AM30-(AM30*AJ31),AM30)</f>
        <v>0.4</v>
      </c>
      <c r="AN31" s="74"/>
      <c r="AO31" s="75"/>
      <c r="AP31" s="74"/>
      <c r="AQ31" s="75"/>
      <c r="AR31" s="73"/>
      <c r="AS31" s="78"/>
      <c r="AT31" s="71"/>
      <c r="AU31" s="71"/>
      <c r="AV31" s="71"/>
      <c r="AW31" s="71"/>
      <c r="AX31" s="71"/>
      <c r="AY31" s="71"/>
      <c r="AZ31" s="71"/>
      <c r="BA31" s="71"/>
      <c r="BB31" s="71"/>
      <c r="BC31" s="71"/>
    </row>
    <row r="32" spans="1:61" ht="62.1" customHeight="1" x14ac:dyDescent="0.35">
      <c r="A32" s="85" t="s">
        <v>369</v>
      </c>
      <c r="B32" s="85" t="s">
        <v>332</v>
      </c>
      <c r="C32" s="85" t="s">
        <v>370</v>
      </c>
      <c r="D32" s="85" t="s">
        <v>371</v>
      </c>
      <c r="E32" s="86" t="str">
        <f t="shared" ref="E32" si="32">+CONCATENATE(B32," ",C32," ",D32)</f>
        <v>Posibilidad de pérdida Económica y Reputacional por la vinculación en procesos ante instancias
administrativas y/o judiciales debido a liquidaciones extemporáneas o sin el cumplimiento de requisitos legales</v>
      </c>
      <c r="F32" s="85" t="s">
        <v>310</v>
      </c>
      <c r="G32" s="87"/>
      <c r="H32" s="87" t="s">
        <v>311</v>
      </c>
      <c r="I32" s="88" t="str">
        <f t="shared" ref="I32" si="33">+G32&amp;H32</f>
        <v>Procesos</v>
      </c>
      <c r="J32" s="85">
        <v>365</v>
      </c>
      <c r="K32" s="75" t="str">
        <f>IF(J32&lt;=0,"",IF(J32&lt;=2,"Muy Baja",IF(J32&lt;=24,"Baja",IF(J32&lt;=500,"Media",IF(J32&lt;=5000,"Alta","Muy Alta")))))</f>
        <v>Media</v>
      </c>
      <c r="L32" s="79">
        <f>IF(K32="","",IF(K32="Muy Baja",0.2,IF(K32="Baja",0.4,IF(K32="Media",0.6,IF(K32="Alta",0.8,IF(K32="Muy Alta",1,))))))</f>
        <v>0.6</v>
      </c>
      <c r="M32" s="81" t="s">
        <v>334</v>
      </c>
      <c r="N32" s="79">
        <f>IF(M32="","",IF(M32="menor a 10 SMLMV",0.2,IF(M32="ENTRE 10 Y 50 SMLMV",0.4,IF(M32="entre 50 y 100 SMLMV",0.6,IF(M32="entre 100 y 500 SMLMV",0.8,IF(M32="Mayor a 500 SMLMV",1,))))))</f>
        <v>0.4</v>
      </c>
      <c r="O32" s="75" t="str">
        <f>IF(N32&lt;=0,"",IF(N32&lt;=20%,"Leve",IF(N32&lt;=40%,"Menor",IF(N32&lt;=60%,"Moderado",IF(N32&lt;=80%,"Mayor","Catastrofico")))))</f>
        <v>Menor</v>
      </c>
      <c r="P32" s="82" t="s">
        <v>281</v>
      </c>
      <c r="Q32" s="38" t="s">
        <v>266</v>
      </c>
      <c r="R32" s="75" t="str">
        <f>IF(S32&lt;=0,"",IF(S32&lt;=20%,"Leve",IF(S32&lt;=40%,"Menor",IF(S32&lt;=60%,"Moderado",IF(S32&lt;=80%,"Mayor","Catastrofico")))))</f>
        <v>Menor</v>
      </c>
      <c r="S32" s="79">
        <f>IF(P32="","",IF(P32="El riesgo afecta la imagen de algún área de la organización",0.2,IF(P32="El riesgo afecta la imagen de la entidad internamente, de conocimiento general nivel interno, de junta directiva y accionistas y/o de proveedores",0.4,IF(P32="El riesgo afecta la imagen de la entidad con algunos usuarios de relevancia frente al logro de los objetivos",0.6,IF(P32="El riesgo afecta la imagen de la entidad con efecto publicitario sostenido a nivel de sector administrativo, nivel departamental o municipal",0.8,IF(P32="El riesgo afecta la imagen de la entidad a nivel nacional, con efecto publicitario sostenido a nivel país",1,))))))</f>
        <v>0.4</v>
      </c>
      <c r="T32" s="75" t="str">
        <f>IF(U32&lt;=0,"",IF(U32&lt;=20%,"Leve",IF(U32&lt;=40%,"Menor",IF(U32&lt;=60%,"Moderado",IF(U32&lt;=80%,"Mayor","Catastrofico")))))</f>
        <v>Menor</v>
      </c>
      <c r="U32" s="72">
        <f>+S32</f>
        <v>0.4</v>
      </c>
      <c r="V32" s="73" t="str">
        <f>IF(OR(AND(K32="Muy Baja",T32="Leve"),AND(K32="Muy Baja",T32="Menor"),AND(K32="Baja",T32="Leve")),"Bajo",IF(OR(AND(K32="Muy baja",T32="Moderado"),AND(K32="Baja",T32="Menor"),AND(K32="Baja",T32="Moderado"),AND(K32="Media",T32="Leve"),AND(K32="Media",T32="Menor"),AND(K32="Media",T32="Moderado"),AND(K32="Alta",T32="Leve"),AND(K32="Alta",T32="Menor")),"Moderado",IF(OR(AND(K32="Muy Baja",T32="Mayor"),AND(K32="Baja",T32="Mayor"),AND(K32="Media",T32="Mayor"),AND(K32="Alta",T32="Moderado"),AND(K32="Alta",T32="Mayor"),AND(K32="Muy Alta",T32="Leve"),AND(K32="Muy Alta",T32="Menor"),AND(K32="Muy Alta",T32="Moderado"),AND(K32="Muy Alta",T32="Mayor")),"Alto",IF(OR(AND(K32="Muy Baja",T32="Catastrofico"),AND(K32="Baja",T32="Catastrofico"),AND(K32="Media",T32="Catastrofico"),AND(K32="Alta",T32="Catastrofico"),AND(K32="Muy Alta",T32="Catastrofico")),"Extremo",))))</f>
        <v>Moderado</v>
      </c>
      <c r="W32" s="39">
        <v>1</v>
      </c>
      <c r="X32" s="40" t="s">
        <v>372</v>
      </c>
      <c r="Y32" s="40" t="s">
        <v>373</v>
      </c>
      <c r="Z32" s="40" t="s">
        <v>374</v>
      </c>
      <c r="AA32" s="41" t="str">
        <f t="shared" ref="AA32:AA33" si="34">+CONCATENATE(X32," ",Y32," ",Z32)</f>
        <v xml:space="preserve">Líder de contratación expedirá lineamientos sobre las liquidaciones contractuales una vez al año </v>
      </c>
      <c r="AB32" s="42" t="s">
        <v>316</v>
      </c>
      <c r="AC32" s="43">
        <f>IF(AB32="","",IF(AB32="Preventivo",0.25,IF(AB32="Detectivo",0.15,IF(AB32="Correctivo",0.1,))))</f>
        <v>0.25</v>
      </c>
      <c r="AD32" s="44" t="str">
        <f>+IF(OR(AB32='[1]11 FORMULAS'!$O$4,AB32='[1]11 FORMULAS'!$O$5),'[1]11 FORMULAS'!$P$5,IF(AB32='[1]11 FORMULAS'!$O$6,'[1]11 FORMULAS'!$P$6,""))</f>
        <v>Probabilidad</v>
      </c>
      <c r="AE32" s="42" t="s">
        <v>326</v>
      </c>
      <c r="AF32" s="43">
        <f>IF(AE32="","",IF(AE32="Manual",0.15,IF(AE32="Automático",0.25,)))</f>
        <v>0.15</v>
      </c>
      <c r="AG32" s="42" t="s">
        <v>339</v>
      </c>
      <c r="AH32" s="42" t="s">
        <v>319</v>
      </c>
      <c r="AI32" s="42" t="s">
        <v>320</v>
      </c>
      <c r="AJ32" s="44">
        <f>+AC32+AF32</f>
        <v>0.4</v>
      </c>
      <c r="AK32" s="44">
        <f>+L32*AJ32</f>
        <v>0.24</v>
      </c>
      <c r="AL32" s="44">
        <f>+L32-AK32</f>
        <v>0.36</v>
      </c>
      <c r="AM32" s="44">
        <f>IF(AD32='[4]11 FORMULAS'!$P$6,U32-(U32*AJ32),U32)</f>
        <v>0.4</v>
      </c>
      <c r="AN32" s="74">
        <f>+AL36</f>
        <v>0.216</v>
      </c>
      <c r="AO32" s="75" t="str">
        <f>IF(AN32&lt;=0,"",IF(AN32&lt;=20%,"Muy Baja",IF(AN32&lt;=40%,"Baja",IF(AN32&lt;=60%,"Media",IF(AN32&lt;=80%,"Alta","Muy Alta")))))</f>
        <v>Baja</v>
      </c>
      <c r="AP32" s="74">
        <f>+AM36</f>
        <v>0.4</v>
      </c>
      <c r="AQ32" s="75" t="str">
        <f>IF(AP32&lt;=0,"",IF(AP32&lt;=20%,"Leve",IF(AP32&lt;=40%,"Menor",IF(AP32&lt;=60%,"Moderado",IF(AP32&lt;=80%,"Mayor","Catastrofico")))))</f>
        <v>Menor</v>
      </c>
      <c r="AR32" s="73" t="str">
        <f>IF(OR(AND(AO32="Muy Baja",AQ32="Leve"),AND(AO32="Muy Baja",AQ32="Menor"),AND(AO32="Baja",AQ32="Leve")),"Bajo",IF(OR(AND(AO32="Muy baja",AQ32="Moderado"),AND(AO32="Baja",AQ32="Menor"),AND(AO32="Baja",AQ32="Moderado"),AND(AO32="Media",AQ32="Leve"),AND(AO32="Media",AQ32="Menor"),AND(AO32="Media",AQ32="Moderado"),AND(AO32="Alta",AQ32="Leve"),AND(AO32="Alta",AQ32="Menor")),"Moderado",IF(OR(AND(AO32="Muy Baja",AQ32="Mayor"),AND(AO32="Baja",AQ32="Mayor"),AND(AO32="Media",AQ32="Mayor"),AND(AO32="Alta",AQ32="Moderado"),AND(AO32="Alta",AQ32="Mayor"),AND(AO32="Muy Alta",AQ32="Leve"),AND(AO32="Muy Alta",AQ32="Menor"),AND(AO32="Muy Alta",AQ32="Moderado"),AND(AO32="Muy Alta",AQ32="Mayor")),"Alto",IF(OR(AND(AO32="Muy Baja",AQ32="Catastrofico"),AND(AO32="Baja",AQ32="Catastrofico"),AND(AO32="Media",AQ32="Catastrofico"),AND(AO32="Alta",AQ32="Catastrofico"),AND(AO32="Muy Alta",AQ32="Catastrofico")),"Extremo",""))))</f>
        <v>Moderado</v>
      </c>
      <c r="AS32" s="76" t="s">
        <v>428</v>
      </c>
      <c r="AT32" s="69"/>
      <c r="AU32" s="69"/>
      <c r="AV32" s="69"/>
      <c r="AW32" s="69"/>
      <c r="AX32" s="69"/>
      <c r="AY32" s="69"/>
      <c r="AZ32" s="69"/>
      <c r="BA32" s="69"/>
      <c r="BB32" s="69"/>
      <c r="BC32" s="69"/>
    </row>
    <row r="33" spans="1:55" ht="108" customHeight="1" x14ac:dyDescent="0.35">
      <c r="A33" s="85"/>
      <c r="B33" s="85"/>
      <c r="C33" s="85"/>
      <c r="D33" s="85"/>
      <c r="E33" s="86"/>
      <c r="F33" s="85"/>
      <c r="G33" s="87"/>
      <c r="H33" s="87"/>
      <c r="I33" s="88"/>
      <c r="J33" s="85"/>
      <c r="K33" s="75"/>
      <c r="L33" s="80"/>
      <c r="M33" s="81"/>
      <c r="N33" s="80"/>
      <c r="O33" s="75"/>
      <c r="P33" s="83"/>
      <c r="Q33" s="38" t="s">
        <v>281</v>
      </c>
      <c r="R33" s="75"/>
      <c r="S33" s="80"/>
      <c r="T33" s="75"/>
      <c r="U33" s="72"/>
      <c r="V33" s="73"/>
      <c r="W33" s="39">
        <v>2</v>
      </c>
      <c r="X33" s="40" t="s">
        <v>372</v>
      </c>
      <c r="Y33" s="40" t="s">
        <v>375</v>
      </c>
      <c r="Z33" s="40" t="s">
        <v>376</v>
      </c>
      <c r="AA33" s="41" t="str">
        <f t="shared" si="34"/>
        <v>Líder de contratación expedirá memorando a los delegados solicitando estado de las liquidaciones de los contratos a su cargo dos veces al año</v>
      </c>
      <c r="AB33" s="42" t="s">
        <v>316</v>
      </c>
      <c r="AC33" s="43">
        <f t="shared" ref="AC33:AC36" si="35">IF(AB33="","",IF(AB33="Preventivo",0.25,IF(AB33="Detectivo",0.15,IF(AB33="Correctivo",0.1,))))</f>
        <v>0.25</v>
      </c>
      <c r="AD33" s="44" t="str">
        <f>+IF(OR(AB33='[1]11 FORMULAS'!$O$4,AB33='[1]11 FORMULAS'!$O$5),'[1]11 FORMULAS'!$P$5,IF(AB33='[1]11 FORMULAS'!$O$6,'[1]11 FORMULAS'!$P$6,""))</f>
        <v>Probabilidad</v>
      </c>
      <c r="AE33" s="42" t="s">
        <v>326</v>
      </c>
      <c r="AF33" s="43">
        <f t="shared" ref="AF33" si="36">IF(AE33="","",IF(AE33="Manual",0.15,IF(AE33="Automático",0.25,)))</f>
        <v>0.15</v>
      </c>
      <c r="AG33" s="42" t="s">
        <v>318</v>
      </c>
      <c r="AH33" s="42" t="s">
        <v>319</v>
      </c>
      <c r="AI33" s="42" t="s">
        <v>320</v>
      </c>
      <c r="AJ33" s="44">
        <f>+AC33+AF33</f>
        <v>0.4</v>
      </c>
      <c r="AK33" s="44">
        <f>+AL32*AJ33</f>
        <v>0.14399999999999999</v>
      </c>
      <c r="AL33" s="44">
        <f>+AL32-AK33</f>
        <v>0.216</v>
      </c>
      <c r="AM33" s="44">
        <f>IF(AD33='[4]11 FORMULAS'!$P$6,AM32-(AM32*AJ33),AM32)</f>
        <v>0.4</v>
      </c>
      <c r="AN33" s="74"/>
      <c r="AO33" s="75"/>
      <c r="AP33" s="74"/>
      <c r="AQ33" s="75"/>
      <c r="AR33" s="73"/>
      <c r="AS33" s="77"/>
      <c r="AT33" s="70"/>
      <c r="AU33" s="70"/>
      <c r="AV33" s="70"/>
      <c r="AW33" s="70"/>
      <c r="AX33" s="70"/>
      <c r="AY33" s="70"/>
      <c r="AZ33" s="70"/>
      <c r="BA33" s="70"/>
      <c r="BB33" s="70"/>
      <c r="BC33" s="70"/>
    </row>
    <row r="34" spans="1:55" ht="36.75" customHeight="1" x14ac:dyDescent="0.35">
      <c r="A34" s="85"/>
      <c r="B34" s="85"/>
      <c r="C34" s="85"/>
      <c r="D34" s="85"/>
      <c r="E34" s="86"/>
      <c r="F34" s="85"/>
      <c r="G34" s="87"/>
      <c r="H34" s="87"/>
      <c r="I34" s="88"/>
      <c r="J34" s="85"/>
      <c r="K34" s="75"/>
      <c r="L34" s="80"/>
      <c r="M34" s="81"/>
      <c r="N34" s="80"/>
      <c r="O34" s="75"/>
      <c r="P34" s="83"/>
      <c r="Q34" s="38" t="s">
        <v>329</v>
      </c>
      <c r="R34" s="75"/>
      <c r="S34" s="80"/>
      <c r="T34" s="75"/>
      <c r="U34" s="72"/>
      <c r="V34" s="73"/>
      <c r="W34" s="39">
        <v>3</v>
      </c>
      <c r="X34" s="40"/>
      <c r="Y34" s="40"/>
      <c r="Z34" s="40"/>
      <c r="AA34" s="41" t="str">
        <f t="shared" ref="AA34:AA35" si="37">+CONCATENATE(X34," ",Y34," ",Z34)</f>
        <v xml:space="preserve">  </v>
      </c>
      <c r="AB34" s="47" t="s">
        <v>436</v>
      </c>
      <c r="AC34" s="43">
        <f t="shared" si="35"/>
        <v>0</v>
      </c>
      <c r="AD34" s="44" t="str">
        <f>+IF(OR(AB34='[4]11 FORMULAS'!$O$4,AB34='[4]11 FORMULAS'!$O$5),'[4]11 FORMULAS'!$P$5,IF(AB34='[4]11 FORMULAS'!$O$6,'[4]11 FORMULAS'!$P$6,""))</f>
        <v/>
      </c>
      <c r="AE34" s="47" t="s">
        <v>436</v>
      </c>
      <c r="AF34" s="43">
        <f t="shared" ref="AF34:AF36" si="38">IF(AE34="","",IF(AE34="Manual",0.15,IF(AE34="Automatico",0.25,)))</f>
        <v>0</v>
      </c>
      <c r="AG34" s="48"/>
      <c r="AH34" s="48"/>
      <c r="AI34" s="48"/>
      <c r="AJ34" s="44">
        <f>+AC34+AF34</f>
        <v>0</v>
      </c>
      <c r="AK34" s="44">
        <f t="shared" ref="AK34:AK36" si="39">+AL33*AJ34</f>
        <v>0</v>
      </c>
      <c r="AL34" s="44">
        <f t="shared" ref="AL34:AL36" si="40">+AL33-AK34</f>
        <v>0.216</v>
      </c>
      <c r="AM34" s="44">
        <f>IF(AD34='[4]11 FORMULAS'!$P$6,AM33-(AM33*AJ34),AM33)</f>
        <v>0.4</v>
      </c>
      <c r="AN34" s="74"/>
      <c r="AO34" s="75"/>
      <c r="AP34" s="74"/>
      <c r="AQ34" s="75"/>
      <c r="AR34" s="73"/>
      <c r="AS34" s="77"/>
      <c r="AT34" s="70"/>
      <c r="AU34" s="70"/>
      <c r="AV34" s="70"/>
      <c r="AW34" s="70"/>
      <c r="AX34" s="70"/>
      <c r="AY34" s="70"/>
      <c r="AZ34" s="70"/>
      <c r="BA34" s="70"/>
      <c r="BB34" s="70"/>
      <c r="BC34" s="70"/>
    </row>
    <row r="35" spans="1:55" ht="36.75" customHeight="1" x14ac:dyDescent="0.35">
      <c r="A35" s="85"/>
      <c r="B35" s="85"/>
      <c r="C35" s="85"/>
      <c r="D35" s="85"/>
      <c r="E35" s="86"/>
      <c r="F35" s="85"/>
      <c r="G35" s="87"/>
      <c r="H35" s="87"/>
      <c r="I35" s="88"/>
      <c r="J35" s="85"/>
      <c r="K35" s="75"/>
      <c r="L35" s="80"/>
      <c r="M35" s="81"/>
      <c r="N35" s="80"/>
      <c r="O35" s="75"/>
      <c r="P35" s="83"/>
      <c r="Q35" s="38" t="s">
        <v>330</v>
      </c>
      <c r="R35" s="75"/>
      <c r="S35" s="80"/>
      <c r="T35" s="75"/>
      <c r="U35" s="72"/>
      <c r="V35" s="73"/>
      <c r="W35" s="39">
        <v>4</v>
      </c>
      <c r="X35" s="40"/>
      <c r="Y35" s="40"/>
      <c r="Z35" s="40"/>
      <c r="AA35" s="41" t="str">
        <f t="shared" si="37"/>
        <v xml:space="preserve">  </v>
      </c>
      <c r="AB35" s="47" t="s">
        <v>436</v>
      </c>
      <c r="AC35" s="43">
        <f t="shared" si="35"/>
        <v>0</v>
      </c>
      <c r="AD35" s="44" t="str">
        <f>+IF(OR(AB35='[4]11 FORMULAS'!$O$4,AB35='[4]11 FORMULAS'!$O$5),'[4]11 FORMULAS'!$P$5,IF(AB35='[4]11 FORMULAS'!$O$6,'[4]11 FORMULAS'!$P$6,""))</f>
        <v/>
      </c>
      <c r="AE35" s="47" t="s">
        <v>436</v>
      </c>
      <c r="AF35" s="43">
        <f t="shared" si="38"/>
        <v>0</v>
      </c>
      <c r="AG35" s="48"/>
      <c r="AH35" s="48"/>
      <c r="AI35" s="48"/>
      <c r="AJ35" s="44">
        <f t="shared" ref="AJ35:AJ36" si="41">+AC35+AF35</f>
        <v>0</v>
      </c>
      <c r="AK35" s="44">
        <f t="shared" si="39"/>
        <v>0</v>
      </c>
      <c r="AL35" s="44">
        <f t="shared" si="40"/>
        <v>0.216</v>
      </c>
      <c r="AM35" s="44">
        <f>IF(AD35='[4]11 FORMULAS'!$P$6,AM34-(AM34*AJ35),AM34)</f>
        <v>0.4</v>
      </c>
      <c r="AN35" s="74"/>
      <c r="AO35" s="75"/>
      <c r="AP35" s="74"/>
      <c r="AQ35" s="75"/>
      <c r="AR35" s="73"/>
      <c r="AS35" s="77"/>
      <c r="AT35" s="70"/>
      <c r="AU35" s="70"/>
      <c r="AV35" s="70"/>
      <c r="AW35" s="70"/>
      <c r="AX35" s="70"/>
      <c r="AY35" s="70"/>
      <c r="AZ35" s="70"/>
      <c r="BA35" s="70"/>
      <c r="BB35" s="70"/>
      <c r="BC35" s="70"/>
    </row>
    <row r="36" spans="1:55" ht="36.75" customHeight="1" x14ac:dyDescent="0.35">
      <c r="A36" s="85"/>
      <c r="B36" s="85"/>
      <c r="C36" s="85"/>
      <c r="D36" s="85"/>
      <c r="E36" s="86"/>
      <c r="F36" s="85"/>
      <c r="G36" s="87"/>
      <c r="H36" s="87"/>
      <c r="I36" s="88"/>
      <c r="J36" s="85"/>
      <c r="K36" s="75"/>
      <c r="L36" s="80"/>
      <c r="M36" s="81"/>
      <c r="N36" s="80"/>
      <c r="O36" s="75"/>
      <c r="P36" s="84"/>
      <c r="Q36" s="38" t="s">
        <v>328</v>
      </c>
      <c r="R36" s="75"/>
      <c r="S36" s="80"/>
      <c r="T36" s="75"/>
      <c r="U36" s="72"/>
      <c r="V36" s="73"/>
      <c r="W36" s="48"/>
      <c r="X36" s="40"/>
      <c r="Y36" s="40"/>
      <c r="Z36" s="40"/>
      <c r="AA36" s="48"/>
      <c r="AB36" s="47" t="s">
        <v>436</v>
      </c>
      <c r="AC36" s="43">
        <f t="shared" si="35"/>
        <v>0</v>
      </c>
      <c r="AD36" s="44" t="str">
        <f>+IF(OR(AB36='[4]11 FORMULAS'!$O$4,AB36='[4]11 FORMULAS'!$O$5),'[4]11 FORMULAS'!$P$5,IF(AB36='[4]11 FORMULAS'!$O$6,'[4]11 FORMULAS'!$P$6,""))</f>
        <v/>
      </c>
      <c r="AE36" s="47" t="s">
        <v>436</v>
      </c>
      <c r="AF36" s="43">
        <f t="shared" si="38"/>
        <v>0</v>
      </c>
      <c r="AG36" s="48"/>
      <c r="AH36" s="48"/>
      <c r="AI36" s="48"/>
      <c r="AJ36" s="44">
        <f t="shared" si="41"/>
        <v>0</v>
      </c>
      <c r="AK36" s="44">
        <f t="shared" si="39"/>
        <v>0</v>
      </c>
      <c r="AL36" s="44">
        <f t="shared" si="40"/>
        <v>0.216</v>
      </c>
      <c r="AM36" s="44">
        <f>IF(AD36='[4]11 FORMULAS'!$P$6,AM35-(AM35*AJ36),AM35)</f>
        <v>0.4</v>
      </c>
      <c r="AN36" s="74"/>
      <c r="AO36" s="75"/>
      <c r="AP36" s="74"/>
      <c r="AQ36" s="75"/>
      <c r="AR36" s="73"/>
      <c r="AS36" s="78"/>
      <c r="AT36" s="71"/>
      <c r="AU36" s="71"/>
      <c r="AV36" s="71"/>
      <c r="AW36" s="71"/>
      <c r="AX36" s="71"/>
      <c r="AY36" s="71"/>
      <c r="AZ36" s="71"/>
      <c r="BA36" s="71"/>
      <c r="BB36" s="71"/>
      <c r="BC36" s="71"/>
    </row>
    <row r="37" spans="1:55" ht="86.1" customHeight="1" x14ac:dyDescent="0.35">
      <c r="A37" s="85" t="s">
        <v>377</v>
      </c>
      <c r="B37" s="85" t="s">
        <v>332</v>
      </c>
      <c r="C37" s="85" t="s">
        <v>378</v>
      </c>
      <c r="D37" s="85" t="s">
        <v>379</v>
      </c>
      <c r="E37" s="86" t="str">
        <f t="shared" ref="E37" si="42">+CONCATENATE(B37," ",C37," ",D37)</f>
        <v>Posibilidad de pérdida Económica y Reputacional por la inadecuada liquidación de un contrato debido a la no actualización o revisión de pólizas de éste</v>
      </c>
      <c r="F37" s="85" t="s">
        <v>310</v>
      </c>
      <c r="G37" s="87"/>
      <c r="H37" s="87" t="s">
        <v>311</v>
      </c>
      <c r="I37" s="88" t="str">
        <f t="shared" ref="I37" si="43">+G37&amp;H37</f>
        <v>Procesos</v>
      </c>
      <c r="J37" s="85">
        <v>365</v>
      </c>
      <c r="K37" s="75" t="str">
        <f>IF(J37&lt;=0,"",IF(J37&lt;=2,"Muy Baja",IF(J37&lt;=24,"Baja",IF(J37&lt;=500,"Media",IF(J37&lt;=5000,"Alta","Muy Alta")))))</f>
        <v>Media</v>
      </c>
      <c r="L37" s="79">
        <f>IF(K37="","",IF(K37="Muy Baja",0.2,IF(K37="Baja",0.4,IF(K37="Media",0.6,IF(K37="Alta",0.8,IF(K37="Muy Alta",1,))))))</f>
        <v>0.6</v>
      </c>
      <c r="M37" s="81" t="s">
        <v>312</v>
      </c>
      <c r="N37" s="79">
        <f>IF(M37="","",IF(M37="menor a 10 SMLMV",0.2,IF(M37="ENTRE 10 Y 50 SMLMV",0.4,IF(M37="entre 50 y 100 SMLMV",0.6,IF(M37="entre 100 y 500 SMLMV",0.8,IF(M37="Mayor a 500 SMLMV",1,))))))</f>
        <v>0.2</v>
      </c>
      <c r="O37" s="75" t="str">
        <f>IF(N37&lt;=0,"",IF(N37&lt;=20%,"Leve",IF(N37&lt;=40%,"Menor",IF(N37&lt;=60%,"Moderado",IF(N37&lt;=80%,"Mayor","Catastrofico")))))</f>
        <v>Leve</v>
      </c>
      <c r="P37" s="82" t="s">
        <v>266</v>
      </c>
      <c r="Q37" s="38" t="s">
        <v>266</v>
      </c>
      <c r="R37" s="75" t="str">
        <f>IF(S37&lt;=0,"",IF(S37&lt;=20%,"Leve",IF(S37&lt;=40%,"Menor",IF(S37&lt;=60%,"Moderado",IF(S37&lt;=80%,"Mayor","Catastrofico")))))</f>
        <v>Leve</v>
      </c>
      <c r="S37" s="79">
        <f>IF(P37="","",IF(P37="El riesgo afecta la imagen de algún área de la organización",0.2,IF(P37="El riesgo afecta la imagen de la entidad internamente, de conocimiento general nivel interno, de junta directiva y accionistas y/o de proveedores",0.4,IF(P37="El riesgo afecta la imagen de la entidad con algunos usuarios de relevancia frente al logro de los objetivos",0.6,IF(P37="El riesgo afecta la imagen de la entidad con efecto publicitario sostenido a nivel de sector administrativo, nivel departamental o municipal",0.8,IF(P37="El riesgo afecta la imagen de la entidad a nivel nacional, con efecto publicitario sostenido a nivel país",1,))))))</f>
        <v>0.2</v>
      </c>
      <c r="T37" s="75" t="str">
        <f>IF(U37&lt;=0,"",IF(U37&lt;=20%,"Leve",IF(U37&lt;=40%,"Menor",IF(U37&lt;=60%,"Moderado",IF(U37&lt;=80%,"Mayor","Catastrofico")))))</f>
        <v>Leve</v>
      </c>
      <c r="U37" s="72">
        <f>+S37</f>
        <v>0.2</v>
      </c>
      <c r="V37" s="73" t="str">
        <f>IF(OR(AND(K37="Muy Baja",T37="Leve"),AND(K37="Muy Baja",T37="Menor"),AND(K37="Baja",T37="Leve")),"Bajo",IF(OR(AND(K37="Muy baja",T37="Moderado"),AND(K37="Baja",T37="Menor"),AND(K37="Baja",T37="Moderado"),AND(K37="Media",T37="Leve"),AND(K37="Media",T37="Menor"),AND(K37="Media",T37="Moderado"),AND(K37="Alta",T37="Leve"),AND(K37="Alta",T37="Menor")),"Moderado",IF(OR(AND(K37="Muy Baja",T37="Mayor"),AND(K37="Baja",T37="Mayor"),AND(K37="Media",T37="Mayor"),AND(K37="Alta",T37="Moderado"),AND(K37="Alta",T37="Mayor"),AND(K37="Muy Alta",T37="Leve"),AND(K37="Muy Alta",T37="Menor"),AND(K37="Muy Alta",T37="Moderado"),AND(K37="Muy Alta",T37="Mayor")),"Alto",IF(OR(AND(K37="Muy Baja",T37="Catastrofico"),AND(K37="Baja",T37="Catastrofico"),AND(K37="Media",T37="Catastrofico"),AND(K37="Alta",T37="Catastrofico"),AND(K37="Muy Alta",T37="Catastrofico")),"Extremo",))))</f>
        <v>Moderado</v>
      </c>
      <c r="W37" s="39">
        <v>1</v>
      </c>
      <c r="X37" s="40" t="s">
        <v>372</v>
      </c>
      <c r="Y37" s="40" t="s">
        <v>380</v>
      </c>
      <c r="Z37" s="40" t="s">
        <v>374</v>
      </c>
      <c r="AA37" s="41" t="str">
        <f t="shared" ref="AA37:AA38" si="44">+CONCATENATE(X37," ",Y37," ",Z37)</f>
        <v xml:space="preserve">Líder de contratación expedirá lineamientos sobre la revisión de pólizas al momento de realizar las liquidaciones contractuales una vez al año </v>
      </c>
      <c r="AB37" s="42" t="s">
        <v>316</v>
      </c>
      <c r="AC37" s="43">
        <f>IF(AB37="","",IF(AB37="Preventivo",0.25,IF(AB37="Detectivo",0.15,IF(AB37="Correctivo",0.1,))))</f>
        <v>0.25</v>
      </c>
      <c r="AD37" s="44" t="str">
        <f>+IF(OR(AB37='[1]11 FORMULAS'!$O$4,AB37='[1]11 FORMULAS'!$O$5),'[1]11 FORMULAS'!$P$5,IF(AB37='[1]11 FORMULAS'!$O$6,'[1]11 FORMULAS'!$P$6,""))</f>
        <v>Probabilidad</v>
      </c>
      <c r="AE37" s="42" t="s">
        <v>326</v>
      </c>
      <c r="AF37" s="43">
        <f>IF(AE37="","",IF(AE37="Manual",0.15,IF(AE37="Automático",0.25,)))</f>
        <v>0.15</v>
      </c>
      <c r="AG37" s="42" t="s">
        <v>339</v>
      </c>
      <c r="AH37" s="42" t="s">
        <v>319</v>
      </c>
      <c r="AI37" s="42" t="s">
        <v>320</v>
      </c>
      <c r="AJ37" s="44">
        <f>+AC37+AF37</f>
        <v>0.4</v>
      </c>
      <c r="AK37" s="44">
        <f>+L37*AJ37</f>
        <v>0.24</v>
      </c>
      <c r="AL37" s="44">
        <f>+L37-AK37</f>
        <v>0.36</v>
      </c>
      <c r="AM37" s="44">
        <f>IF(AD37='[4]11 FORMULAS'!$P$6,U37-(U37*AJ37),U37)</f>
        <v>0.2</v>
      </c>
      <c r="AN37" s="74">
        <f>+AL41</f>
        <v>0.216</v>
      </c>
      <c r="AO37" s="75" t="str">
        <f>IF(AN37&lt;=0,"",IF(AN37&lt;=20%,"Muy Baja",IF(AN37&lt;=40%,"Baja",IF(AN37&lt;=60%,"Media",IF(AN37&lt;=80%,"Alta","Muy Alta")))))</f>
        <v>Baja</v>
      </c>
      <c r="AP37" s="74">
        <f>+AM41</f>
        <v>0.2</v>
      </c>
      <c r="AQ37" s="75" t="str">
        <f>IF(AP37&lt;=0,"",IF(AP37&lt;=20%,"Leve",IF(AP37&lt;=40%,"Menor",IF(AP37&lt;=60%,"Moderado",IF(AP37&lt;=80%,"Mayor","Catastrofico")))))</f>
        <v>Leve</v>
      </c>
      <c r="AR37" s="73" t="str">
        <f>IF(OR(AND(AO37="Muy Baja",AQ37="Leve"),AND(AO37="Muy Baja",AQ37="Menor"),AND(AO37="Baja",AQ37="Leve")),"Bajo",IF(OR(AND(AO37="Muy baja",AQ37="Moderado"),AND(AO37="Baja",AQ37="Menor"),AND(AO37="Baja",AQ37="Moderado"),AND(AO37="Media",AQ37="Leve"),AND(AO37="Media",AQ37="Menor"),AND(AO37="Media",AQ37="Moderado"),AND(AO37="Alta",AQ37="Leve"),AND(AO37="Alta",AQ37="Menor")),"Moderado",IF(OR(AND(AO37="Muy Baja",AQ37="Mayor"),AND(AO37="Baja",AQ37="Mayor"),AND(AO37="Media",AQ37="Mayor"),AND(AO37="Alta",AQ37="Moderado"),AND(AO37="Alta",AQ37="Mayor"),AND(AO37="Muy Alta",AQ37="Leve"),AND(AO37="Muy Alta",AQ37="Menor"),AND(AO37="Muy Alta",AQ37="Moderado"),AND(AO37="Muy Alta",AQ37="Mayor")),"Alto",IF(OR(AND(AO37="Muy Baja",AQ37="Catastrofico"),AND(AO37="Baja",AQ37="Catastrofico"),AND(AO37="Media",AQ37="Catastrofico"),AND(AO37="Alta",AQ37="Catastrofico"),AND(AO37="Muy Alta",AQ37="Catastrofico")),"Extremo",""))))</f>
        <v>Bajo</v>
      </c>
      <c r="AS37" s="76" t="s">
        <v>437</v>
      </c>
      <c r="AT37" s="69"/>
      <c r="AU37" s="69"/>
      <c r="AV37" s="69"/>
      <c r="AW37" s="69"/>
      <c r="AX37" s="69"/>
      <c r="AY37" s="69"/>
      <c r="AZ37" s="69"/>
      <c r="BA37" s="69"/>
      <c r="BB37" s="69"/>
      <c r="BC37" s="69"/>
    </row>
    <row r="38" spans="1:55" ht="86.1" customHeight="1" x14ac:dyDescent="0.35">
      <c r="A38" s="85"/>
      <c r="B38" s="85"/>
      <c r="C38" s="85"/>
      <c r="D38" s="85"/>
      <c r="E38" s="86"/>
      <c r="F38" s="85"/>
      <c r="G38" s="87"/>
      <c r="H38" s="87"/>
      <c r="I38" s="88"/>
      <c r="J38" s="85"/>
      <c r="K38" s="75"/>
      <c r="L38" s="80"/>
      <c r="M38" s="81"/>
      <c r="N38" s="80"/>
      <c r="O38" s="75"/>
      <c r="P38" s="83"/>
      <c r="Q38" s="38" t="s">
        <v>281</v>
      </c>
      <c r="R38" s="75"/>
      <c r="S38" s="80"/>
      <c r="T38" s="75"/>
      <c r="U38" s="72"/>
      <c r="V38" s="73"/>
      <c r="W38" s="39">
        <v>2</v>
      </c>
      <c r="X38" s="40" t="s">
        <v>372</v>
      </c>
      <c r="Y38" s="40" t="s">
        <v>381</v>
      </c>
      <c r="Z38" s="40"/>
      <c r="AA38" s="41" t="str">
        <f t="shared" si="44"/>
        <v xml:space="preserve">Líder de contratación diseña una matriz de chequeo de requisitos para proceder con las liquidaciones </v>
      </c>
      <c r="AB38" s="42" t="s">
        <v>316</v>
      </c>
      <c r="AC38" s="43">
        <f t="shared" ref="AC38:AC41" si="45">IF(AB38="","",IF(AB38="Preventivo",0.25,IF(AB38="Detectivo",0.15,IF(AB38="Correctivo",0.1,))))</f>
        <v>0.25</v>
      </c>
      <c r="AD38" s="44" t="str">
        <f>+IF(OR(AB38='[1]11 FORMULAS'!$O$4,AB38='[1]11 FORMULAS'!$O$5),'[1]11 FORMULAS'!$P$5,IF(AB38='[1]11 FORMULAS'!$O$6,'[1]11 FORMULAS'!$P$6,""))</f>
        <v>Probabilidad</v>
      </c>
      <c r="AE38" s="42" t="s">
        <v>326</v>
      </c>
      <c r="AF38" s="43">
        <f t="shared" ref="AF38" si="46">IF(AE38="","",IF(AE38="Manual",0.15,IF(AE38="Automático",0.25,)))</f>
        <v>0.15</v>
      </c>
      <c r="AG38" s="42" t="s">
        <v>339</v>
      </c>
      <c r="AH38" s="42" t="s">
        <v>319</v>
      </c>
      <c r="AI38" s="42" t="s">
        <v>320</v>
      </c>
      <c r="AJ38" s="44">
        <f>+AC38+AF38</f>
        <v>0.4</v>
      </c>
      <c r="AK38" s="44">
        <f>+AL37*AJ38</f>
        <v>0.14399999999999999</v>
      </c>
      <c r="AL38" s="44">
        <f>+AL37-AK38</f>
        <v>0.216</v>
      </c>
      <c r="AM38" s="44">
        <f>IF(AD38='[4]11 FORMULAS'!$P$6,AM37-(AM37*AJ38),AM37)</f>
        <v>0.2</v>
      </c>
      <c r="AN38" s="74"/>
      <c r="AO38" s="75"/>
      <c r="AP38" s="74"/>
      <c r="AQ38" s="75"/>
      <c r="AR38" s="73"/>
      <c r="AS38" s="77"/>
      <c r="AT38" s="70"/>
      <c r="AU38" s="70"/>
      <c r="AV38" s="70"/>
      <c r="AW38" s="70"/>
      <c r="AX38" s="70"/>
      <c r="AY38" s="70"/>
      <c r="AZ38" s="70"/>
      <c r="BA38" s="70"/>
      <c r="BB38" s="70"/>
      <c r="BC38" s="70"/>
    </row>
    <row r="39" spans="1:55" ht="30.75" customHeight="1" x14ac:dyDescent="0.35">
      <c r="A39" s="85"/>
      <c r="B39" s="85"/>
      <c r="C39" s="85"/>
      <c r="D39" s="85"/>
      <c r="E39" s="86"/>
      <c r="F39" s="85"/>
      <c r="G39" s="87"/>
      <c r="H39" s="87"/>
      <c r="I39" s="88"/>
      <c r="J39" s="85"/>
      <c r="K39" s="75"/>
      <c r="L39" s="80"/>
      <c r="M39" s="81"/>
      <c r="N39" s="80"/>
      <c r="O39" s="75"/>
      <c r="P39" s="83"/>
      <c r="Q39" s="38" t="s">
        <v>329</v>
      </c>
      <c r="R39" s="75"/>
      <c r="S39" s="80"/>
      <c r="T39" s="75"/>
      <c r="U39" s="72"/>
      <c r="V39" s="73"/>
      <c r="W39" s="39">
        <v>3</v>
      </c>
      <c r="X39" s="40"/>
      <c r="Y39" s="40"/>
      <c r="Z39" s="40"/>
      <c r="AA39" s="41" t="str">
        <f t="shared" ref="AA39:AA40" si="47">+CONCATENATE(X39," ",Y39," ",Z39)</f>
        <v xml:space="preserve">  </v>
      </c>
      <c r="AB39" s="47" t="s">
        <v>436</v>
      </c>
      <c r="AC39" s="43">
        <f t="shared" si="45"/>
        <v>0</v>
      </c>
      <c r="AD39" s="44" t="str">
        <f>+IF(OR(AB39='[4]11 FORMULAS'!$O$4,AB39='[4]11 FORMULAS'!$O$5),'[4]11 FORMULAS'!$P$5,IF(AB39='[4]11 FORMULAS'!$O$6,'[4]11 FORMULAS'!$P$6,""))</f>
        <v/>
      </c>
      <c r="AE39" s="47" t="s">
        <v>436</v>
      </c>
      <c r="AF39" s="43">
        <f t="shared" ref="AF39:AF41" si="48">IF(AE39="","",IF(AE39="Manual",0.15,IF(AE39="Automatico",0.25,)))</f>
        <v>0</v>
      </c>
      <c r="AG39" s="48"/>
      <c r="AH39" s="48"/>
      <c r="AI39" s="48"/>
      <c r="AJ39" s="44">
        <f>+AC39+AF39</f>
        <v>0</v>
      </c>
      <c r="AK39" s="44">
        <f t="shared" ref="AK39:AK41" si="49">+AL38*AJ39</f>
        <v>0</v>
      </c>
      <c r="AL39" s="44">
        <f t="shared" ref="AL39:AL41" si="50">+AL38-AK39</f>
        <v>0.216</v>
      </c>
      <c r="AM39" s="44">
        <f>IF(AD39='[4]11 FORMULAS'!$P$6,AM38-(AM38*AJ39),AM38)</f>
        <v>0.2</v>
      </c>
      <c r="AN39" s="74"/>
      <c r="AO39" s="75"/>
      <c r="AP39" s="74"/>
      <c r="AQ39" s="75"/>
      <c r="AR39" s="73"/>
      <c r="AS39" s="77"/>
      <c r="AT39" s="70"/>
      <c r="AU39" s="70"/>
      <c r="AV39" s="70"/>
      <c r="AW39" s="70"/>
      <c r="AX39" s="70"/>
      <c r="AY39" s="70"/>
      <c r="AZ39" s="70"/>
      <c r="BA39" s="70"/>
      <c r="BB39" s="70"/>
      <c r="BC39" s="70"/>
    </row>
    <row r="40" spans="1:55" ht="28.5" customHeight="1" x14ac:dyDescent="0.35">
      <c r="A40" s="85"/>
      <c r="B40" s="85"/>
      <c r="C40" s="85"/>
      <c r="D40" s="85"/>
      <c r="E40" s="86"/>
      <c r="F40" s="85"/>
      <c r="G40" s="87"/>
      <c r="H40" s="87"/>
      <c r="I40" s="88"/>
      <c r="J40" s="85"/>
      <c r="K40" s="75"/>
      <c r="L40" s="80"/>
      <c r="M40" s="81"/>
      <c r="N40" s="80"/>
      <c r="O40" s="75"/>
      <c r="P40" s="83"/>
      <c r="Q40" s="38" t="s">
        <v>330</v>
      </c>
      <c r="R40" s="75"/>
      <c r="S40" s="80"/>
      <c r="T40" s="75"/>
      <c r="U40" s="72"/>
      <c r="V40" s="73"/>
      <c r="W40" s="39">
        <v>4</v>
      </c>
      <c r="X40" s="40"/>
      <c r="Y40" s="40"/>
      <c r="Z40" s="40"/>
      <c r="AA40" s="41" t="str">
        <f t="shared" si="47"/>
        <v xml:space="preserve">  </v>
      </c>
      <c r="AB40" s="47" t="s">
        <v>436</v>
      </c>
      <c r="AC40" s="43">
        <f t="shared" si="45"/>
        <v>0</v>
      </c>
      <c r="AD40" s="44" t="str">
        <f>+IF(OR(AB40='[4]11 FORMULAS'!$O$4,AB40='[4]11 FORMULAS'!$O$5),'[4]11 FORMULAS'!$P$5,IF(AB40='[4]11 FORMULAS'!$O$6,'[4]11 FORMULAS'!$P$6,""))</f>
        <v/>
      </c>
      <c r="AE40" s="47" t="s">
        <v>436</v>
      </c>
      <c r="AF40" s="43">
        <f t="shared" si="48"/>
        <v>0</v>
      </c>
      <c r="AG40" s="48"/>
      <c r="AH40" s="48"/>
      <c r="AI40" s="48"/>
      <c r="AJ40" s="44">
        <f t="shared" ref="AJ40:AJ41" si="51">+AC40+AF40</f>
        <v>0</v>
      </c>
      <c r="AK40" s="44">
        <f t="shared" si="49"/>
        <v>0</v>
      </c>
      <c r="AL40" s="44">
        <f t="shared" si="50"/>
        <v>0.216</v>
      </c>
      <c r="AM40" s="44">
        <f>IF(AD40='[4]11 FORMULAS'!$P$6,AM39-(AM39*AJ40),AM39)</f>
        <v>0.2</v>
      </c>
      <c r="AN40" s="74"/>
      <c r="AO40" s="75"/>
      <c r="AP40" s="74"/>
      <c r="AQ40" s="75"/>
      <c r="AR40" s="73"/>
      <c r="AS40" s="77"/>
      <c r="AT40" s="70"/>
      <c r="AU40" s="70"/>
      <c r="AV40" s="70"/>
      <c r="AW40" s="70"/>
      <c r="AX40" s="70"/>
      <c r="AY40" s="70"/>
      <c r="AZ40" s="70"/>
      <c r="BA40" s="70"/>
      <c r="BB40" s="70"/>
      <c r="BC40" s="70"/>
    </row>
    <row r="41" spans="1:55" ht="27" customHeight="1" x14ac:dyDescent="0.35">
      <c r="A41" s="85"/>
      <c r="B41" s="85"/>
      <c r="C41" s="85"/>
      <c r="D41" s="85"/>
      <c r="E41" s="86"/>
      <c r="F41" s="85"/>
      <c r="G41" s="87"/>
      <c r="H41" s="87"/>
      <c r="I41" s="88"/>
      <c r="J41" s="85"/>
      <c r="K41" s="75"/>
      <c r="L41" s="80"/>
      <c r="M41" s="81"/>
      <c r="N41" s="80"/>
      <c r="O41" s="75"/>
      <c r="P41" s="84"/>
      <c r="Q41" s="38" t="s">
        <v>328</v>
      </c>
      <c r="R41" s="75"/>
      <c r="S41" s="80"/>
      <c r="T41" s="75"/>
      <c r="U41" s="72"/>
      <c r="V41" s="73"/>
      <c r="W41" s="48"/>
      <c r="X41" s="40"/>
      <c r="Y41" s="40"/>
      <c r="Z41" s="40"/>
      <c r="AA41" s="48"/>
      <c r="AB41" s="47" t="s">
        <v>436</v>
      </c>
      <c r="AC41" s="43">
        <f t="shared" si="45"/>
        <v>0</v>
      </c>
      <c r="AD41" s="44" t="str">
        <f>+IF(OR(AB41='[4]11 FORMULAS'!$O$4,AB41='[4]11 FORMULAS'!$O$5),'[4]11 FORMULAS'!$P$5,IF(AB41='[4]11 FORMULAS'!$O$6,'[4]11 FORMULAS'!$P$6,""))</f>
        <v/>
      </c>
      <c r="AE41" s="47" t="s">
        <v>436</v>
      </c>
      <c r="AF41" s="43">
        <f t="shared" si="48"/>
        <v>0</v>
      </c>
      <c r="AG41" s="48"/>
      <c r="AH41" s="48"/>
      <c r="AI41" s="48"/>
      <c r="AJ41" s="44">
        <f t="shared" si="51"/>
        <v>0</v>
      </c>
      <c r="AK41" s="44">
        <f t="shared" si="49"/>
        <v>0</v>
      </c>
      <c r="AL41" s="44">
        <f t="shared" si="50"/>
        <v>0.216</v>
      </c>
      <c r="AM41" s="44">
        <f>IF(AD41='[4]11 FORMULAS'!$P$6,AM40-(AM40*AJ41),AM40)</f>
        <v>0.2</v>
      </c>
      <c r="AN41" s="74"/>
      <c r="AO41" s="75"/>
      <c r="AP41" s="74"/>
      <c r="AQ41" s="75"/>
      <c r="AR41" s="73"/>
      <c r="AS41" s="78"/>
      <c r="AT41" s="71"/>
      <c r="AU41" s="71"/>
      <c r="AV41" s="71"/>
      <c r="AW41" s="71"/>
      <c r="AX41" s="71"/>
      <c r="AY41" s="71"/>
      <c r="AZ41" s="71"/>
      <c r="BA41" s="71"/>
      <c r="BB41" s="71"/>
      <c r="BC41" s="71"/>
    </row>
    <row r="42" spans="1:55" ht="168.95" customHeight="1" x14ac:dyDescent="0.35">
      <c r="A42" s="85" t="s">
        <v>382</v>
      </c>
      <c r="B42" s="85" t="s">
        <v>332</v>
      </c>
      <c r="C42" s="85" t="s">
        <v>383</v>
      </c>
      <c r="D42" s="85" t="s">
        <v>384</v>
      </c>
      <c r="E42" s="86" t="str">
        <f t="shared" ref="E42" si="52">+CONCATENATE(B42," ",C42," ",D42)</f>
        <v>Posibilidad de pérdida Económica y Reputacional por contratar B o S que no satisfagan las necesidades de la administración debido a la falta de claridad y precisión en la estructuración de las necesidades</v>
      </c>
      <c r="F42" s="85" t="s">
        <v>310</v>
      </c>
      <c r="G42" s="87"/>
      <c r="H42" s="87" t="s">
        <v>311</v>
      </c>
      <c r="I42" s="88" t="str">
        <f t="shared" ref="I42" si="53">+G42&amp;H42</f>
        <v>Procesos</v>
      </c>
      <c r="J42" s="85">
        <v>365</v>
      </c>
      <c r="K42" s="75" t="str">
        <f>IF(J42&lt;=0,"",IF(J42&lt;=2,"Muy Baja",IF(J42&lt;=24,"Baja",IF(J42&lt;=500,"Media",IF(J42&lt;=5000,"Alta","Muy Alta")))))</f>
        <v>Media</v>
      </c>
      <c r="L42" s="79">
        <f>IF(K42="","",IF(K42="Muy Baja",0.2,IF(K42="Baja",0.4,IF(K42="Media",0.6,IF(K42="Alta",0.8,IF(K42="Muy Alta",1,))))))</f>
        <v>0.6</v>
      </c>
      <c r="M42" s="81" t="s">
        <v>334</v>
      </c>
      <c r="N42" s="79">
        <f>IF(M42="","",IF(M42="menor a 10 SMLMV",0.2,IF(M42="ENTRE 10 Y 50 SMLMV",0.4,IF(M42="entre 50 y 100 SMLMV",0.6,IF(M42="entre 100 y 500 SMLMV",0.8,IF(M42="Mayor a 500 SMLMV",1,))))))</f>
        <v>0.4</v>
      </c>
      <c r="O42" s="75" t="str">
        <f>IF(N42&lt;=0,"",IF(N42&lt;=20%,"Leve",IF(N42&lt;=40%,"Menor",IF(N42&lt;=60%,"Moderado",IF(N42&lt;=80%,"Mayor","Catastrofico")))))</f>
        <v>Menor</v>
      </c>
      <c r="P42" s="82" t="s">
        <v>329</v>
      </c>
      <c r="Q42" s="38" t="s">
        <v>266</v>
      </c>
      <c r="R42" s="75" t="str">
        <f>IF(S42&lt;=0,"",IF(S42&lt;=20%,"Leve",IF(S42&lt;=40%,"Menor",IF(S42&lt;=60%,"Moderado",IF(S42&lt;=80%,"Mayor","Catastrofico")))))</f>
        <v>Moderado</v>
      </c>
      <c r="S42" s="79">
        <f>IF(P42="","",IF(P42="El riesgo afecta la imagen de algún área de la organización",0.2,IF(P42="El riesgo afecta la imagen de la entidad internamente, de conocimiento general nivel interno, de junta directiva y accionistas y/o de proveedores",0.4,IF(P42="El riesgo afecta la imagen de la entidad con algunos usuarios de relevancia frente al logro de los objetivos",0.6,IF(P42="El riesgo afecta la imagen de la entidad con efecto publicitario sostenido a nivel de sector administrativo, nivel departamental o municipal",0.8,IF(P42="El riesgo afecta la imagen de la entidad a nivel nacional, con efecto publicitario sostenido a nivel país",1,))))))</f>
        <v>0.6</v>
      </c>
      <c r="T42" s="75" t="str">
        <f>IF(U42&lt;=0,"",IF(U42&lt;=20%,"Leve",IF(U42&lt;=40%,"Menor",IF(U42&lt;=60%,"Moderado",IF(U42&lt;=80%,"Mayor","Catastrofico")))))</f>
        <v>Moderado</v>
      </c>
      <c r="U42" s="72">
        <f>+S42</f>
        <v>0.6</v>
      </c>
      <c r="V42" s="73" t="str">
        <f>IF(OR(AND(K42="Muy Baja",T42="Leve"),AND(K42="Muy Baja",T42="Menor"),AND(K42="Baja",T42="Leve")),"Bajo",IF(OR(AND(K42="Muy baja",T42="Moderado"),AND(K42="Baja",T42="Menor"),AND(K42="Baja",T42="Moderado"),AND(K42="Media",T42="Leve"),AND(K42="Media",T42="Menor"),AND(K42="Media",T42="Moderado"),AND(K42="Alta",T42="Leve"),AND(K42="Alta",T42="Menor")),"Moderado",IF(OR(AND(K42="Muy Baja",T42="Mayor"),AND(K42="Baja",T42="Mayor"),AND(K42="Media",T42="Mayor"),AND(K42="Alta",T42="Moderado"),AND(K42="Alta",T42="Mayor"),AND(K42="Muy Alta",T42="Leve"),AND(K42="Muy Alta",T42="Menor"),AND(K42="Muy Alta",T42="Moderado"),AND(K42="Muy Alta",T42="Mayor")),"Alto",IF(OR(AND(K42="Muy Baja",T42="Catastrofico"),AND(K42="Baja",T42="Catastrofico"),AND(K42="Media",T42="Catastrofico"),AND(K42="Alta",T42="Catastrofico"),AND(K42="Muy Alta",T42="Catastrofico")),"Extremo",))))</f>
        <v>Moderado</v>
      </c>
      <c r="W42" s="39">
        <v>1</v>
      </c>
      <c r="X42" s="40" t="s">
        <v>385</v>
      </c>
      <c r="Y42" s="40" t="s">
        <v>386</v>
      </c>
      <c r="Z42" s="40" t="s">
        <v>387</v>
      </c>
      <c r="AA42" s="41" t="str">
        <f t="shared" ref="AA42:AA43" si="54">+CONCATENATE(X42," ",Y42," ",Z42)</f>
        <v>El equipo de planeación contractual (técnico, jurídico y financiero) establece las condiciones técnicas, jurídicas y financieras que deben cumplir los B o S que se contratarán para que realmente satisfagan las necesidades del distrito cada vez que se presente la necesidad de contratación y antes de la estructuración de los pliegos de condiciones</v>
      </c>
      <c r="AB42" s="42" t="s">
        <v>316</v>
      </c>
      <c r="AC42" s="43">
        <f>IF(AB42="","",IF(AB42="Preventivo",0.25,IF(AB42="Detectivo",0.15,IF(AB42="Correctivo",0.1,))))</f>
        <v>0.25</v>
      </c>
      <c r="AD42" s="44" t="str">
        <f>+IF(OR(AB42='[1]11 FORMULAS'!$O$4,AB42='[1]11 FORMULAS'!$O$5),'[1]11 FORMULAS'!$P$5,IF(AB42='[1]11 FORMULAS'!$O$6,'[1]11 FORMULAS'!$P$6,""))</f>
        <v>Probabilidad</v>
      </c>
      <c r="AE42" s="42" t="s">
        <v>326</v>
      </c>
      <c r="AF42" s="43">
        <f>IF(AE42="","",IF(AE42="Manual",0.15,IF(AE42="Automático",0.25,)))</f>
        <v>0.15</v>
      </c>
      <c r="AG42" s="42" t="s">
        <v>339</v>
      </c>
      <c r="AH42" s="42" t="s">
        <v>319</v>
      </c>
      <c r="AI42" s="42" t="s">
        <v>320</v>
      </c>
      <c r="AJ42" s="44">
        <f>+AC42+AF42</f>
        <v>0.4</v>
      </c>
      <c r="AK42" s="44">
        <f>+L42*AJ42</f>
        <v>0.24</v>
      </c>
      <c r="AL42" s="44">
        <f>+L42-AK42</f>
        <v>0.36</v>
      </c>
      <c r="AM42" s="44">
        <f>IF(AD42='[4]11 FORMULAS'!$P$6,U42-(U42*AJ42),U42)</f>
        <v>0.6</v>
      </c>
      <c r="AN42" s="74">
        <f>+AL46</f>
        <v>0.216</v>
      </c>
      <c r="AO42" s="75" t="str">
        <f>IF(AN42&lt;=0,"",IF(AN42&lt;=20%,"Muy Baja",IF(AN42&lt;=40%,"Baja",IF(AN42&lt;=60%,"Media",IF(AN42&lt;=80%,"Alta","Muy Alta")))))</f>
        <v>Baja</v>
      </c>
      <c r="AP42" s="74">
        <f>+AM46</f>
        <v>0.6</v>
      </c>
      <c r="AQ42" s="75" t="str">
        <f>IF(AP42&lt;=0,"",IF(AP42&lt;=20%,"Leve",IF(AP42&lt;=40%,"Menor",IF(AP42&lt;=60%,"Moderado",IF(AP42&lt;=80%,"Mayor","Catastrofico")))))</f>
        <v>Moderado</v>
      </c>
      <c r="AR42" s="73" t="str">
        <f>IF(OR(AND(AO42="Muy Baja",AQ42="Leve"),AND(AO42="Muy Baja",AQ42="Menor"),AND(AO42="Baja",AQ42="Leve")),"Bajo",IF(OR(AND(AO42="Muy baja",AQ42="Moderado"),AND(AO42="Baja",AQ42="Menor"),AND(AO42="Baja",AQ42="Moderado"),AND(AO42="Media",AQ42="Leve"),AND(AO42="Media",AQ42="Menor"),AND(AO42="Media",AQ42="Moderado"),AND(AO42="Alta",AQ42="Leve"),AND(AO42="Alta",AQ42="Menor")),"Moderado",IF(OR(AND(AO42="Muy Baja",AQ42="Mayor"),AND(AO42="Baja",AQ42="Mayor"),AND(AO42="Media",AQ42="Mayor"),AND(AO42="Alta",AQ42="Moderado"),AND(AO42="Alta",AQ42="Mayor"),AND(AO42="Muy Alta",AQ42="Leve"),AND(AO42="Muy Alta",AQ42="Menor"),AND(AO42="Muy Alta",AQ42="Moderado"),AND(AO42="Muy Alta",AQ42="Mayor")),"Alto",IF(OR(AND(AO42="Muy Baja",AQ42="Catastrofico"),AND(AO42="Baja",AQ42="Catastrofico"),AND(AO42="Media",AQ42="Catastrofico"),AND(AO42="Alta",AQ42="Catastrofico"),AND(AO42="Muy Alta",AQ42="Catastrofico")),"Extremo",""))))</f>
        <v>Moderado</v>
      </c>
      <c r="AS42" s="76" t="s">
        <v>428</v>
      </c>
      <c r="AT42" s="69"/>
      <c r="AU42" s="69"/>
      <c r="AV42" s="69"/>
      <c r="AW42" s="69"/>
      <c r="AX42" s="69"/>
      <c r="AY42" s="69"/>
      <c r="AZ42" s="69"/>
      <c r="BA42" s="69"/>
      <c r="BB42" s="69"/>
      <c r="BC42" s="69"/>
    </row>
    <row r="43" spans="1:55" ht="59.1" customHeight="1" x14ac:dyDescent="0.35">
      <c r="A43" s="85"/>
      <c r="B43" s="85"/>
      <c r="C43" s="85"/>
      <c r="D43" s="85"/>
      <c r="E43" s="86"/>
      <c r="F43" s="85"/>
      <c r="G43" s="87"/>
      <c r="H43" s="87"/>
      <c r="I43" s="88"/>
      <c r="J43" s="85"/>
      <c r="K43" s="75"/>
      <c r="L43" s="80"/>
      <c r="M43" s="81"/>
      <c r="N43" s="80"/>
      <c r="O43" s="75"/>
      <c r="P43" s="83"/>
      <c r="Q43" s="38" t="s">
        <v>281</v>
      </c>
      <c r="R43" s="75"/>
      <c r="S43" s="80"/>
      <c r="T43" s="75"/>
      <c r="U43" s="72"/>
      <c r="V43" s="73"/>
      <c r="W43" s="39">
        <v>2</v>
      </c>
      <c r="X43" s="40" t="s">
        <v>388</v>
      </c>
      <c r="Y43" s="40" t="s">
        <v>389</v>
      </c>
      <c r="Z43" s="40" t="s">
        <v>390</v>
      </c>
      <c r="AA43" s="41" t="str">
        <f t="shared" si="54"/>
        <v>El líder de proceso de contratación revisa los pliegos de condiciones  antes de ser publicados</v>
      </c>
      <c r="AB43" s="42" t="s">
        <v>316</v>
      </c>
      <c r="AC43" s="43">
        <f t="shared" ref="AC43:AC46" si="55">IF(AB43="","",IF(AB43="Preventivo",0.25,IF(AB43="Detectivo",0.15,IF(AB43="Correctivo",0.1,))))</f>
        <v>0.25</v>
      </c>
      <c r="AD43" s="44" t="str">
        <f>+IF(OR(AB43='[1]11 FORMULAS'!$O$4,AB43='[1]11 FORMULAS'!$O$5),'[1]11 FORMULAS'!$P$5,IF(AB43='[1]11 FORMULAS'!$O$6,'[1]11 FORMULAS'!$P$6,""))</f>
        <v>Probabilidad</v>
      </c>
      <c r="AE43" s="42" t="s">
        <v>326</v>
      </c>
      <c r="AF43" s="43">
        <f t="shared" ref="AF43" si="56">IF(AE43="","",IF(AE43="Manual",0.15,IF(AE43="Automático",0.25,)))</f>
        <v>0.15</v>
      </c>
      <c r="AG43" s="42" t="s">
        <v>339</v>
      </c>
      <c r="AH43" s="42" t="s">
        <v>319</v>
      </c>
      <c r="AI43" s="42" t="s">
        <v>320</v>
      </c>
      <c r="AJ43" s="44">
        <f>+AC43+AF43</f>
        <v>0.4</v>
      </c>
      <c r="AK43" s="44">
        <f>+AL42*AJ43</f>
        <v>0.14399999999999999</v>
      </c>
      <c r="AL43" s="44">
        <f>+AL42-AK43</f>
        <v>0.216</v>
      </c>
      <c r="AM43" s="44">
        <f>IF(AD43='[4]11 FORMULAS'!$P$6,AM42-(AM42*AJ43),AM42)</f>
        <v>0.6</v>
      </c>
      <c r="AN43" s="74"/>
      <c r="AO43" s="75"/>
      <c r="AP43" s="74"/>
      <c r="AQ43" s="75"/>
      <c r="AR43" s="73"/>
      <c r="AS43" s="77"/>
      <c r="AT43" s="70"/>
      <c r="AU43" s="70"/>
      <c r="AV43" s="70"/>
      <c r="AW43" s="70"/>
      <c r="AX43" s="70"/>
      <c r="AY43" s="70"/>
      <c r="AZ43" s="70"/>
      <c r="BA43" s="70"/>
      <c r="BB43" s="70"/>
      <c r="BC43" s="70"/>
    </row>
    <row r="44" spans="1:55" ht="20.25" customHeight="1" x14ac:dyDescent="0.35">
      <c r="A44" s="85"/>
      <c r="B44" s="85"/>
      <c r="C44" s="85"/>
      <c r="D44" s="85"/>
      <c r="E44" s="86"/>
      <c r="F44" s="85"/>
      <c r="G44" s="87"/>
      <c r="H44" s="87"/>
      <c r="I44" s="88"/>
      <c r="J44" s="85"/>
      <c r="K44" s="75"/>
      <c r="L44" s="80"/>
      <c r="M44" s="81"/>
      <c r="N44" s="80"/>
      <c r="O44" s="75"/>
      <c r="P44" s="83"/>
      <c r="Q44" s="38" t="s">
        <v>329</v>
      </c>
      <c r="R44" s="75"/>
      <c r="S44" s="80"/>
      <c r="T44" s="75"/>
      <c r="U44" s="72"/>
      <c r="V44" s="73"/>
      <c r="W44" s="39">
        <v>3</v>
      </c>
      <c r="X44" s="40"/>
      <c r="Y44" s="40"/>
      <c r="Z44" s="40"/>
      <c r="AA44" s="41" t="str">
        <f t="shared" ref="AA44:AA45" si="57">+CONCATENATE(X44," ",Y44," ",Z44)</f>
        <v xml:space="preserve">  </v>
      </c>
      <c r="AB44" s="47" t="s">
        <v>436</v>
      </c>
      <c r="AC44" s="43">
        <f t="shared" si="55"/>
        <v>0</v>
      </c>
      <c r="AD44" s="44" t="str">
        <f>+IF(OR(AB44='[4]11 FORMULAS'!$O$4,AB44='[4]11 FORMULAS'!$O$5),'[4]11 FORMULAS'!$P$5,IF(AB44='[4]11 FORMULAS'!$O$6,'[4]11 FORMULAS'!$P$6,""))</f>
        <v/>
      </c>
      <c r="AE44" s="47" t="s">
        <v>436</v>
      </c>
      <c r="AF44" s="43">
        <f t="shared" ref="AF44:AF46" si="58">IF(AE44="","",IF(AE44="Manual",0.15,IF(AE44="Automatico",0.25,)))</f>
        <v>0</v>
      </c>
      <c r="AG44" s="48"/>
      <c r="AH44" s="48"/>
      <c r="AI44" s="48"/>
      <c r="AJ44" s="44">
        <f>+AC44+AF44</f>
        <v>0</v>
      </c>
      <c r="AK44" s="44">
        <f t="shared" ref="AK44:AK46" si="59">+AL43*AJ44</f>
        <v>0</v>
      </c>
      <c r="AL44" s="44">
        <f t="shared" ref="AL44:AL46" si="60">+AL43-AK44</f>
        <v>0.216</v>
      </c>
      <c r="AM44" s="44">
        <f>IF(AD44='[4]11 FORMULAS'!$P$6,AM43-(AM43*AJ44),AM43)</f>
        <v>0.6</v>
      </c>
      <c r="AN44" s="74"/>
      <c r="AO44" s="75"/>
      <c r="AP44" s="74"/>
      <c r="AQ44" s="75"/>
      <c r="AR44" s="73"/>
      <c r="AS44" s="77"/>
      <c r="AT44" s="70"/>
      <c r="AU44" s="70"/>
      <c r="AV44" s="70"/>
      <c r="AW44" s="70"/>
      <c r="AX44" s="70"/>
      <c r="AY44" s="70"/>
      <c r="AZ44" s="70"/>
      <c r="BA44" s="70"/>
      <c r="BB44" s="70"/>
      <c r="BC44" s="70"/>
    </row>
    <row r="45" spans="1:55" ht="27.75" customHeight="1" x14ac:dyDescent="0.35">
      <c r="A45" s="85"/>
      <c r="B45" s="85"/>
      <c r="C45" s="85"/>
      <c r="D45" s="85"/>
      <c r="E45" s="86"/>
      <c r="F45" s="85"/>
      <c r="G45" s="87"/>
      <c r="H45" s="87"/>
      <c r="I45" s="88"/>
      <c r="J45" s="85"/>
      <c r="K45" s="75"/>
      <c r="L45" s="80"/>
      <c r="M45" s="81"/>
      <c r="N45" s="80"/>
      <c r="O45" s="75"/>
      <c r="P45" s="83"/>
      <c r="Q45" s="38" t="s">
        <v>330</v>
      </c>
      <c r="R45" s="75"/>
      <c r="S45" s="80"/>
      <c r="T45" s="75"/>
      <c r="U45" s="72"/>
      <c r="V45" s="73"/>
      <c r="W45" s="39">
        <v>4</v>
      </c>
      <c r="X45" s="40"/>
      <c r="Y45" s="40"/>
      <c r="Z45" s="40"/>
      <c r="AA45" s="41" t="str">
        <f t="shared" si="57"/>
        <v xml:space="preserve">  </v>
      </c>
      <c r="AB45" s="47" t="s">
        <v>436</v>
      </c>
      <c r="AC45" s="43">
        <f t="shared" si="55"/>
        <v>0</v>
      </c>
      <c r="AD45" s="44" t="str">
        <f>+IF(OR(AB45='[4]11 FORMULAS'!$O$4,AB45='[4]11 FORMULAS'!$O$5),'[4]11 FORMULAS'!$P$5,IF(AB45='[4]11 FORMULAS'!$O$6,'[4]11 FORMULAS'!$P$6,""))</f>
        <v/>
      </c>
      <c r="AE45" s="47" t="s">
        <v>436</v>
      </c>
      <c r="AF45" s="43">
        <f t="shared" si="58"/>
        <v>0</v>
      </c>
      <c r="AG45" s="48"/>
      <c r="AH45" s="48"/>
      <c r="AI45" s="48"/>
      <c r="AJ45" s="44">
        <f t="shared" ref="AJ45:AJ46" si="61">+AC45+AF45</f>
        <v>0</v>
      </c>
      <c r="AK45" s="44">
        <f t="shared" si="59"/>
        <v>0</v>
      </c>
      <c r="AL45" s="44">
        <f t="shared" si="60"/>
        <v>0.216</v>
      </c>
      <c r="AM45" s="44">
        <f>IF(AD45='[4]11 FORMULAS'!$P$6,AM44-(AM44*AJ45),AM44)</f>
        <v>0.6</v>
      </c>
      <c r="AN45" s="74"/>
      <c r="AO45" s="75"/>
      <c r="AP45" s="74"/>
      <c r="AQ45" s="75"/>
      <c r="AR45" s="73"/>
      <c r="AS45" s="77"/>
      <c r="AT45" s="70"/>
      <c r="AU45" s="70"/>
      <c r="AV45" s="70"/>
      <c r="AW45" s="70"/>
      <c r="AX45" s="70"/>
      <c r="AY45" s="70"/>
      <c r="AZ45" s="70"/>
      <c r="BA45" s="70"/>
      <c r="BB45" s="70"/>
      <c r="BC45" s="70"/>
    </row>
    <row r="46" spans="1:55" ht="28.5" customHeight="1" x14ac:dyDescent="0.35">
      <c r="A46" s="85"/>
      <c r="B46" s="85"/>
      <c r="C46" s="85"/>
      <c r="D46" s="85"/>
      <c r="E46" s="86"/>
      <c r="F46" s="85"/>
      <c r="G46" s="87"/>
      <c r="H46" s="87"/>
      <c r="I46" s="88"/>
      <c r="J46" s="85"/>
      <c r="K46" s="75"/>
      <c r="L46" s="80"/>
      <c r="M46" s="81"/>
      <c r="N46" s="80"/>
      <c r="O46" s="75"/>
      <c r="P46" s="84"/>
      <c r="Q46" s="38" t="s">
        <v>328</v>
      </c>
      <c r="R46" s="75"/>
      <c r="S46" s="80"/>
      <c r="T46" s="75"/>
      <c r="U46" s="72"/>
      <c r="V46" s="73"/>
      <c r="W46" s="48"/>
      <c r="X46" s="40"/>
      <c r="Y46" s="40"/>
      <c r="Z46" s="40"/>
      <c r="AA46" s="48"/>
      <c r="AB46" s="47" t="s">
        <v>436</v>
      </c>
      <c r="AC46" s="43">
        <f t="shared" si="55"/>
        <v>0</v>
      </c>
      <c r="AD46" s="44" t="str">
        <f>+IF(OR(AB46='[4]11 FORMULAS'!$O$4,AB46='[4]11 FORMULAS'!$O$5),'[4]11 FORMULAS'!$P$5,IF(AB46='[4]11 FORMULAS'!$O$6,'[4]11 FORMULAS'!$P$6,""))</f>
        <v/>
      </c>
      <c r="AE46" s="47" t="s">
        <v>436</v>
      </c>
      <c r="AF46" s="43">
        <f t="shared" si="58"/>
        <v>0</v>
      </c>
      <c r="AG46" s="48"/>
      <c r="AH46" s="48"/>
      <c r="AI46" s="48"/>
      <c r="AJ46" s="44">
        <f t="shared" si="61"/>
        <v>0</v>
      </c>
      <c r="AK46" s="44">
        <f t="shared" si="59"/>
        <v>0</v>
      </c>
      <c r="AL46" s="44">
        <f t="shared" si="60"/>
        <v>0.216</v>
      </c>
      <c r="AM46" s="44">
        <f>IF(AD46='[4]11 FORMULAS'!$P$6,AM45-(AM45*AJ46),AM45)</f>
        <v>0.6</v>
      </c>
      <c r="AN46" s="74"/>
      <c r="AO46" s="75"/>
      <c r="AP46" s="74"/>
      <c r="AQ46" s="75"/>
      <c r="AR46" s="73"/>
      <c r="AS46" s="78"/>
      <c r="AT46" s="71"/>
      <c r="AU46" s="71"/>
      <c r="AV46" s="71"/>
      <c r="AW46" s="71"/>
      <c r="AX46" s="71"/>
      <c r="AY46" s="71"/>
      <c r="AZ46" s="71"/>
      <c r="BA46" s="71"/>
      <c r="BB46" s="71"/>
      <c r="BC46" s="71"/>
    </row>
    <row r="47" spans="1:55" ht="143.1" customHeight="1" x14ac:dyDescent="0.35">
      <c r="A47" s="85" t="s">
        <v>391</v>
      </c>
      <c r="B47" s="85" t="s">
        <v>332</v>
      </c>
      <c r="C47" s="85" t="s">
        <v>392</v>
      </c>
      <c r="D47" s="85" t="s">
        <v>393</v>
      </c>
      <c r="E47" s="86" t="str">
        <f t="shared" ref="E47" si="62">+CONCATENATE(B47," ",C47," ",D47)</f>
        <v>Posibilidad de pérdida Económica y Reputacional por ocupación indebida de terceros en las propiedades del Distrito debido a falta de recurso humano idóneo y constante en el seguimiento de los predios del Distrito.</v>
      </c>
      <c r="F47" s="85" t="s">
        <v>310</v>
      </c>
      <c r="G47" s="87"/>
      <c r="H47" s="87" t="s">
        <v>417</v>
      </c>
      <c r="I47" s="88" t="str">
        <f t="shared" ref="I47" si="63">+G47&amp;H47</f>
        <v>Evento externo</v>
      </c>
      <c r="J47" s="85">
        <v>1706</v>
      </c>
      <c r="K47" s="75" t="str">
        <f>IF(J47&lt;=0,"",IF(J47&lt;=2,"Muy Baja",IF(J47&lt;=24,"Baja",IF(J47&lt;=500,"Media",IF(J47&lt;=5000,"Alta","Muy Alta")))))</f>
        <v>Alta</v>
      </c>
      <c r="L47" s="79">
        <f>IF(K47="","",IF(K47="Muy Baja",0.2,IF(K47="Baja",0.4,IF(K47="Media",0.6,IF(K47="Alta",0.8,IF(K47="Muy Alta",1,))))))</f>
        <v>0.8</v>
      </c>
      <c r="M47" s="81" t="s">
        <v>312</v>
      </c>
      <c r="N47" s="79">
        <f>IF(M47="","",IF(M47="menor a 10 SMLMV",0.2,IF(M47="ENTRE 10 Y 50 SMLMV",0.4,IF(M47="entre 50 y 100 SMLMV",0.6,IF(M47="entre 100 y 500 SMLMV",0.8,IF(M47="Mayor a 500 SMLMV",1,))))))</f>
        <v>0.2</v>
      </c>
      <c r="O47" s="75" t="str">
        <f>IF(N47&lt;=0,"",IF(N47&lt;=20%,"Leve",IF(N47&lt;=40%,"Menor",IF(N47&lt;=60%,"Moderado",IF(N47&lt;=80%,"Mayor","Catastrofico")))))</f>
        <v>Leve</v>
      </c>
      <c r="P47" s="82" t="s">
        <v>330</v>
      </c>
      <c r="Q47" s="38" t="s">
        <v>266</v>
      </c>
      <c r="R47" s="75" t="str">
        <f>IF(S47&lt;=0,"",IF(S47&lt;=20%,"Leve",IF(S47&lt;=40%,"Menor",IF(S47&lt;=60%,"Moderado",IF(S47&lt;=80%,"Mayor","Catastrofico")))))</f>
        <v>Mayor</v>
      </c>
      <c r="S47" s="79">
        <f>IF(P47="","",IF(P47="El riesgo afecta la imagen de algún área de la organización",0.2,IF(P47="El riesgo afecta la imagen de la entidad internamente, de conocimiento general nivel interno, de junta directiva y accionistas y/o de proveedores",0.4,IF(P47="El riesgo afecta la imagen de la entidad con algunos usuarios de relevancia frente al logro de los objetivos",0.6,IF(P47="El riesgo afecta la imagen de la entidad con efecto publicitario sostenido a nivel de sector administrativo, nivel departamental o municipal",0.8,IF(P47="El riesgo afecta la imagen de la entidad a nivel nacional, con efecto publicitario sostenido a nivel país",1,))))))</f>
        <v>0.8</v>
      </c>
      <c r="T47" s="75" t="str">
        <f>IF(U47&lt;=0,"",IF(U47&lt;=20%,"Leve",IF(U47&lt;=40%,"Menor",IF(U47&lt;=60%,"Moderado",IF(U47&lt;=80%,"Mayor","Catastrofico")))))</f>
        <v>Mayor</v>
      </c>
      <c r="U47" s="72">
        <f>+S47</f>
        <v>0.8</v>
      </c>
      <c r="V47" s="73" t="str">
        <f>IF(OR(AND(K47="Muy Baja",T47="Leve"),AND(K47="Muy Baja",T47="Menor"),AND(K47="Baja",T47="Leve")),"Bajo",IF(OR(AND(K47="Muy baja",T47="Moderado"),AND(K47="Baja",T47="Menor"),AND(K47="Baja",T47="Moderado"),AND(K47="Media",T47="Leve"),AND(K47="Media",T47="Menor"),AND(K47="Media",T47="Moderado"),AND(K47="Alta",T47="Leve"),AND(K47="Alta",T47="Menor")),"Moderado",IF(OR(AND(K47="Muy Baja",T47="Mayor"),AND(K47="Baja",T47="Mayor"),AND(K47="Media",T47="Mayor"),AND(K47="Alta",T47="Moderado"),AND(K47="Alta",T47="Mayor"),AND(K47="Muy Alta",T47="Leve"),AND(K47="Muy Alta",T47="Menor"),AND(K47="Muy Alta",T47="Moderado"),AND(K47="Muy Alta",T47="Mayor")),"Alto",IF(OR(AND(K47="Muy Baja",T47="Catastrofico"),AND(K47="Baja",T47="Catastrofico"),AND(K47="Media",T47="Catastrofico"),AND(K47="Alta",T47="Catastrofico"),AND(K47="Muy Alta",T47="Catastrofico")),"Extremo",))))</f>
        <v>Alto</v>
      </c>
      <c r="W47" s="39">
        <v>1</v>
      </c>
      <c r="X47" s="40" t="s">
        <v>394</v>
      </c>
      <c r="Y47" s="40" t="s">
        <v>395</v>
      </c>
      <c r="Z47" s="40" t="s">
        <v>396</v>
      </c>
      <c r="AA47" s="41" t="str">
        <f t="shared" ref="AA47" si="64">+CONCATENATE(X47," ",Y47," ",Z47)</f>
        <v>El profesional uiversitario establece un plan por cada vigencia para la administración eficaz de los bienes inmuebles donde se establecera los inventarios sucpetibles de administrar, vigilar y mantener sobre los cuales se establecerá un cronograma que permita hacer seguimiento a las ocupaciones indebidas de ese inventario</v>
      </c>
      <c r="AB47" s="42" t="s">
        <v>316</v>
      </c>
      <c r="AC47" s="43">
        <f>IF(AB47="","",IF(AB47="Preventivo",0.25,IF(AB47="Detectivo",0.15,IF(AB47="Correctivo",0.1,))))</f>
        <v>0.25</v>
      </c>
      <c r="AD47" s="44" t="str">
        <f>+IF(OR(AB47='[1]11 FORMULAS'!$O$4,AB47='[1]11 FORMULAS'!$O$5),'[1]11 FORMULAS'!$P$5,IF(AB47='[1]11 FORMULAS'!$O$6,'[1]11 FORMULAS'!$P$6,""))</f>
        <v>Probabilidad</v>
      </c>
      <c r="AE47" s="42" t="s">
        <v>326</v>
      </c>
      <c r="AF47" s="43">
        <f>IF(AE47="","",IF(AE47="Manual",0.15,IF(AE47="Automático",0.25,)))</f>
        <v>0.15</v>
      </c>
      <c r="AG47" s="42" t="s">
        <v>339</v>
      </c>
      <c r="AH47" s="42" t="s">
        <v>319</v>
      </c>
      <c r="AI47" s="42" t="s">
        <v>320</v>
      </c>
      <c r="AJ47" s="44">
        <f>+AC47+AF47</f>
        <v>0.4</v>
      </c>
      <c r="AK47" s="44">
        <f>+L47*AJ47</f>
        <v>0.32000000000000006</v>
      </c>
      <c r="AL47" s="44">
        <f>+L47-AK47</f>
        <v>0.48</v>
      </c>
      <c r="AM47" s="44">
        <f>IF(AD47='[4]11 FORMULAS'!$P$6,U47-(U47*AJ47),U47)</f>
        <v>0.8</v>
      </c>
      <c r="AN47" s="74">
        <f>+AL51</f>
        <v>0.48</v>
      </c>
      <c r="AO47" s="75" t="str">
        <f>IF(AN47&lt;=0,"",IF(AN47&lt;=20%,"Muy Baja",IF(AN47&lt;=40%,"Baja",IF(AN47&lt;=60%,"Media",IF(AN47&lt;=80%,"Alta","Muy Alta")))))</f>
        <v>Media</v>
      </c>
      <c r="AP47" s="74">
        <f>+AM51</f>
        <v>0.8</v>
      </c>
      <c r="AQ47" s="75" t="str">
        <f>IF(AP47&lt;=0,"",IF(AP47&lt;=20%,"Leve",IF(AP47&lt;=40%,"Menor",IF(AP47&lt;=60%,"Moderado",IF(AP47&lt;=80%,"Mayor","Catastrofico")))))</f>
        <v>Mayor</v>
      </c>
      <c r="AR47" s="73" t="str">
        <f>IF(OR(AND(AO47="Muy Baja",AQ47="Leve"),AND(AO47="Muy Baja",AQ47="Menor"),AND(AO47="Baja",AQ47="Leve")),"Bajo",IF(OR(AND(AO47="Muy baja",AQ47="Moderado"),AND(AO47="Baja",AQ47="Menor"),AND(AO47="Baja",AQ47="Moderado"),AND(AO47="Media",AQ47="Leve"),AND(AO47="Media",AQ47="Menor"),AND(AO47="Media",AQ47="Moderado"),AND(AO47="Alta",AQ47="Leve"),AND(AO47="Alta",AQ47="Menor")),"Moderado",IF(OR(AND(AO47="Muy Baja",AQ47="Mayor"),AND(AO47="Baja",AQ47="Mayor"),AND(AO47="Media",AQ47="Mayor"),AND(AO47="Alta",AQ47="Moderado"),AND(AO47="Alta",AQ47="Mayor"),AND(AO47="Muy Alta",AQ47="Leve"),AND(AO47="Muy Alta",AQ47="Menor"),AND(AO47="Muy Alta",AQ47="Moderado"),AND(AO47="Muy Alta",AQ47="Mayor")),"Alto",IF(OR(AND(AO47="Muy Baja",AQ47="Catastrofico"),AND(AO47="Baja",AQ47="Catastrofico"),AND(AO47="Media",AQ47="Catastrofico"),AND(AO47="Alta",AQ47="Catastrofico"),AND(AO47="Muy Alta",AQ47="Catastrofico")),"Extremo",""))))</f>
        <v>Alto</v>
      </c>
      <c r="AS47" s="76" t="s">
        <v>428</v>
      </c>
      <c r="AT47" s="69" t="s">
        <v>433</v>
      </c>
      <c r="AU47" s="69" t="s">
        <v>434</v>
      </c>
      <c r="AV47" s="69" t="s">
        <v>435</v>
      </c>
      <c r="AW47" s="89">
        <v>45170</v>
      </c>
      <c r="AX47" s="69"/>
      <c r="AY47" s="69"/>
      <c r="AZ47" s="69"/>
      <c r="BA47" s="69"/>
      <c r="BB47" s="69"/>
      <c r="BC47" s="69"/>
    </row>
    <row r="48" spans="1:55" ht="19.5" customHeight="1" x14ac:dyDescent="0.35">
      <c r="A48" s="85"/>
      <c r="B48" s="85"/>
      <c r="C48" s="85"/>
      <c r="D48" s="85"/>
      <c r="E48" s="86"/>
      <c r="F48" s="85"/>
      <c r="G48" s="87"/>
      <c r="H48" s="87"/>
      <c r="I48" s="88"/>
      <c r="J48" s="85"/>
      <c r="K48" s="75"/>
      <c r="L48" s="80"/>
      <c r="M48" s="81"/>
      <c r="N48" s="80"/>
      <c r="O48" s="75"/>
      <c r="P48" s="83"/>
      <c r="Q48" s="38" t="s">
        <v>281</v>
      </c>
      <c r="R48" s="75"/>
      <c r="S48" s="80"/>
      <c r="T48" s="75"/>
      <c r="U48" s="72"/>
      <c r="V48" s="73"/>
      <c r="W48" s="39">
        <v>2</v>
      </c>
      <c r="X48" s="40"/>
      <c r="Y48" s="40"/>
      <c r="Z48" s="40"/>
      <c r="AA48" s="41"/>
      <c r="AB48" s="47" t="s">
        <v>436</v>
      </c>
      <c r="AC48" s="43">
        <f t="shared" ref="AC48:AC50" si="65">IF(AB48="","",IF(AB48="Preventivo",0.25,IF(AB48="Detectivo",0.15,IF(AB48="Correctivo",0.1,))))</f>
        <v>0</v>
      </c>
      <c r="AD48" s="44" t="str">
        <f>+IF(OR(AB48='[4]11 FORMULAS'!$O$4,AB48='[4]11 FORMULAS'!$O$5),'[4]11 FORMULAS'!$P$5,IF(AB48='[4]11 FORMULAS'!$O$6,'[4]11 FORMULAS'!$P$6,""))</f>
        <v/>
      </c>
      <c r="AE48" s="47" t="s">
        <v>436</v>
      </c>
      <c r="AF48" s="43">
        <f t="shared" ref="AF48:AF50" si="66">IF(AE48="","",IF(AE48="Manual",0.15,IF(AE48="Automatico",0.25,)))</f>
        <v>0</v>
      </c>
      <c r="AG48" s="48"/>
      <c r="AH48" s="48"/>
      <c r="AI48" s="48"/>
      <c r="AJ48" s="44">
        <f>+AC48+AF48</f>
        <v>0</v>
      </c>
      <c r="AK48" s="44">
        <f>+AL47*AJ48</f>
        <v>0</v>
      </c>
      <c r="AL48" s="44">
        <f>+AL47-AK48</f>
        <v>0.48</v>
      </c>
      <c r="AM48" s="44">
        <f>IF(AD48='[4]11 FORMULAS'!$P$6,AM47-(AM47*AJ48),AM47)</f>
        <v>0.8</v>
      </c>
      <c r="AN48" s="74"/>
      <c r="AO48" s="75"/>
      <c r="AP48" s="74"/>
      <c r="AQ48" s="75"/>
      <c r="AR48" s="73"/>
      <c r="AS48" s="77"/>
      <c r="AT48" s="70"/>
      <c r="AU48" s="70"/>
      <c r="AV48" s="70"/>
      <c r="AW48" s="70"/>
      <c r="AX48" s="70"/>
      <c r="AY48" s="70"/>
      <c r="AZ48" s="70"/>
      <c r="BA48" s="70"/>
      <c r="BB48" s="70"/>
      <c r="BC48" s="70"/>
    </row>
    <row r="49" spans="1:55" ht="20.25" customHeight="1" x14ac:dyDescent="0.35">
      <c r="A49" s="85"/>
      <c r="B49" s="85"/>
      <c r="C49" s="85"/>
      <c r="D49" s="85"/>
      <c r="E49" s="86"/>
      <c r="F49" s="85"/>
      <c r="G49" s="87"/>
      <c r="H49" s="87"/>
      <c r="I49" s="88"/>
      <c r="J49" s="85"/>
      <c r="K49" s="75"/>
      <c r="L49" s="80"/>
      <c r="M49" s="81"/>
      <c r="N49" s="80"/>
      <c r="O49" s="75"/>
      <c r="P49" s="83"/>
      <c r="Q49" s="38" t="s">
        <v>329</v>
      </c>
      <c r="R49" s="75"/>
      <c r="S49" s="80"/>
      <c r="T49" s="75"/>
      <c r="U49" s="72"/>
      <c r="V49" s="73"/>
      <c r="W49" s="39">
        <v>3</v>
      </c>
      <c r="X49" s="40"/>
      <c r="Y49" s="40"/>
      <c r="Z49" s="40"/>
      <c r="AA49" s="41" t="str">
        <f t="shared" ref="AA49:AA50" si="67">+CONCATENATE(X49," ",Y49," ",Z49)</f>
        <v xml:space="preserve">  </v>
      </c>
      <c r="AB49" s="47" t="s">
        <v>436</v>
      </c>
      <c r="AC49" s="43">
        <f t="shared" si="65"/>
        <v>0</v>
      </c>
      <c r="AD49" s="44" t="str">
        <f>+IF(OR(AB49='[4]11 FORMULAS'!$O$4,AB49='[4]11 FORMULAS'!$O$5),'[4]11 FORMULAS'!$P$5,IF(AB49='[4]11 FORMULAS'!$O$6,'[4]11 FORMULAS'!$P$6,""))</f>
        <v/>
      </c>
      <c r="AE49" s="47" t="s">
        <v>436</v>
      </c>
      <c r="AF49" s="43">
        <f t="shared" si="66"/>
        <v>0</v>
      </c>
      <c r="AG49" s="48"/>
      <c r="AH49" s="48"/>
      <c r="AI49" s="48"/>
      <c r="AJ49" s="44">
        <f t="shared" ref="AJ49:AJ50" si="68">+AC49+AF49</f>
        <v>0</v>
      </c>
      <c r="AK49" s="44">
        <f t="shared" ref="AK49:AK51" si="69">+AL48*AJ49</f>
        <v>0</v>
      </c>
      <c r="AL49" s="44">
        <f t="shared" ref="AL49:AL51" si="70">+AL48-AK49</f>
        <v>0.48</v>
      </c>
      <c r="AM49" s="44">
        <f>IF(AD49='[4]11 FORMULAS'!$P$6,AM48-(AM48*AJ49),AM48)</f>
        <v>0.8</v>
      </c>
      <c r="AN49" s="74"/>
      <c r="AO49" s="75"/>
      <c r="AP49" s="74"/>
      <c r="AQ49" s="75"/>
      <c r="AR49" s="73"/>
      <c r="AS49" s="77"/>
      <c r="AT49" s="70"/>
      <c r="AU49" s="70"/>
      <c r="AV49" s="70"/>
      <c r="AW49" s="70"/>
      <c r="AX49" s="70"/>
      <c r="AY49" s="70"/>
      <c r="AZ49" s="70"/>
      <c r="BA49" s="70"/>
      <c r="BB49" s="70"/>
      <c r="BC49" s="70"/>
    </row>
    <row r="50" spans="1:55" ht="27.75" customHeight="1" x14ac:dyDescent="0.35">
      <c r="A50" s="85"/>
      <c r="B50" s="85"/>
      <c r="C50" s="85"/>
      <c r="D50" s="85"/>
      <c r="E50" s="86"/>
      <c r="F50" s="85"/>
      <c r="G50" s="87"/>
      <c r="H50" s="87"/>
      <c r="I50" s="88"/>
      <c r="J50" s="85"/>
      <c r="K50" s="75"/>
      <c r="L50" s="80"/>
      <c r="M50" s="81"/>
      <c r="N50" s="80"/>
      <c r="O50" s="75"/>
      <c r="P50" s="83"/>
      <c r="Q50" s="38" t="s">
        <v>330</v>
      </c>
      <c r="R50" s="75"/>
      <c r="S50" s="80"/>
      <c r="T50" s="75"/>
      <c r="U50" s="72"/>
      <c r="V50" s="73"/>
      <c r="W50" s="39">
        <v>4</v>
      </c>
      <c r="X50" s="40"/>
      <c r="Y50" s="40"/>
      <c r="Z50" s="40"/>
      <c r="AA50" s="41" t="str">
        <f t="shared" si="67"/>
        <v xml:space="preserve">  </v>
      </c>
      <c r="AB50" s="47" t="s">
        <v>436</v>
      </c>
      <c r="AC50" s="43">
        <f t="shared" si="65"/>
        <v>0</v>
      </c>
      <c r="AD50" s="44" t="str">
        <f>+IF(OR(AB50='[4]11 FORMULAS'!$O$4,AB50='[4]11 FORMULAS'!$O$5),'[4]11 FORMULAS'!$P$5,IF(AB50='[4]11 FORMULAS'!$O$6,'[4]11 FORMULAS'!$P$6,""))</f>
        <v/>
      </c>
      <c r="AE50" s="47" t="s">
        <v>436</v>
      </c>
      <c r="AF50" s="43">
        <f t="shared" si="66"/>
        <v>0</v>
      </c>
      <c r="AG50" s="48"/>
      <c r="AH50" s="48"/>
      <c r="AI50" s="48"/>
      <c r="AJ50" s="44">
        <f t="shared" si="68"/>
        <v>0</v>
      </c>
      <c r="AK50" s="44">
        <f t="shared" si="69"/>
        <v>0</v>
      </c>
      <c r="AL50" s="44">
        <f t="shared" si="70"/>
        <v>0.48</v>
      </c>
      <c r="AM50" s="44">
        <f>IF(AD50='[4]11 FORMULAS'!$P$6,AM49-(AM49*AJ50),AM49)</f>
        <v>0.8</v>
      </c>
      <c r="AN50" s="74"/>
      <c r="AO50" s="75"/>
      <c r="AP50" s="74"/>
      <c r="AQ50" s="75"/>
      <c r="AR50" s="73"/>
      <c r="AS50" s="77"/>
      <c r="AT50" s="70"/>
      <c r="AU50" s="70"/>
      <c r="AV50" s="70"/>
      <c r="AW50" s="70"/>
      <c r="AX50" s="70"/>
      <c r="AY50" s="70"/>
      <c r="AZ50" s="70"/>
      <c r="BA50" s="70"/>
      <c r="BB50" s="70"/>
      <c r="BC50" s="70"/>
    </row>
    <row r="51" spans="1:55" ht="28.5" customHeight="1" x14ac:dyDescent="0.35">
      <c r="A51" s="85"/>
      <c r="B51" s="85"/>
      <c r="C51" s="85"/>
      <c r="D51" s="85"/>
      <c r="E51" s="86"/>
      <c r="F51" s="85"/>
      <c r="G51" s="87"/>
      <c r="H51" s="87"/>
      <c r="I51" s="88"/>
      <c r="J51" s="85"/>
      <c r="K51" s="75"/>
      <c r="L51" s="80"/>
      <c r="M51" s="81"/>
      <c r="N51" s="80"/>
      <c r="O51" s="75"/>
      <c r="P51" s="84"/>
      <c r="Q51" s="38" t="s">
        <v>328</v>
      </c>
      <c r="R51" s="75"/>
      <c r="S51" s="80"/>
      <c r="T51" s="75"/>
      <c r="U51" s="72"/>
      <c r="V51" s="73"/>
      <c r="W51" s="48"/>
      <c r="X51" s="40"/>
      <c r="Y51" s="40"/>
      <c r="Z51" s="40"/>
      <c r="AA51" s="48"/>
      <c r="AB51" s="47" t="s">
        <v>436</v>
      </c>
      <c r="AC51" s="43">
        <f t="shared" ref="AC51" si="71">IF(AB51="","",IF(AB51="Preventivo",0.25,IF(AB51="Detectivo",0.15,IF(AB51="Correctivo",0.1,))))</f>
        <v>0</v>
      </c>
      <c r="AD51" s="44" t="str">
        <f>+IF(OR(AB51='[4]11 FORMULAS'!$O$4,AB51='[4]11 FORMULAS'!$O$5),'[4]11 FORMULAS'!$P$5,IF(AB51='[4]11 FORMULAS'!$O$6,'[4]11 FORMULAS'!$P$6,""))</f>
        <v/>
      </c>
      <c r="AE51" s="47" t="s">
        <v>436</v>
      </c>
      <c r="AF51" s="43">
        <f t="shared" ref="AF51" si="72">IF(AE51="","",IF(AE51="Manual",0.15,IF(AE51="Automatico",0.25,)))</f>
        <v>0</v>
      </c>
      <c r="AG51" s="48"/>
      <c r="AH51" s="48"/>
      <c r="AI51" s="48"/>
      <c r="AJ51" s="44">
        <f t="shared" ref="AJ51" si="73">+AC51+AF51</f>
        <v>0</v>
      </c>
      <c r="AK51" s="44">
        <f t="shared" si="69"/>
        <v>0</v>
      </c>
      <c r="AL51" s="44">
        <f t="shared" si="70"/>
        <v>0.48</v>
      </c>
      <c r="AM51" s="44">
        <f>IF(AD51='[4]11 FORMULAS'!$P$6,AM50-(AM50*AJ51),AM50)</f>
        <v>0.8</v>
      </c>
      <c r="AN51" s="74"/>
      <c r="AO51" s="75"/>
      <c r="AP51" s="74"/>
      <c r="AQ51" s="75"/>
      <c r="AR51" s="73"/>
      <c r="AS51" s="78"/>
      <c r="AT51" s="71"/>
      <c r="AU51" s="71"/>
      <c r="AV51" s="71"/>
      <c r="AW51" s="71"/>
      <c r="AX51" s="71"/>
      <c r="AY51" s="71"/>
      <c r="AZ51" s="71"/>
      <c r="BA51" s="71"/>
      <c r="BB51" s="71"/>
      <c r="BC51" s="71"/>
    </row>
    <row r="52" spans="1:55" ht="93" customHeight="1" x14ac:dyDescent="0.35">
      <c r="A52" s="85" t="s">
        <v>397</v>
      </c>
      <c r="B52" s="85" t="s">
        <v>332</v>
      </c>
      <c r="C52" s="85" t="s">
        <v>398</v>
      </c>
      <c r="D52" s="85" t="s">
        <v>399</v>
      </c>
      <c r="E52" s="86" t="str">
        <f t="shared" ref="E52" si="74">+CONCATENATE(B52," ",C52," ",D52)</f>
        <v xml:space="preserve">Posibilidad de pérdida Económica y Reputacional por la falta de saneamiento y mantenimiento de un inventario actualizado de los bienes inmuebles del Distrito debido a la no asignación de los recursos presupuestales necesarios para la ejecución de las actividades del subproceso. </v>
      </c>
      <c r="F52" s="85" t="s">
        <v>310</v>
      </c>
      <c r="G52" s="87"/>
      <c r="H52" s="87" t="s">
        <v>311</v>
      </c>
      <c r="I52" s="88" t="str">
        <f t="shared" ref="I52" si="75">+G52&amp;H52</f>
        <v>Procesos</v>
      </c>
      <c r="J52" s="85">
        <v>3510</v>
      </c>
      <c r="K52" s="75" t="str">
        <f>IF(J52&lt;=0,"",IF(J52&lt;=2,"Muy Baja",IF(J52&lt;=24,"Baja",IF(J52&lt;=500,"Media",IF(J52&lt;=5000,"Alta","Muy Alta")))))</f>
        <v>Alta</v>
      </c>
      <c r="L52" s="79">
        <f>IF(K52="","",IF(K52="Muy Baja",0.2,IF(K52="Baja",0.4,IF(K52="Media",0.6,IF(K52="Alta",0.8,IF(K52="Muy Alta",1,))))))</f>
        <v>0.8</v>
      </c>
      <c r="M52" s="81" t="s">
        <v>400</v>
      </c>
      <c r="N52" s="79">
        <f>IF(M52="","",IF(M52="menor a 10 SMLMV",0.2,IF(M52="ENTRE 10 Y 50 SMLMV",0.4,IF(M52="entre 50 y 100 SMLMV",0.6,IF(M52="entre 100 y 500 SMLMV",0.8,IF(M52="Mayor a 500 SMLMV",1,))))))</f>
        <v>1</v>
      </c>
      <c r="O52" s="75" t="str">
        <f>IF(N52&lt;=0,"",IF(N52&lt;=20%,"Leve",IF(N52&lt;=40%,"Menor",IF(N52&lt;=60%,"Moderado",IF(N52&lt;=80%,"Mayor","Catastrofico")))))</f>
        <v>Catastrofico</v>
      </c>
      <c r="P52" s="82" t="s">
        <v>330</v>
      </c>
      <c r="Q52" s="38" t="s">
        <v>266</v>
      </c>
      <c r="R52" s="75" t="str">
        <f>IF(S52&lt;=0,"",IF(S52&lt;=20%,"Leve",IF(S52&lt;=40%,"Menor",IF(S52&lt;=60%,"Moderado",IF(S52&lt;=80%,"Mayor","Catastrofico")))))</f>
        <v>Mayor</v>
      </c>
      <c r="S52" s="79">
        <f>IF(P52="","",IF(P52="El riesgo afecta la imagen de algún área de la organización",0.2,IF(P52="El riesgo afecta la imagen de la entidad internamente, de conocimiento general nivel interno, de junta directiva y accionistas y/o de proveedores",0.4,IF(P52="El riesgo afecta la imagen de la entidad con algunos usuarios de relevancia frente al logro de los objetivos",0.6,IF(P52="El riesgo afecta la imagen de la entidad con efecto publicitario sostenido a nivel de sector administrativo, nivel departamental o municipal",0.8,IF(P52="El riesgo afecta la imagen de la entidad a nivel nacional, con efecto publicitario sostenido a nivel país",1,))))))</f>
        <v>0.8</v>
      </c>
      <c r="T52" s="75" t="str">
        <f>IF(U52&lt;=0,"",IF(U52&lt;=20%,"Leve",IF(U52&lt;=40%,"Menor",IF(U52&lt;=60%,"Moderado",IF(U52&lt;=80%,"Mayor","Catastrofico")))))</f>
        <v>Catastrofico</v>
      </c>
      <c r="U52" s="72">
        <f>+N52</f>
        <v>1</v>
      </c>
      <c r="V52" s="73" t="str">
        <f>IF(OR(AND(K52="Muy Baja",T52="Leve"),AND(K52="Muy Baja",T52="Menor"),AND(K52="Baja",T52="Leve")),"Bajo",IF(OR(AND(K52="Muy baja",T52="Moderado"),AND(K52="Baja",T52="Menor"),AND(K52="Baja",T52="Moderado"),AND(K52="Media",T52="Leve"),AND(K52="Media",T52="Menor"),AND(K52="Media",T52="Moderado"),AND(K52="Alta",T52="Leve"),AND(K52="Alta",T52="Menor")),"Moderado",IF(OR(AND(K52="Muy Baja",T52="Mayor"),AND(K52="Baja",T52="Mayor"),AND(K52="Media",T52="Mayor"),AND(K52="Alta",T52="Moderado"),AND(K52="Alta",T52="Mayor"),AND(K52="Muy Alta",T52="Leve"),AND(K52="Muy Alta",T52="Menor"),AND(K52="Muy Alta",T52="Moderado"),AND(K52="Muy Alta",T52="Mayor")),"Alto",IF(OR(AND(K52="Muy Baja",T52="Catastrofico"),AND(K52="Baja",T52="Catastrofico"),AND(K52="Media",T52="Catastrofico"),AND(K52="Alta",T52="Catastrofico"),AND(K52="Muy Alta",T52="Catastrofico")),"Extremo",))))</f>
        <v>Extremo</v>
      </c>
      <c r="W52" s="39">
        <v>1</v>
      </c>
      <c r="X52" s="40" t="s">
        <v>401</v>
      </c>
      <c r="Y52" s="40" t="s">
        <v>402</v>
      </c>
      <c r="Z52" s="40" t="s">
        <v>403</v>
      </c>
      <c r="AA52" s="41" t="str">
        <f t="shared" ref="AA52" si="76">+CONCATENATE(X52," ",Y52," ",Z52)</f>
        <v xml:space="preserve">El lider del subproceso de Adm del Patrimonio inmobiliario presenta al Director de Apoyo Logístico un presupuesto  que permita en la siguiente vigencia atender las necesidades en materia financiera para el saneamiento del patrimonio </v>
      </c>
      <c r="AB52" s="42" t="s">
        <v>316</v>
      </c>
      <c r="AC52" s="43">
        <f>IF(AB52="","",IF(AB52="Preventivo",0.25,IF(AB52="Detectivo",0.15,IF(AB52="Correctivo",0.1,))))</f>
        <v>0.25</v>
      </c>
      <c r="AD52" s="44" t="str">
        <f>+IF(OR(AB52='[1]11 FORMULAS'!$O$4,AB52='[1]11 FORMULAS'!$O$5),'[1]11 FORMULAS'!$P$5,IF(AB52='[1]11 FORMULAS'!$O$6,'[1]11 FORMULAS'!$P$6,""))</f>
        <v>Probabilidad</v>
      </c>
      <c r="AE52" s="42" t="s">
        <v>326</v>
      </c>
      <c r="AF52" s="43">
        <f>IF(AE52="","",IF(AE52="Manual",0.15,IF(AE52="Automático",0.25,)))</f>
        <v>0.15</v>
      </c>
      <c r="AG52" s="42" t="s">
        <v>339</v>
      </c>
      <c r="AH52" s="42" t="s">
        <v>319</v>
      </c>
      <c r="AI52" s="42" t="s">
        <v>320</v>
      </c>
      <c r="AJ52" s="44">
        <f>+AC52+AF52</f>
        <v>0.4</v>
      </c>
      <c r="AK52" s="44">
        <f>+L52*AJ52</f>
        <v>0.32000000000000006</v>
      </c>
      <c r="AL52" s="44">
        <f>+L52-AK52</f>
        <v>0.48</v>
      </c>
      <c r="AM52" s="44">
        <f>IF(AD52='[4]11 FORMULAS'!$P$6,U52-(U52*AJ52),U52)</f>
        <v>1</v>
      </c>
      <c r="AN52" s="74">
        <f>+AL56</f>
        <v>0.48</v>
      </c>
      <c r="AO52" s="75" t="str">
        <f>IF(AN52&lt;=0,"",IF(AN52&lt;=20%,"Muy Baja",IF(AN52&lt;=40%,"Baja",IF(AN52&lt;=60%,"Media",IF(AN52&lt;=80%,"Alta","Muy Alta")))))</f>
        <v>Media</v>
      </c>
      <c r="AP52" s="74">
        <f>+AM56</f>
        <v>1</v>
      </c>
      <c r="AQ52" s="75" t="str">
        <f>IF(AP52&lt;=0,"",IF(AP52&lt;=20%,"Leve",IF(AP52&lt;=40%,"Menor",IF(AP52&lt;=60%,"Moderado",IF(AP52&lt;=80%,"Mayor","Catastrofico")))))</f>
        <v>Catastrofico</v>
      </c>
      <c r="AR52" s="73" t="str">
        <f>IF(OR(AND(AO52="Muy Baja",AQ52="Leve"),AND(AO52="Muy Baja",AQ52="Menor"),AND(AO52="Baja",AQ52="Leve")),"Bajo",IF(OR(AND(AO52="Muy baja",AQ52="Moderado"),AND(AO52="Baja",AQ52="Menor"),AND(AO52="Baja",AQ52="Moderado"),AND(AO52="Media",AQ52="Leve"),AND(AO52="Media",AQ52="Menor"),AND(AO52="Media",AQ52="Moderado"),AND(AO52="Alta",AQ52="Leve"),AND(AO52="Alta",AQ52="Menor")),"Moderado",IF(OR(AND(AO52="Muy Baja",AQ52="Mayor"),AND(AO52="Baja",AQ52="Mayor"),AND(AO52="Media",AQ52="Mayor"),AND(AO52="Alta",AQ52="Moderado"),AND(AO52="Alta",AQ52="Mayor"),AND(AO52="Muy Alta",AQ52="Leve"),AND(AO52="Muy Alta",AQ52="Menor"),AND(AO52="Muy Alta",AQ52="Moderado"),AND(AO52="Muy Alta",AQ52="Mayor")),"Alto",IF(OR(AND(AO52="Muy Baja",AQ52="Catastrofico"),AND(AO52="Baja",AQ52="Catastrofico"),AND(AO52="Media",AQ52="Catastrofico"),AND(AO52="Alta",AQ52="Catastrofico"),AND(AO52="Muy Alta",AQ52="Catastrofico")),"Extremo",""))))</f>
        <v>Extremo</v>
      </c>
      <c r="AS52" s="76" t="s">
        <v>428</v>
      </c>
      <c r="AT52" s="69" t="s">
        <v>433</v>
      </c>
      <c r="AU52" s="69" t="s">
        <v>434</v>
      </c>
      <c r="AV52" s="69" t="s">
        <v>435</v>
      </c>
      <c r="AW52" s="89">
        <v>45170</v>
      </c>
      <c r="AX52" s="69"/>
      <c r="AY52" s="69"/>
      <c r="AZ52" s="69"/>
      <c r="BA52" s="69"/>
      <c r="BB52" s="69"/>
      <c r="BC52" s="69"/>
    </row>
    <row r="53" spans="1:55" ht="19.5" customHeight="1" x14ac:dyDescent="0.35">
      <c r="A53" s="85"/>
      <c r="B53" s="85"/>
      <c r="C53" s="85"/>
      <c r="D53" s="85"/>
      <c r="E53" s="86"/>
      <c r="F53" s="85"/>
      <c r="G53" s="87"/>
      <c r="H53" s="87"/>
      <c r="I53" s="88"/>
      <c r="J53" s="85"/>
      <c r="K53" s="75"/>
      <c r="L53" s="80"/>
      <c r="M53" s="81"/>
      <c r="N53" s="80"/>
      <c r="O53" s="75"/>
      <c r="P53" s="83"/>
      <c r="Q53" s="38" t="s">
        <v>281</v>
      </c>
      <c r="R53" s="75"/>
      <c r="S53" s="80"/>
      <c r="T53" s="75"/>
      <c r="U53" s="72"/>
      <c r="V53" s="73"/>
      <c r="W53" s="39">
        <v>2</v>
      </c>
      <c r="X53" s="40"/>
      <c r="Y53" s="40"/>
      <c r="Z53" s="40"/>
      <c r="AA53" s="41"/>
      <c r="AB53" s="47" t="s">
        <v>436</v>
      </c>
      <c r="AC53" s="43">
        <f t="shared" ref="AC53:AC56" si="77">IF(AB53="","",IF(AB53="Preventivo",0.25,IF(AB53="Detectivo",0.15,IF(AB53="Correctivo",0.1,))))</f>
        <v>0</v>
      </c>
      <c r="AD53" s="44" t="str">
        <f>+IF(OR(AB53='[4]11 FORMULAS'!$O$4,AB53='[4]11 FORMULAS'!$O$5),'[4]11 FORMULAS'!$P$5,IF(AB53='[4]11 FORMULAS'!$O$6,'[4]11 FORMULAS'!$P$6,""))</f>
        <v/>
      </c>
      <c r="AE53" s="47" t="s">
        <v>436</v>
      </c>
      <c r="AF53" s="43">
        <f t="shared" ref="AF53:AF56" si="78">IF(AE53="","",IF(AE53="Manual",0.15,IF(AE53="Automatico",0.25,)))</f>
        <v>0</v>
      </c>
      <c r="AG53" s="48"/>
      <c r="AH53" s="48"/>
      <c r="AI53" s="48"/>
      <c r="AJ53" s="44">
        <f>+AC53+AF53</f>
        <v>0</v>
      </c>
      <c r="AK53" s="44">
        <f>+AL52*AJ53</f>
        <v>0</v>
      </c>
      <c r="AL53" s="44">
        <f>+AL52-AK53</f>
        <v>0.48</v>
      </c>
      <c r="AM53" s="44">
        <f>IF(AD53='[4]11 FORMULAS'!$P$6,AM52-(AM52*AJ53),AM52)</f>
        <v>1</v>
      </c>
      <c r="AN53" s="74"/>
      <c r="AO53" s="75"/>
      <c r="AP53" s="74"/>
      <c r="AQ53" s="75"/>
      <c r="AR53" s="73"/>
      <c r="AS53" s="77"/>
      <c r="AT53" s="70"/>
      <c r="AU53" s="70"/>
      <c r="AV53" s="70"/>
      <c r="AW53" s="70"/>
      <c r="AX53" s="70"/>
      <c r="AY53" s="70"/>
      <c r="AZ53" s="70"/>
      <c r="BA53" s="70"/>
      <c r="BB53" s="70"/>
      <c r="BC53" s="70"/>
    </row>
    <row r="54" spans="1:55" ht="20.25" customHeight="1" x14ac:dyDescent="0.35">
      <c r="A54" s="85"/>
      <c r="B54" s="85"/>
      <c r="C54" s="85"/>
      <c r="D54" s="85"/>
      <c r="E54" s="86"/>
      <c r="F54" s="85"/>
      <c r="G54" s="87"/>
      <c r="H54" s="87"/>
      <c r="I54" s="88"/>
      <c r="J54" s="85"/>
      <c r="K54" s="75"/>
      <c r="L54" s="80"/>
      <c r="M54" s="81"/>
      <c r="N54" s="80"/>
      <c r="O54" s="75"/>
      <c r="P54" s="83"/>
      <c r="Q54" s="38" t="s">
        <v>329</v>
      </c>
      <c r="R54" s="75"/>
      <c r="S54" s="80"/>
      <c r="T54" s="75"/>
      <c r="U54" s="72"/>
      <c r="V54" s="73"/>
      <c r="W54" s="39">
        <v>3</v>
      </c>
      <c r="X54" s="40"/>
      <c r="Y54" s="40"/>
      <c r="Z54" s="40"/>
      <c r="AA54" s="41" t="str">
        <f t="shared" ref="AA54:AA55" si="79">+CONCATENATE(X54," ",Y54," ",Z54)</f>
        <v xml:space="preserve">  </v>
      </c>
      <c r="AB54" s="47" t="s">
        <v>436</v>
      </c>
      <c r="AC54" s="43">
        <f t="shared" si="77"/>
        <v>0</v>
      </c>
      <c r="AD54" s="44" t="str">
        <f>+IF(OR(AB54='[4]11 FORMULAS'!$O$4,AB54='[4]11 FORMULAS'!$O$5),'[4]11 FORMULAS'!$P$5,IF(AB54='[4]11 FORMULAS'!$O$6,'[4]11 FORMULAS'!$P$6,""))</f>
        <v/>
      </c>
      <c r="AE54" s="47" t="s">
        <v>436</v>
      </c>
      <c r="AF54" s="43">
        <f t="shared" si="78"/>
        <v>0</v>
      </c>
      <c r="AG54" s="48"/>
      <c r="AH54" s="48"/>
      <c r="AI54" s="48"/>
      <c r="AJ54" s="44">
        <f t="shared" ref="AJ54:AJ56" si="80">+AC54+AF54</f>
        <v>0</v>
      </c>
      <c r="AK54" s="44">
        <f t="shared" ref="AK54:AK56" si="81">+AL53*AJ54</f>
        <v>0</v>
      </c>
      <c r="AL54" s="44">
        <f t="shared" ref="AL54:AL56" si="82">+AL53-AK54</f>
        <v>0.48</v>
      </c>
      <c r="AM54" s="44">
        <f>IF(AD54='[4]11 FORMULAS'!$P$6,AM53-(AM53*AJ54),AM53)</f>
        <v>1</v>
      </c>
      <c r="AN54" s="74"/>
      <c r="AO54" s="75"/>
      <c r="AP54" s="74"/>
      <c r="AQ54" s="75"/>
      <c r="AR54" s="73"/>
      <c r="AS54" s="77"/>
      <c r="AT54" s="70"/>
      <c r="AU54" s="70"/>
      <c r="AV54" s="70"/>
      <c r="AW54" s="70"/>
      <c r="AX54" s="70"/>
      <c r="AY54" s="70"/>
      <c r="AZ54" s="70"/>
      <c r="BA54" s="70"/>
      <c r="BB54" s="70"/>
      <c r="BC54" s="70"/>
    </row>
    <row r="55" spans="1:55" ht="27.75" customHeight="1" x14ac:dyDescent="0.35">
      <c r="A55" s="85"/>
      <c r="B55" s="85"/>
      <c r="C55" s="85"/>
      <c r="D55" s="85"/>
      <c r="E55" s="86"/>
      <c r="F55" s="85"/>
      <c r="G55" s="87"/>
      <c r="H55" s="87"/>
      <c r="I55" s="88"/>
      <c r="J55" s="85"/>
      <c r="K55" s="75"/>
      <c r="L55" s="80"/>
      <c r="M55" s="81"/>
      <c r="N55" s="80"/>
      <c r="O55" s="75"/>
      <c r="P55" s="83"/>
      <c r="Q55" s="38" t="s">
        <v>330</v>
      </c>
      <c r="R55" s="75"/>
      <c r="S55" s="80"/>
      <c r="T55" s="75"/>
      <c r="U55" s="72"/>
      <c r="V55" s="73"/>
      <c r="W55" s="39">
        <v>4</v>
      </c>
      <c r="X55" s="40"/>
      <c r="Y55" s="40"/>
      <c r="Z55" s="40"/>
      <c r="AA55" s="41" t="str">
        <f t="shared" si="79"/>
        <v xml:space="preserve">  </v>
      </c>
      <c r="AB55" s="47" t="s">
        <v>436</v>
      </c>
      <c r="AC55" s="43">
        <f t="shared" si="77"/>
        <v>0</v>
      </c>
      <c r="AD55" s="44" t="str">
        <f>+IF(OR(AB55='[4]11 FORMULAS'!$O$4,AB55='[4]11 FORMULAS'!$O$5),'[4]11 FORMULAS'!$P$5,IF(AB55='[4]11 FORMULAS'!$O$6,'[4]11 FORMULAS'!$P$6,""))</f>
        <v/>
      </c>
      <c r="AE55" s="47" t="s">
        <v>436</v>
      </c>
      <c r="AF55" s="43">
        <f t="shared" si="78"/>
        <v>0</v>
      </c>
      <c r="AG55" s="48"/>
      <c r="AH55" s="48"/>
      <c r="AI55" s="48"/>
      <c r="AJ55" s="44">
        <f t="shared" si="80"/>
        <v>0</v>
      </c>
      <c r="AK55" s="44">
        <f t="shared" si="81"/>
        <v>0</v>
      </c>
      <c r="AL55" s="44">
        <f t="shared" si="82"/>
        <v>0.48</v>
      </c>
      <c r="AM55" s="44">
        <f>IF(AD55='[4]11 FORMULAS'!$P$6,AM54-(AM54*AJ55),AM54)</f>
        <v>1</v>
      </c>
      <c r="AN55" s="74"/>
      <c r="AO55" s="75"/>
      <c r="AP55" s="74"/>
      <c r="AQ55" s="75"/>
      <c r="AR55" s="73"/>
      <c r="AS55" s="77"/>
      <c r="AT55" s="70"/>
      <c r="AU55" s="70"/>
      <c r="AV55" s="70"/>
      <c r="AW55" s="70"/>
      <c r="AX55" s="70"/>
      <c r="AY55" s="70"/>
      <c r="AZ55" s="70"/>
      <c r="BA55" s="70"/>
      <c r="BB55" s="70"/>
      <c r="BC55" s="70"/>
    </row>
    <row r="56" spans="1:55" ht="28.5" customHeight="1" x14ac:dyDescent="0.35">
      <c r="A56" s="85"/>
      <c r="B56" s="85"/>
      <c r="C56" s="85"/>
      <c r="D56" s="85"/>
      <c r="E56" s="86"/>
      <c r="F56" s="85"/>
      <c r="G56" s="87"/>
      <c r="H56" s="87"/>
      <c r="I56" s="88"/>
      <c r="J56" s="85"/>
      <c r="K56" s="75"/>
      <c r="L56" s="80"/>
      <c r="M56" s="81"/>
      <c r="N56" s="80"/>
      <c r="O56" s="75"/>
      <c r="P56" s="84"/>
      <c r="Q56" s="38" t="s">
        <v>328</v>
      </c>
      <c r="R56" s="75"/>
      <c r="S56" s="80"/>
      <c r="T56" s="75"/>
      <c r="U56" s="72"/>
      <c r="V56" s="73"/>
      <c r="W56" s="48"/>
      <c r="X56" s="40"/>
      <c r="Y56" s="40"/>
      <c r="Z56" s="40"/>
      <c r="AA56" s="48"/>
      <c r="AB56" s="47" t="s">
        <v>436</v>
      </c>
      <c r="AC56" s="43">
        <f t="shared" si="77"/>
        <v>0</v>
      </c>
      <c r="AD56" s="44" t="str">
        <f>+IF(OR(AB56='[4]11 FORMULAS'!$O$4,AB56='[4]11 FORMULAS'!$O$5),'[4]11 FORMULAS'!$P$5,IF(AB56='[4]11 FORMULAS'!$O$6,'[4]11 FORMULAS'!$P$6,""))</f>
        <v/>
      </c>
      <c r="AE56" s="47" t="s">
        <v>436</v>
      </c>
      <c r="AF56" s="43">
        <f t="shared" si="78"/>
        <v>0</v>
      </c>
      <c r="AG56" s="48"/>
      <c r="AH56" s="48"/>
      <c r="AI56" s="48"/>
      <c r="AJ56" s="44">
        <f t="shared" si="80"/>
        <v>0</v>
      </c>
      <c r="AK56" s="44">
        <f t="shared" si="81"/>
        <v>0</v>
      </c>
      <c r="AL56" s="44">
        <f t="shared" si="82"/>
        <v>0.48</v>
      </c>
      <c r="AM56" s="44">
        <f>IF(AD56='[4]11 FORMULAS'!$P$6,AM55-(AM55*AJ56),AM55)</f>
        <v>1</v>
      </c>
      <c r="AN56" s="74"/>
      <c r="AO56" s="75"/>
      <c r="AP56" s="74"/>
      <c r="AQ56" s="75"/>
      <c r="AR56" s="73"/>
      <c r="AS56" s="78"/>
      <c r="AT56" s="71"/>
      <c r="AU56" s="71"/>
      <c r="AV56" s="71"/>
      <c r="AW56" s="71"/>
      <c r="AX56" s="71"/>
      <c r="AY56" s="71"/>
      <c r="AZ56" s="71"/>
      <c r="BA56" s="71"/>
      <c r="BB56" s="71"/>
      <c r="BC56" s="71"/>
    </row>
    <row r="57" spans="1:55" ht="96" customHeight="1" x14ac:dyDescent="0.35">
      <c r="A57" s="85" t="s">
        <v>404</v>
      </c>
      <c r="B57" s="85" t="s">
        <v>307</v>
      </c>
      <c r="C57" s="85" t="s">
        <v>405</v>
      </c>
      <c r="D57" s="85" t="s">
        <v>406</v>
      </c>
      <c r="E57" s="86" t="str">
        <f t="shared" ref="E57" si="83">+CONCATENATE(B57," ",C57," ",D57)</f>
        <v>Posibilidad de pérdida Reputacional por no reportar oportunamente los bienes de distrito en la plataforma nacional debido a inventario desactualizado de bienes inmuebles</v>
      </c>
      <c r="F57" s="85" t="s">
        <v>310</v>
      </c>
      <c r="G57" s="87"/>
      <c r="H57" s="87" t="s">
        <v>311</v>
      </c>
      <c r="I57" s="88" t="str">
        <f t="shared" ref="I57" si="84">+G57&amp;H57</f>
        <v>Procesos</v>
      </c>
      <c r="J57" s="85">
        <v>5</v>
      </c>
      <c r="K57" s="75" t="str">
        <f>IF(J57&lt;=0,"",IF(J57&lt;=2,"Muy Baja",IF(J57&lt;=24,"Baja",IF(J57&lt;=500,"Media",IF(J57&lt;=5000,"Alta","Muy Alta")))))</f>
        <v>Baja</v>
      </c>
      <c r="L57" s="79">
        <f>IF(K57="","",IF(K57="Muy Baja",0.2,IF(K57="Baja",0.4,IF(K57="Media",0.6,IF(K57="Alta",0.8,IF(K57="Muy Alta",1,))))))</f>
        <v>0.4</v>
      </c>
      <c r="M57" s="81" t="s">
        <v>407</v>
      </c>
      <c r="N57" s="79">
        <f>IF(M57="","",IF(M57="menor a 10 SMLMV",0.2,IF(M57="ENTRE 10 Y 50 SMLMV",0.4,IF(M57="entre 50 y 100 SMLMV",0.6,IF(M57="entre 100 y 500 SMLMV",0.8,IF(M57="Mayor a 500 SMLMV",1,))))))</f>
        <v>0</v>
      </c>
      <c r="O57" s="75" t="str">
        <f>IF(N57&lt;=0,"",IF(N57&lt;=20%,"Leve",IF(N57&lt;=40%,"Menor",IF(N57&lt;=60%,"Moderado",IF(N57&lt;=80%,"Mayor","Catastrofico")))))</f>
        <v/>
      </c>
      <c r="P57" s="82" t="s">
        <v>328</v>
      </c>
      <c r="Q57" s="38" t="s">
        <v>266</v>
      </c>
      <c r="R57" s="75" t="str">
        <f>IF(S57&lt;=0,"",IF(S57&lt;=20%,"Leve",IF(S57&lt;=40%,"Menor",IF(S57&lt;=60%,"Moderado",IF(S57&lt;=80%,"Mayor","Catastrofico")))))</f>
        <v>Catastrofico</v>
      </c>
      <c r="S57" s="79">
        <f>IF(P57="","",IF(P57="El riesgo afecta la imagen de algún área de la organización",0.2,IF(P57="El riesgo afecta la imagen de la entidad internamente, de conocimiento general nivel interno, de junta directiva y accionistas y/o de proveedores",0.4,IF(P57="El riesgo afecta la imagen de la entidad con algunos usuarios de relevancia frente al logro de los objetivos",0.6,IF(P57="El riesgo afecta la imagen de la entidad con efecto publicitario sostenido a nivel de sector administrativo, nivel departamental o municipal",0.8,IF(P57="El riesgo afecta la imagen de la entidad a nivel nacional, con efecto publicitario sostenido a nivel país",1,))))))</f>
        <v>1</v>
      </c>
      <c r="T57" s="75" t="str">
        <f>IF(U57&lt;=0,"",IF(U57&lt;=20%,"Leve",IF(U57&lt;=40%,"Menor",IF(U57&lt;=60%,"Moderado",IF(U57&lt;=80%,"Mayor","Catastrofico")))))</f>
        <v>Catastrofico</v>
      </c>
      <c r="U57" s="72">
        <f>+S57</f>
        <v>1</v>
      </c>
      <c r="V57" s="73" t="str">
        <f>IF(OR(AND(K57="Muy Baja",T57="Leve"),AND(K57="Muy Baja",T57="Menor"),AND(K57="Baja",T57="Leve")),"Bajo",IF(OR(AND(K57="Muy baja",T57="Moderado"),AND(K57="Baja",T57="Menor"),AND(K57="Baja",T57="Moderado"),AND(K57="Media",T57="Leve"),AND(K57="Media",T57="Menor"),AND(K57="Media",T57="Moderado"),AND(K57="Alta",T57="Leve"),AND(K57="Alta",T57="Menor")),"Moderado",IF(OR(AND(K57="Muy Baja",T57="Mayor"),AND(K57="Baja",T57="Mayor"),AND(K57="Media",T57="Mayor"),AND(K57="Alta",T57="Moderado"),AND(K57="Alta",T57="Mayor"),AND(K57="Muy Alta",T57="Leve"),AND(K57="Muy Alta",T57="Menor"),AND(K57="Muy Alta",T57="Moderado"),AND(K57="Muy Alta",T57="Mayor")),"Alto",IF(OR(AND(K57="Muy Baja",T57="Catastrofico"),AND(K57="Baja",T57="Catastrofico"),AND(K57="Media",T57="Catastrofico"),AND(K57="Alta",T57="Catastrofico"),AND(K57="Muy Alta",T57="Catastrofico")),"Extremo",))))</f>
        <v>Extremo</v>
      </c>
      <c r="W57" s="39">
        <v>1</v>
      </c>
      <c r="X57" s="40" t="s">
        <v>401</v>
      </c>
      <c r="Y57" s="40" t="s">
        <v>408</v>
      </c>
      <c r="Z57" s="40" t="s">
        <v>409</v>
      </c>
      <c r="AA57" s="41" t="str">
        <f t="shared" ref="AA57:AA58" si="85">+CONCATENATE(X57," ",Y57," ",Z57)</f>
        <v>El lider del subproceso de Adm del Patrimonio inmobiliario reporta oportunamente el inventario de bienes inmuebles del distrito a Gestión contable (Hacienda pública) para su registro en el sistema contable</v>
      </c>
      <c r="AB57" s="42" t="s">
        <v>316</v>
      </c>
      <c r="AC57" s="43">
        <f>IF(AB57="","",IF(AB57="Preventivo",0.25,IF(AB57="Detectivo",0.15,IF(AB57="Correctivo",0.1,))))</f>
        <v>0.25</v>
      </c>
      <c r="AD57" s="44" t="str">
        <f>+IF(OR(AB57='[1]11 FORMULAS'!$O$4,AB57='[1]11 FORMULAS'!$O$5),'[1]11 FORMULAS'!$P$5,IF(AB57='[1]11 FORMULAS'!$O$6,'[1]11 FORMULAS'!$P$6,""))</f>
        <v>Probabilidad</v>
      </c>
      <c r="AE57" s="42" t="s">
        <v>326</v>
      </c>
      <c r="AF57" s="43">
        <f>IF(AE57="","",IF(AE57="Manual",0.15,IF(AE57="Automático",0.25,)))</f>
        <v>0.15</v>
      </c>
      <c r="AG57" s="42" t="s">
        <v>318</v>
      </c>
      <c r="AH57" s="42" t="s">
        <v>319</v>
      </c>
      <c r="AI57" s="42" t="s">
        <v>320</v>
      </c>
      <c r="AJ57" s="44">
        <f>+AC57+AF57</f>
        <v>0.4</v>
      </c>
      <c r="AK57" s="44">
        <f>+L57*AJ57</f>
        <v>0.16000000000000003</v>
      </c>
      <c r="AL57" s="44">
        <f>+L57-AK57</f>
        <v>0.24</v>
      </c>
      <c r="AM57" s="44">
        <f>IF(AD57='[4]11 FORMULAS'!$P$6,U57-(U57*AJ57),U57)</f>
        <v>1</v>
      </c>
      <c r="AN57" s="74">
        <f>+AL61</f>
        <v>0.14399999999999999</v>
      </c>
      <c r="AO57" s="75" t="str">
        <f>IF(AN57&lt;=0,"",IF(AN57&lt;=20%,"Muy Baja",IF(AN57&lt;=40%,"Baja",IF(AN57&lt;=60%,"Media",IF(AN57&lt;=80%,"Alta","Muy Alta")))))</f>
        <v>Muy Baja</v>
      </c>
      <c r="AP57" s="74">
        <f>+AM61</f>
        <v>1</v>
      </c>
      <c r="AQ57" s="75" t="str">
        <f>IF(AP57&lt;=0,"",IF(AP57&lt;=20%,"Leve",IF(AP57&lt;=40%,"Menor",IF(AP57&lt;=60%,"Moderado",IF(AP57&lt;=80%,"Mayor","Catastrofico")))))</f>
        <v>Catastrofico</v>
      </c>
      <c r="AR57" s="73" t="str">
        <f>IF(OR(AND(AO57="Muy Baja",AQ57="Leve"),AND(AO57="Muy Baja",AQ57="Menor"),AND(AO57="Baja",AQ57="Leve")),"Bajo",IF(OR(AND(AO57="Muy baja",AQ57="Moderado"),AND(AO57="Baja",AQ57="Menor"),AND(AO57="Baja",AQ57="Moderado"),AND(AO57="Media",AQ57="Leve"),AND(AO57="Media",AQ57="Menor"),AND(AO57="Media",AQ57="Moderado"),AND(AO57="Alta",AQ57="Leve"),AND(AO57="Alta",AQ57="Menor")),"Moderado",IF(OR(AND(AO57="Muy Baja",AQ57="Mayor"),AND(AO57="Baja",AQ57="Mayor"),AND(AO57="Media",AQ57="Mayor"),AND(AO57="Alta",AQ57="Moderado"),AND(AO57="Alta",AQ57="Mayor"),AND(AO57="Muy Alta",AQ57="Leve"),AND(AO57="Muy Alta",AQ57="Menor"),AND(AO57="Muy Alta",AQ57="Moderado"),AND(AO57="Muy Alta",AQ57="Mayor")),"Alto",IF(OR(AND(AO57="Muy Baja",AQ57="Catastrofico"),AND(AO57="Baja",AQ57="Catastrofico"),AND(AO57="Media",AQ57="Catastrofico"),AND(AO57="Alta",AQ57="Catastrofico"),AND(AO57="Muy Alta",AQ57="Catastrofico")),"Extremo",""))))</f>
        <v>Extremo</v>
      </c>
      <c r="AS57" s="76" t="s">
        <v>428</v>
      </c>
      <c r="AT57" s="69" t="s">
        <v>433</v>
      </c>
      <c r="AU57" s="69" t="s">
        <v>434</v>
      </c>
      <c r="AV57" s="69" t="s">
        <v>435</v>
      </c>
      <c r="AW57" s="89">
        <v>45170</v>
      </c>
      <c r="AX57" s="69"/>
      <c r="AY57" s="69"/>
      <c r="AZ57" s="69"/>
      <c r="BA57" s="69"/>
      <c r="BB57" s="69"/>
      <c r="BC57" s="69"/>
    </row>
    <row r="58" spans="1:55" ht="105" customHeight="1" x14ac:dyDescent="0.35">
      <c r="A58" s="85"/>
      <c r="B58" s="85"/>
      <c r="C58" s="85"/>
      <c r="D58" s="85"/>
      <c r="E58" s="86"/>
      <c r="F58" s="85"/>
      <c r="G58" s="87"/>
      <c r="H58" s="87"/>
      <c r="I58" s="88"/>
      <c r="J58" s="85"/>
      <c r="K58" s="75"/>
      <c r="L58" s="80"/>
      <c r="M58" s="81"/>
      <c r="N58" s="80"/>
      <c r="O58" s="75"/>
      <c r="P58" s="83"/>
      <c r="Q58" s="38" t="s">
        <v>281</v>
      </c>
      <c r="R58" s="75"/>
      <c r="S58" s="80"/>
      <c r="T58" s="75"/>
      <c r="U58" s="72"/>
      <c r="V58" s="73"/>
      <c r="W58" s="39">
        <v>2</v>
      </c>
      <c r="X58" s="40" t="s">
        <v>401</v>
      </c>
      <c r="Y58" s="40" t="s">
        <v>410</v>
      </c>
      <c r="Z58" s="40" t="s">
        <v>411</v>
      </c>
      <c r="AA58" s="41" t="str">
        <f t="shared" si="85"/>
        <v>El lider del subproceso de Adm del Patrimonio inmobiliario reporta a plataforma nacional los bienes inmuebles del distrito , dentro de los términos de ley, una vez se reciba el certificado contable</v>
      </c>
      <c r="AB58" s="42" t="s">
        <v>316</v>
      </c>
      <c r="AC58" s="43">
        <f t="shared" ref="AC58:AC61" si="86">IF(AB58="","",IF(AB58="Preventivo",0.25,IF(AB58="Detectivo",0.15,IF(AB58="Correctivo",0.1,))))</f>
        <v>0.25</v>
      </c>
      <c r="AD58" s="44" t="str">
        <f>+IF(OR(AB58='[1]11 FORMULAS'!$O$4,AB58='[1]11 FORMULAS'!$O$5),'[1]11 FORMULAS'!$P$5,IF(AB58='[1]11 FORMULAS'!$O$6,'[1]11 FORMULAS'!$P$6,""))</f>
        <v>Probabilidad</v>
      </c>
      <c r="AE58" s="42" t="s">
        <v>326</v>
      </c>
      <c r="AF58" s="43">
        <f t="shared" ref="AF58" si="87">IF(AE58="","",IF(AE58="Manual",0.15,IF(AE58="Automático",0.25,)))</f>
        <v>0.15</v>
      </c>
      <c r="AG58" s="42" t="s">
        <v>318</v>
      </c>
      <c r="AH58" s="42" t="s">
        <v>319</v>
      </c>
      <c r="AI58" s="42" t="s">
        <v>320</v>
      </c>
      <c r="AJ58" s="44">
        <f>+AC58+AF58</f>
        <v>0.4</v>
      </c>
      <c r="AK58" s="44">
        <f>+AL57*AJ58</f>
        <v>9.6000000000000002E-2</v>
      </c>
      <c r="AL58" s="44">
        <f>+AL57-AK58</f>
        <v>0.14399999999999999</v>
      </c>
      <c r="AM58" s="44">
        <f>IF(AD58='[4]11 FORMULAS'!$P$6,AM57-(AM57*AJ58),AM57)</f>
        <v>1</v>
      </c>
      <c r="AN58" s="74"/>
      <c r="AO58" s="75"/>
      <c r="AP58" s="74"/>
      <c r="AQ58" s="75"/>
      <c r="AR58" s="73"/>
      <c r="AS58" s="77"/>
      <c r="AT58" s="70"/>
      <c r="AU58" s="70"/>
      <c r="AV58" s="70"/>
      <c r="AW58" s="70"/>
      <c r="AX58" s="70"/>
      <c r="AY58" s="70"/>
      <c r="AZ58" s="70"/>
      <c r="BA58" s="70"/>
      <c r="BB58" s="70"/>
      <c r="BC58" s="70"/>
    </row>
    <row r="59" spans="1:55" ht="20.25" customHeight="1" x14ac:dyDescent="0.35">
      <c r="A59" s="85"/>
      <c r="B59" s="85"/>
      <c r="C59" s="85"/>
      <c r="D59" s="85"/>
      <c r="E59" s="86"/>
      <c r="F59" s="85"/>
      <c r="G59" s="87"/>
      <c r="H59" s="87"/>
      <c r="I59" s="88"/>
      <c r="J59" s="85"/>
      <c r="K59" s="75"/>
      <c r="L59" s="80"/>
      <c r="M59" s="81"/>
      <c r="N59" s="80"/>
      <c r="O59" s="75"/>
      <c r="P59" s="83"/>
      <c r="Q59" s="38" t="s">
        <v>329</v>
      </c>
      <c r="R59" s="75"/>
      <c r="S59" s="80"/>
      <c r="T59" s="75"/>
      <c r="U59" s="72"/>
      <c r="V59" s="73"/>
      <c r="W59" s="39">
        <v>3</v>
      </c>
      <c r="X59" s="40"/>
      <c r="Y59" s="40"/>
      <c r="Z59" s="40"/>
      <c r="AA59" s="41" t="str">
        <f t="shared" ref="AA59:AA60" si="88">+CONCATENATE(X59," ",Y59," ",Z59)</f>
        <v xml:space="preserve">  </v>
      </c>
      <c r="AB59" s="47" t="s">
        <v>436</v>
      </c>
      <c r="AC59" s="43">
        <f t="shared" si="86"/>
        <v>0</v>
      </c>
      <c r="AD59" s="44" t="str">
        <f>+IF(OR(AB59='[4]11 FORMULAS'!$O$4,AB59='[4]11 FORMULAS'!$O$5),'[4]11 FORMULAS'!$P$5,IF(AB59='[4]11 FORMULAS'!$O$6,'[4]11 FORMULAS'!$P$6,""))</f>
        <v/>
      </c>
      <c r="AE59" s="47" t="s">
        <v>436</v>
      </c>
      <c r="AF59" s="43">
        <f t="shared" ref="AF59:AF61" si="89">IF(AE59="","",IF(AE59="Manual",0.15,IF(AE59="Automatico",0.25,)))</f>
        <v>0</v>
      </c>
      <c r="AG59" s="48"/>
      <c r="AH59" s="48"/>
      <c r="AI59" s="48"/>
      <c r="AJ59" s="44">
        <f t="shared" ref="AJ59:AJ61" si="90">+AC59+AF59</f>
        <v>0</v>
      </c>
      <c r="AK59" s="44">
        <f t="shared" ref="AK59:AK61" si="91">+AL58*AJ59</f>
        <v>0</v>
      </c>
      <c r="AL59" s="44">
        <f t="shared" ref="AL59:AL61" si="92">+AL58-AK59</f>
        <v>0.14399999999999999</v>
      </c>
      <c r="AM59" s="44">
        <f>IF(AD59='[4]11 FORMULAS'!$P$6,AM58-(AM58*AJ59),AM58)</f>
        <v>1</v>
      </c>
      <c r="AN59" s="74"/>
      <c r="AO59" s="75"/>
      <c r="AP59" s="74"/>
      <c r="AQ59" s="75"/>
      <c r="AR59" s="73"/>
      <c r="AS59" s="77"/>
      <c r="AT59" s="70"/>
      <c r="AU59" s="70"/>
      <c r="AV59" s="70"/>
      <c r="AW59" s="70"/>
      <c r="AX59" s="70"/>
      <c r="AY59" s="70"/>
      <c r="AZ59" s="70"/>
      <c r="BA59" s="70"/>
      <c r="BB59" s="70"/>
      <c r="BC59" s="70"/>
    </row>
    <row r="60" spans="1:55" ht="27.75" customHeight="1" x14ac:dyDescent="0.35">
      <c r="A60" s="85"/>
      <c r="B60" s="85"/>
      <c r="C60" s="85"/>
      <c r="D60" s="85"/>
      <c r="E60" s="86"/>
      <c r="F60" s="85"/>
      <c r="G60" s="87"/>
      <c r="H60" s="87"/>
      <c r="I60" s="88"/>
      <c r="J60" s="85"/>
      <c r="K60" s="75"/>
      <c r="L60" s="80"/>
      <c r="M60" s="81"/>
      <c r="N60" s="80"/>
      <c r="O60" s="75"/>
      <c r="P60" s="83"/>
      <c r="Q60" s="38" t="s">
        <v>330</v>
      </c>
      <c r="R60" s="75"/>
      <c r="S60" s="80"/>
      <c r="T60" s="75"/>
      <c r="U60" s="72"/>
      <c r="V60" s="73"/>
      <c r="W60" s="39">
        <v>4</v>
      </c>
      <c r="X60" s="40"/>
      <c r="Y60" s="40"/>
      <c r="Z60" s="40"/>
      <c r="AA60" s="41" t="str">
        <f t="shared" si="88"/>
        <v xml:space="preserve">  </v>
      </c>
      <c r="AB60" s="47" t="s">
        <v>436</v>
      </c>
      <c r="AC60" s="43">
        <f t="shared" si="86"/>
        <v>0</v>
      </c>
      <c r="AD60" s="44" t="str">
        <f>+IF(OR(AB60='[4]11 FORMULAS'!$O$4,AB60='[4]11 FORMULAS'!$O$5),'[4]11 FORMULAS'!$P$5,IF(AB60='[4]11 FORMULAS'!$O$6,'[4]11 FORMULAS'!$P$6,""))</f>
        <v/>
      </c>
      <c r="AE60" s="47" t="s">
        <v>436</v>
      </c>
      <c r="AF60" s="43">
        <f t="shared" si="89"/>
        <v>0</v>
      </c>
      <c r="AG60" s="48"/>
      <c r="AH60" s="48"/>
      <c r="AI60" s="48"/>
      <c r="AJ60" s="44">
        <f t="shared" si="90"/>
        <v>0</v>
      </c>
      <c r="AK60" s="44">
        <f t="shared" si="91"/>
        <v>0</v>
      </c>
      <c r="AL60" s="44">
        <f t="shared" si="92"/>
        <v>0.14399999999999999</v>
      </c>
      <c r="AM60" s="44">
        <f>IF(AD60='[4]11 FORMULAS'!$P$6,AM59-(AM59*AJ60),AM59)</f>
        <v>1</v>
      </c>
      <c r="AN60" s="74"/>
      <c r="AO60" s="75"/>
      <c r="AP60" s="74"/>
      <c r="AQ60" s="75"/>
      <c r="AR60" s="73"/>
      <c r="AS60" s="77"/>
      <c r="AT60" s="70"/>
      <c r="AU60" s="70"/>
      <c r="AV60" s="70"/>
      <c r="AW60" s="70"/>
      <c r="AX60" s="70"/>
      <c r="AY60" s="70"/>
      <c r="AZ60" s="70"/>
      <c r="BA60" s="70"/>
      <c r="BB60" s="70"/>
      <c r="BC60" s="70"/>
    </row>
    <row r="61" spans="1:55" ht="28.5" customHeight="1" x14ac:dyDescent="0.35">
      <c r="A61" s="85"/>
      <c r="B61" s="85"/>
      <c r="C61" s="85"/>
      <c r="D61" s="85"/>
      <c r="E61" s="86"/>
      <c r="F61" s="85"/>
      <c r="G61" s="87"/>
      <c r="H61" s="87"/>
      <c r="I61" s="88"/>
      <c r="J61" s="85"/>
      <c r="K61" s="75"/>
      <c r="L61" s="80"/>
      <c r="M61" s="81"/>
      <c r="N61" s="80"/>
      <c r="O61" s="75"/>
      <c r="P61" s="84"/>
      <c r="Q61" s="38" t="s">
        <v>328</v>
      </c>
      <c r="R61" s="75"/>
      <c r="S61" s="80"/>
      <c r="T61" s="75"/>
      <c r="U61" s="72"/>
      <c r="V61" s="73"/>
      <c r="W61" s="48"/>
      <c r="X61" s="40"/>
      <c r="Y61" s="40"/>
      <c r="Z61" s="40"/>
      <c r="AA61" s="48"/>
      <c r="AB61" s="47" t="s">
        <v>436</v>
      </c>
      <c r="AC61" s="43">
        <f t="shared" si="86"/>
        <v>0</v>
      </c>
      <c r="AD61" s="44" t="str">
        <f>+IF(OR(AB61='[4]11 FORMULAS'!$O$4,AB61='[4]11 FORMULAS'!$O$5),'[4]11 FORMULAS'!$P$5,IF(AB61='[4]11 FORMULAS'!$O$6,'[4]11 FORMULAS'!$P$6,""))</f>
        <v/>
      </c>
      <c r="AE61" s="47" t="s">
        <v>436</v>
      </c>
      <c r="AF61" s="43">
        <f t="shared" si="89"/>
        <v>0</v>
      </c>
      <c r="AG61" s="48"/>
      <c r="AH61" s="48"/>
      <c r="AI61" s="48"/>
      <c r="AJ61" s="44">
        <f t="shared" si="90"/>
        <v>0</v>
      </c>
      <c r="AK61" s="44">
        <f t="shared" si="91"/>
        <v>0</v>
      </c>
      <c r="AL61" s="44">
        <f t="shared" si="92"/>
        <v>0.14399999999999999</v>
      </c>
      <c r="AM61" s="44">
        <f>IF(AD61='[4]11 FORMULAS'!$P$6,AM60-(AM60*AJ61),AM60)</f>
        <v>1</v>
      </c>
      <c r="AN61" s="74"/>
      <c r="AO61" s="75"/>
      <c r="AP61" s="74"/>
      <c r="AQ61" s="75"/>
      <c r="AR61" s="73"/>
      <c r="AS61" s="78"/>
      <c r="AT61" s="71"/>
      <c r="AU61" s="71"/>
      <c r="AV61" s="71"/>
      <c r="AW61" s="71"/>
      <c r="AX61" s="71"/>
      <c r="AY61" s="71"/>
      <c r="AZ61" s="71"/>
      <c r="BA61" s="71"/>
      <c r="BB61" s="71"/>
      <c r="BC61" s="71"/>
    </row>
    <row r="62" spans="1:55" ht="84.95" customHeight="1" x14ac:dyDescent="0.35">
      <c r="A62" s="85" t="s">
        <v>412</v>
      </c>
      <c r="B62" s="85" t="s">
        <v>413</v>
      </c>
      <c r="C62" s="85" t="s">
        <v>414</v>
      </c>
      <c r="D62" s="85" t="s">
        <v>415</v>
      </c>
      <c r="E62" s="86" t="str">
        <f t="shared" ref="E62" si="93">+CONCATENATE(B62," ",C62," ",D62)</f>
        <v>Posibilidad de pérdida Reputacional y Económica por deterioro acelerado de los mantenimientos efectuados en los bienes inmuebles debido a adquisición de materiales (cemento y pintura) fuera de los estándares de calidad, que garanticen la durabilidad de los mantenimientos</v>
      </c>
      <c r="F62" s="85" t="s">
        <v>416</v>
      </c>
      <c r="G62" s="87"/>
      <c r="H62" s="87" t="s">
        <v>417</v>
      </c>
      <c r="I62" s="88" t="str">
        <f t="shared" ref="I62" si="94">+G62&amp;H62</f>
        <v>Evento externo</v>
      </c>
      <c r="J62" s="85">
        <v>500</v>
      </c>
      <c r="K62" s="75" t="str">
        <f>IF(J62&lt;=0,"",IF(J62&lt;=2,"Muy Baja",IF(J62&lt;=24,"Baja",IF(J62&lt;=500,"Media",IF(J62&lt;=5000,"Alta","Muy Alta")))))</f>
        <v>Media</v>
      </c>
      <c r="L62" s="79">
        <f>IF(K62="","",IF(K62="Muy Baja",0.2,IF(K62="Baja",0.4,IF(K62="Media",0.6,IF(K62="Alta",0.8,IF(K62="Muy Alta",1,))))))</f>
        <v>0.6</v>
      </c>
      <c r="M62" s="81" t="s">
        <v>418</v>
      </c>
      <c r="N62" s="79">
        <f>IF(M62="","",IF(M62="menor a 10 SMLMV",0.2,IF(M62="ENTRE 10 Y 50 SMLMV",0.4,IF(M62="entre 50 y 100 SMLMV",0.6,IF(M62="entre 100 y 500 SMLMV",0.8,IF(M62="Mayor a 500 SMLMV",1,))))))</f>
        <v>0.6</v>
      </c>
      <c r="O62" s="75" t="str">
        <f>IF(N62&lt;=0,"",IF(N62&lt;=20%,"Leve",IF(N62&lt;=40%,"Menor",IF(N62&lt;=60%,"Moderado",IF(N62&lt;=80%,"Mayor","Catastrofico")))))</f>
        <v>Moderado</v>
      </c>
      <c r="P62" s="82" t="s">
        <v>266</v>
      </c>
      <c r="Q62" s="38" t="s">
        <v>266</v>
      </c>
      <c r="R62" s="75" t="str">
        <f>IF(S62&lt;=0,"",IF(S62&lt;=20%,"Leve",IF(S62&lt;=40%,"Menor",IF(S62&lt;=60%,"Moderado",IF(S62&lt;=80%,"Mayor","Catastrofico")))))</f>
        <v>Leve</v>
      </c>
      <c r="S62" s="79">
        <f>IF(P62="","",IF(P62="El riesgo afecta la imagen de algún área de la organización",0.2,IF(P62="El riesgo afecta la imagen de la entidad internamente, de conocimiento general nivel interno, de junta directiva y accionistas y/o de proveedores",0.4,IF(P62="El riesgo afecta la imagen de la entidad con algunos usuarios de relevancia frente al logro de los objetivos",0.6,IF(P62="El riesgo afecta la imagen de la entidad con efecto publicitario sostenido a nivel de sector administrativo, nivel departamental o municipal",0.8,IF(P62="El riesgo afecta la imagen de la entidad a nivel nacional, con efecto publicitario sostenido a nivel país",1,))))))</f>
        <v>0.2</v>
      </c>
      <c r="T62" s="75" t="str">
        <f>IF(U62&lt;=0,"",IF(U62&lt;=20%,"Leve",IF(U62&lt;=40%,"Menor",IF(U62&lt;=60%,"Moderado",IF(U62&lt;=80%,"Mayor","Catastrofico")))))</f>
        <v>Moderado</v>
      </c>
      <c r="U62" s="72">
        <f>+N62</f>
        <v>0.6</v>
      </c>
      <c r="V62" s="73" t="str">
        <f>IF(OR(AND(K62="Muy Baja",T62="Leve"),AND(K62="Muy Baja",T62="Menor"),AND(K62="Baja",T62="Leve")),"Bajo",IF(OR(AND(K62="Muy baja",T62="Moderado"),AND(K62="Baja",T62="Menor"),AND(K62="Baja",T62="Moderado"),AND(K62="Media",T62="Leve"),AND(K62="Media",T62="Menor"),AND(K62="Media",T62="Moderado"),AND(K62="Alta",T62="Leve"),AND(K62="Alta",T62="Menor")),"Moderado",IF(OR(AND(K62="Muy Baja",T62="Mayor"),AND(K62="Baja",T62="Mayor"),AND(K62="Media",T62="Mayor"),AND(K62="Alta",T62="Moderado"),AND(K62="Alta",T62="Mayor"),AND(K62="Muy Alta",T62="Leve"),AND(K62="Muy Alta",T62="Menor"),AND(K62="Muy Alta",T62="Moderado"),AND(K62="Muy Alta",T62="Mayor")),"Alto",IF(OR(AND(K62="Muy Baja",T62="Catastrofico"),AND(K62="Baja",T62="Catastrofico"),AND(K62="Media",T62="Catastrofico"),AND(K62="Alta",T62="Catastrofico"),AND(K62="Muy Alta",T62="Catastrofico")),"Extremo",))))</f>
        <v>Moderado</v>
      </c>
      <c r="W62" s="39">
        <v>1</v>
      </c>
      <c r="X62" s="40" t="s">
        <v>336</v>
      </c>
      <c r="Y62" s="40" t="s">
        <v>419</v>
      </c>
      <c r="Z62" s="40" t="s">
        <v>359</v>
      </c>
      <c r="AA62" s="41" t="str">
        <f t="shared" ref="AA62:AA63" si="95">+CONCATENATE(X62," ",Y62," ",Z62)</f>
        <v>El líder de almacén dispone de un espacio en condiciones ambientales adecuadas para el almacenamiento de cemento y pintura para evitar afectaciones por cuestiones de humedad.</v>
      </c>
      <c r="AB62" s="42" t="s">
        <v>316</v>
      </c>
      <c r="AC62" s="43">
        <f>IF(AB62="","",IF(AB62="Preventivo",0.25,IF(AB62="Detectivo",0.15,IF(AB62="Correctivo",0.1,))))</f>
        <v>0.25</v>
      </c>
      <c r="AD62" s="44" t="str">
        <f>+IF(OR(AB62='[1]11 FORMULAS'!$O$4,AB62='[1]11 FORMULAS'!$O$5),'[1]11 FORMULAS'!$P$5,IF(AB62='[1]11 FORMULAS'!$O$6,'[1]11 FORMULAS'!$P$6,""))</f>
        <v>Probabilidad</v>
      </c>
      <c r="AE62" s="42" t="s">
        <v>326</v>
      </c>
      <c r="AF62" s="43">
        <f>IF(AE62="","",IF(AE62="Manual",0.15,IF(AE62="Automático",0.25,)))</f>
        <v>0.15</v>
      </c>
      <c r="AG62" s="42" t="s">
        <v>318</v>
      </c>
      <c r="AH62" s="42" t="s">
        <v>319</v>
      </c>
      <c r="AI62" s="42" t="s">
        <v>320</v>
      </c>
      <c r="AJ62" s="44">
        <f>+AC62+AF62</f>
        <v>0.4</v>
      </c>
      <c r="AK62" s="44">
        <f>+L62*AJ62</f>
        <v>0.24</v>
      </c>
      <c r="AL62" s="44">
        <f>+L62-AK62</f>
        <v>0.36</v>
      </c>
      <c r="AM62" s="44">
        <f>IF(AD62='[4]11 FORMULAS'!$P$6,U62-(U62*AJ62),U62)</f>
        <v>0.6</v>
      </c>
      <c r="AN62" s="74">
        <f>+AL66</f>
        <v>0.216</v>
      </c>
      <c r="AO62" s="75" t="str">
        <f>IF(AN62&lt;=0,"",IF(AN62&lt;=20%,"Muy Baja",IF(AN62&lt;=40%,"Baja",IF(AN62&lt;=60%,"Media",IF(AN62&lt;=80%,"Alta","Muy Alta")))))</f>
        <v>Baja</v>
      </c>
      <c r="AP62" s="74">
        <f>+AM66</f>
        <v>0.6</v>
      </c>
      <c r="AQ62" s="75" t="str">
        <f>IF(AP62&lt;=0,"",IF(AP62&lt;=20%,"Leve",IF(AP62&lt;=40%,"Menor",IF(AP62&lt;=60%,"Moderado",IF(AP62&lt;=80%,"Mayor","Catastrofico")))))</f>
        <v>Moderado</v>
      </c>
      <c r="AR62" s="73" t="str">
        <f>IF(OR(AND(AO62="Muy Baja",AQ62="Leve"),AND(AO62="Muy Baja",AQ62="Menor"),AND(AO62="Baja",AQ62="Leve")),"Bajo",IF(OR(AND(AO62="Muy baja",AQ62="Moderado"),AND(AO62="Baja",AQ62="Menor"),AND(AO62="Baja",AQ62="Moderado"),AND(AO62="Media",AQ62="Leve"),AND(AO62="Media",AQ62="Menor"),AND(AO62="Media",AQ62="Moderado"),AND(AO62="Alta",AQ62="Leve"),AND(AO62="Alta",AQ62="Menor")),"Moderado",IF(OR(AND(AO62="Muy Baja",AQ62="Mayor"),AND(AO62="Baja",AQ62="Mayor"),AND(AO62="Media",AQ62="Mayor"),AND(AO62="Alta",AQ62="Moderado"),AND(AO62="Alta",AQ62="Mayor"),AND(AO62="Muy Alta",AQ62="Leve"),AND(AO62="Muy Alta",AQ62="Menor"),AND(AO62="Muy Alta",AQ62="Moderado"),AND(AO62="Muy Alta",AQ62="Mayor")),"Alto",IF(OR(AND(AO62="Muy Baja",AQ62="Catastrofico"),AND(AO62="Baja",AQ62="Catastrofico"),AND(AO62="Media",AQ62="Catastrofico"),AND(AO62="Alta",AQ62="Catastrofico"),AND(AO62="Muy Alta",AQ62="Catastrofico")),"Extremo",""))))</f>
        <v>Moderado</v>
      </c>
      <c r="AS62" s="76" t="s">
        <v>428</v>
      </c>
      <c r="AT62" s="69"/>
      <c r="AU62" s="69"/>
      <c r="AV62" s="69"/>
      <c r="AW62" s="69"/>
      <c r="AX62" s="69"/>
      <c r="AY62" s="69"/>
      <c r="AZ62" s="69"/>
      <c r="BA62" s="69"/>
      <c r="BB62" s="69"/>
      <c r="BC62" s="69"/>
    </row>
    <row r="63" spans="1:55" ht="126" customHeight="1" x14ac:dyDescent="0.35">
      <c r="A63" s="85"/>
      <c r="B63" s="85"/>
      <c r="C63" s="85"/>
      <c r="D63" s="85"/>
      <c r="E63" s="86"/>
      <c r="F63" s="85"/>
      <c r="G63" s="87"/>
      <c r="H63" s="87"/>
      <c r="I63" s="88"/>
      <c r="J63" s="85"/>
      <c r="K63" s="75"/>
      <c r="L63" s="80"/>
      <c r="M63" s="81"/>
      <c r="N63" s="80"/>
      <c r="O63" s="75"/>
      <c r="P63" s="83"/>
      <c r="Q63" s="38" t="s">
        <v>281</v>
      </c>
      <c r="R63" s="75"/>
      <c r="S63" s="80"/>
      <c r="T63" s="75"/>
      <c r="U63" s="72"/>
      <c r="V63" s="73"/>
      <c r="W63" s="39">
        <v>2</v>
      </c>
      <c r="X63" s="40" t="s">
        <v>420</v>
      </c>
      <c r="Y63" s="40" t="s">
        <v>421</v>
      </c>
      <c r="Z63" s="40" t="s">
        <v>422</v>
      </c>
      <c r="AA63" s="41" t="str">
        <f t="shared" si="95"/>
        <v>El coordinador de mantenimientos incluye en los requerimientos de compra que los materiales (cemento y pintura) en su etiqueta incluyan sello de calidad cada que se requiera estructurar un proceso de adquisicion de estos materiales.</v>
      </c>
      <c r="AB63" s="42" t="s">
        <v>316</v>
      </c>
      <c r="AC63" s="43">
        <f t="shared" ref="AC63:AC66" si="96">IF(AB63="","",IF(AB63="Preventivo",0.25,IF(AB63="Detectivo",0.15,IF(AB63="Correctivo",0.1,))))</f>
        <v>0.25</v>
      </c>
      <c r="AD63" s="44" t="str">
        <f>+IF(OR(AB63='[1]11 FORMULAS'!$O$4,AB63='[1]11 FORMULAS'!$O$5),'[1]11 FORMULAS'!$P$5,IF(AB63='[1]11 FORMULAS'!$O$6,'[1]11 FORMULAS'!$P$6,""))</f>
        <v>Probabilidad</v>
      </c>
      <c r="AE63" s="42" t="s">
        <v>326</v>
      </c>
      <c r="AF63" s="43">
        <f t="shared" ref="AF63" si="97">IF(AE63="","",IF(AE63="Manual",0.15,IF(AE63="Automático",0.25,)))</f>
        <v>0.15</v>
      </c>
      <c r="AG63" s="42" t="s">
        <v>318</v>
      </c>
      <c r="AH63" s="42" t="s">
        <v>319</v>
      </c>
      <c r="AI63" s="42" t="s">
        <v>320</v>
      </c>
      <c r="AJ63" s="44">
        <f>+AC63+AF63</f>
        <v>0.4</v>
      </c>
      <c r="AK63" s="44">
        <f>+AL62*AJ63</f>
        <v>0.14399999999999999</v>
      </c>
      <c r="AL63" s="44">
        <f>+AL62-AK63</f>
        <v>0.216</v>
      </c>
      <c r="AM63" s="44">
        <f>IF(AD63='[4]11 FORMULAS'!$P$6,AM62-(AM62*AJ63),AM62)</f>
        <v>0.6</v>
      </c>
      <c r="AN63" s="74"/>
      <c r="AO63" s="75"/>
      <c r="AP63" s="74"/>
      <c r="AQ63" s="75"/>
      <c r="AR63" s="73"/>
      <c r="AS63" s="77"/>
      <c r="AT63" s="70"/>
      <c r="AU63" s="70"/>
      <c r="AV63" s="70"/>
      <c r="AW63" s="70"/>
      <c r="AX63" s="70"/>
      <c r="AY63" s="70"/>
      <c r="AZ63" s="70"/>
      <c r="BA63" s="70"/>
      <c r="BB63" s="70"/>
      <c r="BC63" s="70"/>
    </row>
    <row r="64" spans="1:55" ht="20.25" customHeight="1" x14ac:dyDescent="0.35">
      <c r="A64" s="85"/>
      <c r="B64" s="85"/>
      <c r="C64" s="85"/>
      <c r="D64" s="85"/>
      <c r="E64" s="86"/>
      <c r="F64" s="85"/>
      <c r="G64" s="87"/>
      <c r="H64" s="87"/>
      <c r="I64" s="88"/>
      <c r="J64" s="85"/>
      <c r="K64" s="75"/>
      <c r="L64" s="80"/>
      <c r="M64" s="81"/>
      <c r="N64" s="80"/>
      <c r="O64" s="75"/>
      <c r="P64" s="83"/>
      <c r="Q64" s="38" t="s">
        <v>329</v>
      </c>
      <c r="R64" s="75"/>
      <c r="S64" s="80"/>
      <c r="T64" s="75"/>
      <c r="U64" s="72"/>
      <c r="V64" s="73"/>
      <c r="W64" s="39">
        <v>3</v>
      </c>
      <c r="X64" s="40"/>
      <c r="Y64" s="40"/>
      <c r="Z64" s="40"/>
      <c r="AA64" s="41" t="str">
        <f t="shared" ref="AA64:AA65" si="98">+CONCATENATE(X64," ",Y64," ",Z64)</f>
        <v xml:space="preserve">  </v>
      </c>
      <c r="AB64" s="47" t="s">
        <v>436</v>
      </c>
      <c r="AC64" s="43">
        <f t="shared" si="96"/>
        <v>0</v>
      </c>
      <c r="AD64" s="44" t="str">
        <f>+IF(OR(AB64='[4]11 FORMULAS'!$O$4,AB64='[4]11 FORMULAS'!$O$5),'[4]11 FORMULAS'!$P$5,IF(AB64='[4]11 FORMULAS'!$O$6,'[4]11 FORMULAS'!$P$6,""))</f>
        <v/>
      </c>
      <c r="AE64" s="47" t="s">
        <v>436</v>
      </c>
      <c r="AF64" s="43">
        <f t="shared" ref="AF64:AF66" si="99">IF(AE64="","",IF(AE64="Manual",0.15,IF(AE64="Automatico",0.25,)))</f>
        <v>0</v>
      </c>
      <c r="AG64" s="48"/>
      <c r="AH64" s="48"/>
      <c r="AI64" s="48"/>
      <c r="AJ64" s="44">
        <f t="shared" ref="AJ64:AJ66" si="100">+AC64+AF64</f>
        <v>0</v>
      </c>
      <c r="AK64" s="44">
        <f t="shared" ref="AK64:AK66" si="101">+AL63*AJ64</f>
        <v>0</v>
      </c>
      <c r="AL64" s="44">
        <f t="shared" ref="AL64:AL66" si="102">+AL63-AK64</f>
        <v>0.216</v>
      </c>
      <c r="AM64" s="44">
        <f>IF(AD64='[4]11 FORMULAS'!$P$6,AM63-(AM63*AJ64),AM63)</f>
        <v>0.6</v>
      </c>
      <c r="AN64" s="74"/>
      <c r="AO64" s="75"/>
      <c r="AP64" s="74"/>
      <c r="AQ64" s="75"/>
      <c r="AR64" s="73"/>
      <c r="AS64" s="77"/>
      <c r="AT64" s="70"/>
      <c r="AU64" s="70"/>
      <c r="AV64" s="70"/>
      <c r="AW64" s="70"/>
      <c r="AX64" s="70"/>
      <c r="AY64" s="70"/>
      <c r="AZ64" s="70"/>
      <c r="BA64" s="70"/>
      <c r="BB64" s="70"/>
      <c r="BC64" s="70"/>
    </row>
    <row r="65" spans="1:55" ht="27.75" customHeight="1" x14ac:dyDescent="0.35">
      <c r="A65" s="85"/>
      <c r="B65" s="85"/>
      <c r="C65" s="85"/>
      <c r="D65" s="85"/>
      <c r="E65" s="86"/>
      <c r="F65" s="85"/>
      <c r="G65" s="87"/>
      <c r="H65" s="87"/>
      <c r="I65" s="88"/>
      <c r="J65" s="85"/>
      <c r="K65" s="75"/>
      <c r="L65" s="80"/>
      <c r="M65" s="81"/>
      <c r="N65" s="80"/>
      <c r="O65" s="75"/>
      <c r="P65" s="83"/>
      <c r="Q65" s="38" t="s">
        <v>330</v>
      </c>
      <c r="R65" s="75"/>
      <c r="S65" s="80"/>
      <c r="T65" s="75"/>
      <c r="U65" s="72"/>
      <c r="V65" s="73"/>
      <c r="W65" s="39">
        <v>4</v>
      </c>
      <c r="X65" s="40"/>
      <c r="Y65" s="40"/>
      <c r="Z65" s="40"/>
      <c r="AA65" s="41" t="str">
        <f t="shared" si="98"/>
        <v xml:space="preserve">  </v>
      </c>
      <c r="AB65" s="47" t="s">
        <v>436</v>
      </c>
      <c r="AC65" s="43">
        <f t="shared" si="96"/>
        <v>0</v>
      </c>
      <c r="AD65" s="44" t="str">
        <f>+IF(OR(AB65='[4]11 FORMULAS'!$O$4,AB65='[4]11 FORMULAS'!$O$5),'[4]11 FORMULAS'!$P$5,IF(AB65='[4]11 FORMULAS'!$O$6,'[4]11 FORMULAS'!$P$6,""))</f>
        <v/>
      </c>
      <c r="AE65" s="47" t="s">
        <v>436</v>
      </c>
      <c r="AF65" s="43">
        <f t="shared" si="99"/>
        <v>0</v>
      </c>
      <c r="AG65" s="48"/>
      <c r="AH65" s="48"/>
      <c r="AI65" s="48"/>
      <c r="AJ65" s="44">
        <f t="shared" si="100"/>
        <v>0</v>
      </c>
      <c r="AK65" s="44">
        <f t="shared" si="101"/>
        <v>0</v>
      </c>
      <c r="AL65" s="44">
        <f t="shared" si="102"/>
        <v>0.216</v>
      </c>
      <c r="AM65" s="44">
        <f>IF(AD65='[4]11 FORMULAS'!$P$6,AM64-(AM64*AJ65),AM64)</f>
        <v>0.6</v>
      </c>
      <c r="AN65" s="74"/>
      <c r="AO65" s="75"/>
      <c r="AP65" s="74"/>
      <c r="AQ65" s="75"/>
      <c r="AR65" s="73"/>
      <c r="AS65" s="77"/>
      <c r="AT65" s="70"/>
      <c r="AU65" s="70"/>
      <c r="AV65" s="70"/>
      <c r="AW65" s="70"/>
      <c r="AX65" s="70"/>
      <c r="AY65" s="70"/>
      <c r="AZ65" s="70"/>
      <c r="BA65" s="70"/>
      <c r="BB65" s="70"/>
      <c r="BC65" s="70"/>
    </row>
    <row r="66" spans="1:55" ht="28.5" customHeight="1" x14ac:dyDescent="0.35">
      <c r="A66" s="85"/>
      <c r="B66" s="85"/>
      <c r="C66" s="85"/>
      <c r="D66" s="85"/>
      <c r="E66" s="86"/>
      <c r="F66" s="85"/>
      <c r="G66" s="87"/>
      <c r="H66" s="87"/>
      <c r="I66" s="88"/>
      <c r="J66" s="85"/>
      <c r="K66" s="75"/>
      <c r="L66" s="80"/>
      <c r="M66" s="81"/>
      <c r="N66" s="80"/>
      <c r="O66" s="75"/>
      <c r="P66" s="84"/>
      <c r="Q66" s="38" t="s">
        <v>328</v>
      </c>
      <c r="R66" s="75"/>
      <c r="S66" s="80"/>
      <c r="T66" s="75"/>
      <c r="U66" s="72"/>
      <c r="V66" s="73"/>
      <c r="W66" s="48"/>
      <c r="X66" s="40"/>
      <c r="Y66" s="40"/>
      <c r="Z66" s="40"/>
      <c r="AA66" s="48"/>
      <c r="AB66" s="47" t="s">
        <v>436</v>
      </c>
      <c r="AC66" s="43">
        <f t="shared" si="96"/>
        <v>0</v>
      </c>
      <c r="AD66" s="44" t="str">
        <f>+IF(OR(AB66='[4]11 FORMULAS'!$O$4,AB66='[4]11 FORMULAS'!$O$5),'[4]11 FORMULAS'!$P$5,IF(AB66='[4]11 FORMULAS'!$O$6,'[4]11 FORMULAS'!$P$6,""))</f>
        <v/>
      </c>
      <c r="AE66" s="47" t="s">
        <v>436</v>
      </c>
      <c r="AF66" s="43">
        <f t="shared" si="99"/>
        <v>0</v>
      </c>
      <c r="AG66" s="48"/>
      <c r="AH66" s="48"/>
      <c r="AI66" s="48"/>
      <c r="AJ66" s="44">
        <f t="shared" si="100"/>
        <v>0</v>
      </c>
      <c r="AK66" s="44">
        <f t="shared" si="101"/>
        <v>0</v>
      </c>
      <c r="AL66" s="44">
        <f t="shared" si="102"/>
        <v>0.216</v>
      </c>
      <c r="AM66" s="44">
        <f>IF(AD66='[4]11 FORMULAS'!$P$6,AM65-(AM65*AJ66),AM65)</f>
        <v>0.6</v>
      </c>
      <c r="AN66" s="74"/>
      <c r="AO66" s="75"/>
      <c r="AP66" s="74"/>
      <c r="AQ66" s="75"/>
      <c r="AR66" s="73"/>
      <c r="AS66" s="78"/>
      <c r="AT66" s="71"/>
      <c r="AU66" s="71"/>
      <c r="AV66" s="71"/>
      <c r="AW66" s="71"/>
      <c r="AX66" s="71"/>
      <c r="AY66" s="71"/>
      <c r="AZ66" s="71"/>
      <c r="BA66" s="71"/>
      <c r="BB66" s="71"/>
      <c r="BC66" s="71"/>
    </row>
    <row r="67" spans="1:55" ht="134.1" customHeight="1" x14ac:dyDescent="0.35">
      <c r="A67" s="85" t="s">
        <v>423</v>
      </c>
      <c r="B67" s="85" t="s">
        <v>332</v>
      </c>
      <c r="C67" s="85" t="s">
        <v>424</v>
      </c>
      <c r="D67" s="85" t="s">
        <v>425</v>
      </c>
      <c r="E67" s="86" t="str">
        <f t="shared" ref="E67" si="103">+CONCATENATE(B67," ",C67," ",D67)</f>
        <v>Posibilidad de pérdida Económica y Reputacional por no solicitar oportunamente a las empresas prestadoras de servicio la inclusión o exclusión de póliza/ NIC /Contrato de los servicios públicos para los bienes inmuebles en arriendo debido a  la falta de comunicación entre el equipo de contratación y el equipo de servicios públicos domiciliarios para el funcionamiento distrital.</v>
      </c>
      <c r="F67" s="85" t="s">
        <v>310</v>
      </c>
      <c r="G67" s="87"/>
      <c r="H67" s="87" t="s">
        <v>311</v>
      </c>
      <c r="I67" s="88" t="str">
        <f t="shared" ref="I67" si="104">+G67&amp;H67</f>
        <v>Procesos</v>
      </c>
      <c r="J67" s="85">
        <v>40</v>
      </c>
      <c r="K67" s="75" t="str">
        <f>IF(J67&lt;=0,"",IF(J67&lt;=2,"Muy Baja",IF(J67&lt;=24,"Baja",IF(J67&lt;=500,"Media",IF(J67&lt;=5000,"Alta","Muy Alta")))))</f>
        <v>Media</v>
      </c>
      <c r="L67" s="79">
        <f>IF(K67="","",IF(K67="Muy Baja",0.2,IF(K67="Baja",0.4,IF(K67="Media",0.6,IF(K67="Alta",0.8,IF(K67="Muy Alta",1,))))))</f>
        <v>0.6</v>
      </c>
      <c r="M67" s="81" t="s">
        <v>312</v>
      </c>
      <c r="N67" s="79">
        <f>IF(M67="","",IF(M67="menor a 10 SMLMV",0.2,IF(M67="ENTRE 10 Y 50 SMLMV",0.4,IF(M67="entre 50 y 100 SMLMV",0.6,IF(M67="entre 100 y 500 SMLMV",0.8,IF(M67="Mayor a 500 SMLMV",1,))))))</f>
        <v>0.2</v>
      </c>
      <c r="O67" s="75" t="str">
        <f>IF(N67&lt;=0,"",IF(N67&lt;=20%,"Leve",IF(N67&lt;=40%,"Menor",IF(N67&lt;=60%,"Moderado",IF(N67&lt;=80%,"Mayor","Catastrofico")))))</f>
        <v>Leve</v>
      </c>
      <c r="P67" s="82" t="s">
        <v>266</v>
      </c>
      <c r="Q67" s="38" t="s">
        <v>266</v>
      </c>
      <c r="R67" s="75" t="str">
        <f>IF(S67&lt;=0,"",IF(S67&lt;=20%,"Leve",IF(S67&lt;=40%,"Menor",IF(S67&lt;=60%,"Moderado",IF(S67&lt;=80%,"Mayor","Catastrofico")))))</f>
        <v>Leve</v>
      </c>
      <c r="S67" s="79">
        <f>IF(P67="","",IF(P67="El riesgo afecta la imagen de algún área de la organización",0.2,IF(P67="El riesgo afecta la imagen de la entidad internamente, de conocimiento general nivel interno, de junta directiva y accionistas y/o de proveedores",0.4,IF(P67="El riesgo afecta la imagen de la entidad con algunos usuarios de relevancia frente al logro de los objetivos",0.6,IF(P67="El riesgo afecta la imagen de la entidad con efecto publicitario sostenido a nivel de sector administrativo, nivel departamental o municipal",0.8,IF(P67="El riesgo afecta la imagen de la entidad a nivel nacional, con efecto publicitario sostenido a nivel país",1,))))))</f>
        <v>0.2</v>
      </c>
      <c r="T67" s="75" t="str">
        <f>IF(U67&lt;=0,"",IF(U67&lt;=20%,"Leve",IF(U67&lt;=40%,"Menor",IF(U67&lt;=60%,"Moderado",IF(U67&lt;=80%,"Mayor","Catastrofico")))))</f>
        <v>Leve</v>
      </c>
      <c r="U67" s="72">
        <f>+S67</f>
        <v>0.2</v>
      </c>
      <c r="V67" s="73" t="str">
        <f>IF(OR(AND(K67="Muy Baja",T67="Leve"),AND(K67="Muy Baja",T67="Menor"),AND(K67="Baja",T67="Leve")),"Bajo",IF(OR(AND(K67="Muy baja",T67="Moderado"),AND(K67="Baja",T67="Menor"),AND(K67="Baja",T67="Moderado"),AND(K67="Media",T67="Leve"),AND(K67="Media",T67="Menor"),AND(K67="Media",T67="Moderado"),AND(K67="Alta",T67="Leve"),AND(K67="Alta",T67="Menor")),"Moderado",IF(OR(AND(K67="Muy Baja",T67="Mayor"),AND(K67="Baja",T67="Mayor"),AND(K67="Media",T67="Mayor"),AND(K67="Alta",T67="Moderado"),AND(K67="Alta",T67="Mayor"),AND(K67="Muy Alta",T67="Leve"),AND(K67="Muy Alta",T67="Menor"),AND(K67="Muy Alta",T67="Moderado"),AND(K67="Muy Alta",T67="Mayor")),"Alto",IF(OR(AND(K67="Muy Baja",T67="Catastrofico"),AND(K67="Baja",T67="Catastrofico"),AND(K67="Media",T67="Catastrofico"),AND(K67="Alta",T67="Catastrofico"),AND(K67="Muy Alta",T67="Catastrofico")),"Extremo",))))</f>
        <v>Moderado</v>
      </c>
      <c r="W67" s="39">
        <v>1</v>
      </c>
      <c r="X67" s="40" t="s">
        <v>426</v>
      </c>
      <c r="Y67" s="40" t="s">
        <v>427</v>
      </c>
      <c r="Z67" s="40" t="s">
        <v>432</v>
      </c>
      <c r="AA67" s="41" t="str">
        <f>+CONCATENATE(X67," ",Y67," ",Z67)</f>
        <v>EL lider de la administración de los servicios públicos solicita a la Unidad de Contratación de la DAAL la relación de los contratos de arriendo, donde se evidencia fecha de inicio y fecha final con el fin de realizar las inlcusiones/ exclusiones de los servicios públicos de los bienes inmuebles arrendados.</v>
      </c>
      <c r="AB67" s="42" t="s">
        <v>316</v>
      </c>
      <c r="AC67" s="43">
        <f>IF(AB67="","",IF(AB67="Preventivo",0.25,IF(AB67="Detectivo",0.15,IF(AB67="Correctivo",0.1,))))</f>
        <v>0.25</v>
      </c>
      <c r="AD67" s="44" t="str">
        <f>+IF(OR(AB67='[1]11 FORMULAS'!$O$4,AB67='[1]11 FORMULAS'!$O$5),'[1]11 FORMULAS'!$P$5,IF(AB67='[1]11 FORMULAS'!$O$6,'[1]11 FORMULAS'!$P$6,""))</f>
        <v>Probabilidad</v>
      </c>
      <c r="AE67" s="42" t="s">
        <v>326</v>
      </c>
      <c r="AF67" s="43">
        <f>IF(AE67="","",IF(AE67="Manual",0.15,IF(AE67="Automático",0.25,)))</f>
        <v>0.15</v>
      </c>
      <c r="AG67" s="42" t="s">
        <v>318</v>
      </c>
      <c r="AH67" s="42" t="s">
        <v>319</v>
      </c>
      <c r="AI67" s="42" t="s">
        <v>320</v>
      </c>
      <c r="AJ67" s="44">
        <f>+AC67+AF67</f>
        <v>0.4</v>
      </c>
      <c r="AK67" s="44">
        <f>+L67*AJ67</f>
        <v>0.24</v>
      </c>
      <c r="AL67" s="44">
        <f>+L67-AK67</f>
        <v>0.36</v>
      </c>
      <c r="AM67" s="44">
        <f>IF(AD67='[4]11 FORMULAS'!$P$6,U67-(U67*AJ67),U67)</f>
        <v>0.2</v>
      </c>
      <c r="AN67" s="74">
        <f>+AL71</f>
        <v>0.36</v>
      </c>
      <c r="AO67" s="75" t="str">
        <f>IF(AN67&lt;=0,"",IF(AN67&lt;=20%,"Muy Baja",IF(AN67&lt;=40%,"Baja",IF(AN67&lt;=60%,"Media",IF(AN67&lt;=80%,"Alta","Muy Alta")))))</f>
        <v>Baja</v>
      </c>
      <c r="AP67" s="74">
        <f>+AM71</f>
        <v>0.2</v>
      </c>
      <c r="AQ67" s="75" t="str">
        <f>IF(AP67&lt;=0,"",IF(AP67&lt;=20%,"Leve",IF(AP67&lt;=40%,"Menor",IF(AP67&lt;=60%,"Moderado",IF(AP67&lt;=80%,"Mayor","Catastrofico")))))</f>
        <v>Leve</v>
      </c>
      <c r="AR67" s="73" t="str">
        <f>IF(OR(AND(AO67="Muy Baja",AQ67="Leve"),AND(AO67="Muy Baja",AQ67="Menor"),AND(AO67="Baja",AQ67="Leve")),"Bajo",IF(OR(AND(AO67="Muy baja",AQ67="Moderado"),AND(AO67="Baja",AQ67="Menor"),AND(AO67="Baja",AQ67="Moderado"),AND(AO67="Media",AQ67="Leve"),AND(AO67="Media",AQ67="Menor"),AND(AO67="Media",AQ67="Moderado"),AND(AO67="Alta",AQ67="Leve"),AND(AO67="Alta",AQ67="Menor")),"Moderado",IF(OR(AND(AO67="Muy Baja",AQ67="Mayor"),AND(AO67="Baja",AQ67="Mayor"),AND(AO67="Media",AQ67="Mayor"),AND(AO67="Alta",AQ67="Moderado"),AND(AO67="Alta",AQ67="Mayor"),AND(AO67="Muy Alta",AQ67="Leve"),AND(AO67="Muy Alta",AQ67="Menor"),AND(AO67="Muy Alta",AQ67="Moderado"),AND(AO67="Muy Alta",AQ67="Mayor")),"Alto",IF(OR(AND(AO67="Muy Baja",AQ67="Catastrofico"),AND(AO67="Baja",AQ67="Catastrofico"),AND(AO67="Media",AQ67="Catastrofico"),AND(AO67="Alta",AQ67="Catastrofico"),AND(AO67="Muy Alta",AQ67="Catastrofico")),"Extremo",""))))</f>
        <v>Bajo</v>
      </c>
      <c r="AS67" s="76" t="s">
        <v>437</v>
      </c>
      <c r="AT67" s="69"/>
      <c r="AU67" s="69"/>
      <c r="AV67" s="69"/>
      <c r="AW67" s="69"/>
      <c r="AX67" s="69"/>
      <c r="AY67" s="69"/>
      <c r="AZ67" s="69"/>
      <c r="BA67" s="69"/>
      <c r="BB67" s="69"/>
      <c r="BC67" s="69"/>
    </row>
    <row r="68" spans="1:55" ht="56.1" customHeight="1" x14ac:dyDescent="0.35">
      <c r="A68" s="85"/>
      <c r="B68" s="85"/>
      <c r="C68" s="85"/>
      <c r="D68" s="85"/>
      <c r="E68" s="86"/>
      <c r="F68" s="85"/>
      <c r="G68" s="87"/>
      <c r="H68" s="87"/>
      <c r="I68" s="88"/>
      <c r="J68" s="85"/>
      <c r="K68" s="75"/>
      <c r="L68" s="80"/>
      <c r="M68" s="81"/>
      <c r="N68" s="80"/>
      <c r="O68" s="75"/>
      <c r="P68" s="83"/>
      <c r="Q68" s="38" t="s">
        <v>281</v>
      </c>
      <c r="R68" s="75"/>
      <c r="S68" s="80"/>
      <c r="T68" s="75"/>
      <c r="U68" s="72"/>
      <c r="V68" s="73"/>
      <c r="W68" s="39">
        <v>2</v>
      </c>
      <c r="X68" s="40"/>
      <c r="Y68" s="40"/>
      <c r="Z68" s="40"/>
      <c r="AA68" s="41"/>
      <c r="AB68" s="47" t="s">
        <v>436</v>
      </c>
      <c r="AC68" s="43">
        <f t="shared" ref="AC68:AC70" si="105">IF(AB68="","",IF(AB68="Preventivo",0.25,IF(AB68="Detectivo",0.15,IF(AB68="Correctivo",0.1,))))</f>
        <v>0</v>
      </c>
      <c r="AD68" s="44" t="str">
        <f>+IF(OR(AB68='[4]11 FORMULAS'!$O$4,AB68='[4]11 FORMULAS'!$O$5),'[4]11 FORMULAS'!$P$5,IF(AB68='[4]11 FORMULAS'!$O$6,'[4]11 FORMULAS'!$P$6,""))</f>
        <v/>
      </c>
      <c r="AE68" s="47" t="s">
        <v>436</v>
      </c>
      <c r="AF68" s="43">
        <f t="shared" ref="AF68:AF70" si="106">IF(AE68="","",IF(AE68="Manual",0.15,IF(AE68="Automatico",0.25,)))</f>
        <v>0</v>
      </c>
      <c r="AG68" s="48"/>
      <c r="AH68" s="48"/>
      <c r="AI68" s="48"/>
      <c r="AJ68" s="44">
        <f t="shared" ref="AJ68:AJ70" si="107">+AC68+AF68</f>
        <v>0</v>
      </c>
      <c r="AK68" s="44">
        <f>+AL67*AJ68</f>
        <v>0</v>
      </c>
      <c r="AL68" s="44">
        <f>+AL67-AK68</f>
        <v>0.36</v>
      </c>
      <c r="AM68" s="44">
        <f>IF(AD68='[4]11 FORMULAS'!$P$6,AM67-(AM67*AJ68),AM67)</f>
        <v>0.2</v>
      </c>
      <c r="AN68" s="74"/>
      <c r="AO68" s="75"/>
      <c r="AP68" s="74"/>
      <c r="AQ68" s="75"/>
      <c r="AR68" s="73"/>
      <c r="AS68" s="77"/>
      <c r="AT68" s="70"/>
      <c r="AU68" s="70"/>
      <c r="AV68" s="70"/>
      <c r="AW68" s="70"/>
      <c r="AX68" s="70"/>
      <c r="AY68" s="70"/>
      <c r="AZ68" s="70"/>
      <c r="BA68" s="70"/>
      <c r="BB68" s="70"/>
      <c r="BC68" s="70"/>
    </row>
    <row r="69" spans="1:55" ht="56.1" customHeight="1" x14ac:dyDescent="0.35">
      <c r="A69" s="85"/>
      <c r="B69" s="85"/>
      <c r="C69" s="85"/>
      <c r="D69" s="85"/>
      <c r="E69" s="86"/>
      <c r="F69" s="85"/>
      <c r="G69" s="87"/>
      <c r="H69" s="87"/>
      <c r="I69" s="88"/>
      <c r="J69" s="85"/>
      <c r="K69" s="75"/>
      <c r="L69" s="80"/>
      <c r="M69" s="81"/>
      <c r="N69" s="80"/>
      <c r="O69" s="75"/>
      <c r="P69" s="83"/>
      <c r="Q69" s="38" t="s">
        <v>329</v>
      </c>
      <c r="R69" s="75"/>
      <c r="S69" s="80"/>
      <c r="T69" s="75"/>
      <c r="U69" s="72"/>
      <c r="V69" s="73"/>
      <c r="W69" s="39">
        <v>3</v>
      </c>
      <c r="X69" s="40"/>
      <c r="Y69" s="40"/>
      <c r="Z69" s="40"/>
      <c r="AA69" s="41" t="str">
        <f t="shared" ref="AA69:AA70" si="108">+CONCATENATE(X69," ",Y69," ",Z69)</f>
        <v xml:space="preserve">  </v>
      </c>
      <c r="AB69" s="47" t="s">
        <v>436</v>
      </c>
      <c r="AC69" s="43">
        <f t="shared" si="105"/>
        <v>0</v>
      </c>
      <c r="AD69" s="44" t="str">
        <f>+IF(OR(AB69='[4]11 FORMULAS'!$O$4,AB69='[4]11 FORMULAS'!$O$5),'[4]11 FORMULAS'!$P$5,IF(AB69='[4]11 FORMULAS'!$O$6,'[4]11 FORMULAS'!$P$6,""))</f>
        <v/>
      </c>
      <c r="AE69" s="47" t="s">
        <v>436</v>
      </c>
      <c r="AF69" s="43">
        <f t="shared" si="106"/>
        <v>0</v>
      </c>
      <c r="AG69" s="48"/>
      <c r="AH69" s="48"/>
      <c r="AI69" s="48"/>
      <c r="AJ69" s="44">
        <f t="shared" si="107"/>
        <v>0</v>
      </c>
      <c r="AK69" s="44">
        <f t="shared" ref="AK69:AK71" si="109">+AL68*AJ69</f>
        <v>0</v>
      </c>
      <c r="AL69" s="44">
        <f t="shared" ref="AL69:AL71" si="110">+AL68-AK69</f>
        <v>0.36</v>
      </c>
      <c r="AM69" s="44">
        <f>IF(AD69='[4]11 FORMULAS'!$P$6,AM68-(AM68*AJ69),AM68)</f>
        <v>0.2</v>
      </c>
      <c r="AN69" s="74"/>
      <c r="AO69" s="75"/>
      <c r="AP69" s="74"/>
      <c r="AQ69" s="75"/>
      <c r="AR69" s="73"/>
      <c r="AS69" s="77"/>
      <c r="AT69" s="70"/>
      <c r="AU69" s="70"/>
      <c r="AV69" s="70"/>
      <c r="AW69" s="70"/>
      <c r="AX69" s="70"/>
      <c r="AY69" s="70"/>
      <c r="AZ69" s="70"/>
      <c r="BA69" s="70"/>
      <c r="BB69" s="70"/>
      <c r="BC69" s="70"/>
    </row>
    <row r="70" spans="1:55" ht="56.1" customHeight="1" x14ac:dyDescent="0.35">
      <c r="A70" s="85"/>
      <c r="B70" s="85"/>
      <c r="C70" s="85"/>
      <c r="D70" s="85"/>
      <c r="E70" s="86"/>
      <c r="F70" s="85"/>
      <c r="G70" s="87"/>
      <c r="H70" s="87"/>
      <c r="I70" s="88"/>
      <c r="J70" s="85"/>
      <c r="K70" s="75"/>
      <c r="L70" s="80"/>
      <c r="M70" s="81"/>
      <c r="N70" s="80"/>
      <c r="O70" s="75"/>
      <c r="P70" s="83"/>
      <c r="Q70" s="38" t="s">
        <v>330</v>
      </c>
      <c r="R70" s="75"/>
      <c r="S70" s="80"/>
      <c r="T70" s="75"/>
      <c r="U70" s="72"/>
      <c r="V70" s="73"/>
      <c r="W70" s="39">
        <v>4</v>
      </c>
      <c r="X70" s="40"/>
      <c r="Y70" s="40"/>
      <c r="Z70" s="40"/>
      <c r="AA70" s="41" t="str">
        <f t="shared" si="108"/>
        <v xml:space="preserve">  </v>
      </c>
      <c r="AB70" s="47" t="s">
        <v>436</v>
      </c>
      <c r="AC70" s="43">
        <f t="shared" si="105"/>
        <v>0</v>
      </c>
      <c r="AD70" s="44" t="str">
        <f>+IF(OR(AB70='[4]11 FORMULAS'!$O$4,AB70='[4]11 FORMULAS'!$O$5),'[4]11 FORMULAS'!$P$5,IF(AB70='[4]11 FORMULAS'!$O$6,'[4]11 FORMULAS'!$P$6,""))</f>
        <v/>
      </c>
      <c r="AE70" s="47" t="s">
        <v>436</v>
      </c>
      <c r="AF70" s="43">
        <f t="shared" si="106"/>
        <v>0</v>
      </c>
      <c r="AG70" s="48"/>
      <c r="AH70" s="48"/>
      <c r="AI70" s="48"/>
      <c r="AJ70" s="44">
        <f t="shared" si="107"/>
        <v>0</v>
      </c>
      <c r="AK70" s="44">
        <f t="shared" si="109"/>
        <v>0</v>
      </c>
      <c r="AL70" s="44">
        <f t="shared" si="110"/>
        <v>0.36</v>
      </c>
      <c r="AM70" s="44">
        <f>IF(AD70='[4]11 FORMULAS'!$P$6,AM69-(AM69*AJ70),AM69)</f>
        <v>0.2</v>
      </c>
      <c r="AN70" s="74"/>
      <c r="AO70" s="75"/>
      <c r="AP70" s="74"/>
      <c r="AQ70" s="75"/>
      <c r="AR70" s="73"/>
      <c r="AS70" s="77"/>
      <c r="AT70" s="70"/>
      <c r="AU70" s="70"/>
      <c r="AV70" s="70"/>
      <c r="AW70" s="70"/>
      <c r="AX70" s="70"/>
      <c r="AY70" s="70"/>
      <c r="AZ70" s="70"/>
      <c r="BA70" s="70"/>
      <c r="BB70" s="70"/>
      <c r="BC70" s="70"/>
    </row>
    <row r="71" spans="1:55" ht="56.1" customHeight="1" x14ac:dyDescent="0.35">
      <c r="A71" s="85"/>
      <c r="B71" s="85"/>
      <c r="C71" s="85"/>
      <c r="D71" s="85"/>
      <c r="E71" s="86"/>
      <c r="F71" s="85"/>
      <c r="G71" s="87"/>
      <c r="H71" s="87"/>
      <c r="I71" s="88"/>
      <c r="J71" s="85"/>
      <c r="K71" s="75"/>
      <c r="L71" s="80"/>
      <c r="M71" s="81"/>
      <c r="N71" s="80"/>
      <c r="O71" s="75"/>
      <c r="P71" s="84"/>
      <c r="Q71" s="38" t="s">
        <v>328</v>
      </c>
      <c r="R71" s="75"/>
      <c r="S71" s="80"/>
      <c r="T71" s="75"/>
      <c r="U71" s="72"/>
      <c r="V71" s="73"/>
      <c r="W71" s="48"/>
      <c r="X71" s="40"/>
      <c r="Y71" s="40"/>
      <c r="Z71" s="40"/>
      <c r="AA71" s="48"/>
      <c r="AB71" s="47" t="s">
        <v>436</v>
      </c>
      <c r="AC71" s="43">
        <f t="shared" ref="AC71" si="111">IF(AB71="","",IF(AB71="Preventivo",0.25,IF(AB71="Detectivo",0.15,IF(AB71="Correctivo",0.1,))))</f>
        <v>0</v>
      </c>
      <c r="AD71" s="44" t="str">
        <f>+IF(OR(AB71='[4]11 FORMULAS'!$O$4,AB71='[4]11 FORMULAS'!$O$5),'[4]11 FORMULAS'!$P$5,IF(AB71='[4]11 FORMULAS'!$O$6,'[4]11 FORMULAS'!$P$6,""))</f>
        <v/>
      </c>
      <c r="AE71" s="47" t="s">
        <v>436</v>
      </c>
      <c r="AF71" s="43">
        <f t="shared" ref="AF71" si="112">IF(AE71="","",IF(AE71="Manual",0.15,IF(AE71="Automatico",0.25,)))</f>
        <v>0</v>
      </c>
      <c r="AG71" s="48"/>
      <c r="AH71" s="48"/>
      <c r="AI71" s="48"/>
      <c r="AJ71" s="44">
        <f t="shared" ref="AJ71" si="113">+AC71+AF71</f>
        <v>0</v>
      </c>
      <c r="AK71" s="44">
        <f t="shared" si="109"/>
        <v>0</v>
      </c>
      <c r="AL71" s="44">
        <f t="shared" si="110"/>
        <v>0.36</v>
      </c>
      <c r="AM71" s="44">
        <f>IF(AD71='[4]11 FORMULAS'!$P$6,AM70-(AM70*AJ71),AM70)</f>
        <v>0.2</v>
      </c>
      <c r="AN71" s="74"/>
      <c r="AO71" s="75"/>
      <c r="AP71" s="74"/>
      <c r="AQ71" s="75"/>
      <c r="AR71" s="73"/>
      <c r="AS71" s="78"/>
      <c r="AT71" s="71"/>
      <c r="AU71" s="71"/>
      <c r="AV71" s="71"/>
      <c r="AW71" s="71"/>
      <c r="AX71" s="71"/>
      <c r="AY71" s="71"/>
      <c r="AZ71" s="71"/>
      <c r="BA71" s="71"/>
      <c r="BB71" s="71"/>
      <c r="BC71" s="71"/>
    </row>
  </sheetData>
  <autoFilter ref="A1:BC71">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3" showButton="0"/>
  </autoFilter>
  <mergeCells count="512">
    <mergeCell ref="AY22:AY26"/>
    <mergeCell ref="AZ22:AZ26"/>
    <mergeCell ref="BA22:BA26"/>
    <mergeCell ref="BB22:BB26"/>
    <mergeCell ref="F27:F31"/>
    <mergeCell ref="G27:G31"/>
    <mergeCell ref="H27:H31"/>
    <mergeCell ref="I27:I31"/>
    <mergeCell ref="J27:J31"/>
    <mergeCell ref="K27:K31"/>
    <mergeCell ref="BB27:BB31"/>
    <mergeCell ref="P27:P31"/>
    <mergeCell ref="R27:R31"/>
    <mergeCell ref="S27:S31"/>
    <mergeCell ref="T27:T31"/>
    <mergeCell ref="U27:U31"/>
    <mergeCell ref="V27:V31"/>
    <mergeCell ref="AN27:AN31"/>
    <mergeCell ref="AO27:AO31"/>
    <mergeCell ref="H22:H26"/>
    <mergeCell ref="R22:R26"/>
    <mergeCell ref="S22:S26"/>
    <mergeCell ref="T22:T26"/>
    <mergeCell ref="U22:U26"/>
    <mergeCell ref="BC27:BC31"/>
    <mergeCell ref="P5:T5"/>
    <mergeCell ref="I5:O5"/>
    <mergeCell ref="I6:O6"/>
    <mergeCell ref="P6:T6"/>
    <mergeCell ref="AV27:AV31"/>
    <mergeCell ref="AW27:AW31"/>
    <mergeCell ref="AX27:AX31"/>
    <mergeCell ref="AY27:AY31"/>
    <mergeCell ref="AZ27:AZ31"/>
    <mergeCell ref="BA27:BA31"/>
    <mergeCell ref="AP27:AP31"/>
    <mergeCell ref="AQ27:AQ31"/>
    <mergeCell ref="AR27:AR31"/>
    <mergeCell ref="AS27:AS31"/>
    <mergeCell ref="AT27:AT31"/>
    <mergeCell ref="AU27:AU31"/>
    <mergeCell ref="AR22:AR26"/>
    <mergeCell ref="O22:O26"/>
    <mergeCell ref="P22:P26"/>
    <mergeCell ref="L27:L31"/>
    <mergeCell ref="M27:M31"/>
    <mergeCell ref="N27:N31"/>
    <mergeCell ref="O27:O31"/>
    <mergeCell ref="BC22:BC26"/>
    <mergeCell ref="A27:A31"/>
    <mergeCell ref="B27:B31"/>
    <mergeCell ref="C27:C31"/>
    <mergeCell ref="D27:D31"/>
    <mergeCell ref="E27:E31"/>
    <mergeCell ref="AS22:AS26"/>
    <mergeCell ref="AT22:AT26"/>
    <mergeCell ref="AU22:AU26"/>
    <mergeCell ref="AV22:AV26"/>
    <mergeCell ref="AW22:AW26"/>
    <mergeCell ref="AX22:AX26"/>
    <mergeCell ref="V22:V26"/>
    <mergeCell ref="AN22:AN26"/>
    <mergeCell ref="AO22:AO26"/>
    <mergeCell ref="AP22:AP26"/>
    <mergeCell ref="AQ22:AQ26"/>
    <mergeCell ref="A22:A26"/>
    <mergeCell ref="B22:B26"/>
    <mergeCell ref="C22:C26"/>
    <mergeCell ref="D22:D26"/>
    <mergeCell ref="E22:E26"/>
    <mergeCell ref="F22:F26"/>
    <mergeCell ref="G22:G26"/>
    <mergeCell ref="AZ17:AZ21"/>
    <mergeCell ref="BA17:BA21"/>
    <mergeCell ref="L17:L21"/>
    <mergeCell ref="M17:M21"/>
    <mergeCell ref="N17:N21"/>
    <mergeCell ref="O17:O21"/>
    <mergeCell ref="P17:P21"/>
    <mergeCell ref="R17:R21"/>
    <mergeCell ref="K17:K21"/>
    <mergeCell ref="U17:U21"/>
    <mergeCell ref="V17:V21"/>
    <mergeCell ref="AV17:AV21"/>
    <mergeCell ref="AP17:AP21"/>
    <mergeCell ref="AQ17:AQ21"/>
    <mergeCell ref="AR17:AR21"/>
    <mergeCell ref="AS17:AS21"/>
    <mergeCell ref="AT17:AT21"/>
    <mergeCell ref="AU17:AU21"/>
    <mergeCell ref="S17:S21"/>
    <mergeCell ref="T17:T21"/>
    <mergeCell ref="AO17:AO21"/>
    <mergeCell ref="AN17:AN21"/>
    <mergeCell ref="E10:E11"/>
    <mergeCell ref="AY12:AY16"/>
    <mergeCell ref="AZ12:AZ16"/>
    <mergeCell ref="BA12:BA16"/>
    <mergeCell ref="U12:U16"/>
    <mergeCell ref="I12:I16"/>
    <mergeCell ref="J12:J16"/>
    <mergeCell ref="K12:K16"/>
    <mergeCell ref="L12:L16"/>
    <mergeCell ref="M12:M16"/>
    <mergeCell ref="N12:N16"/>
    <mergeCell ref="O12:O16"/>
    <mergeCell ref="Q9:Q11"/>
    <mergeCell ref="L9:L11"/>
    <mergeCell ref="M9:M11"/>
    <mergeCell ref="N9:N11"/>
    <mergeCell ref="O9:O11"/>
    <mergeCell ref="P9:P11"/>
    <mergeCell ref="A17:A21"/>
    <mergeCell ref="B17:B21"/>
    <mergeCell ref="C17:C21"/>
    <mergeCell ref="D17:D21"/>
    <mergeCell ref="E17:E21"/>
    <mergeCell ref="AS12:AS16"/>
    <mergeCell ref="AT12:AT16"/>
    <mergeCell ref="AU12:AU16"/>
    <mergeCell ref="V12:V16"/>
    <mergeCell ref="AN12:AN16"/>
    <mergeCell ref="AO12:AO16"/>
    <mergeCell ref="AP12:AP16"/>
    <mergeCell ref="AQ12:AQ16"/>
    <mergeCell ref="AR12:AR16"/>
    <mergeCell ref="F17:F21"/>
    <mergeCell ref="G17:G21"/>
    <mergeCell ref="H17:H21"/>
    <mergeCell ref="I17:I21"/>
    <mergeCell ref="J17:J21"/>
    <mergeCell ref="P12:P16"/>
    <mergeCell ref="R12:R16"/>
    <mergeCell ref="S12:S16"/>
    <mergeCell ref="T12:T16"/>
    <mergeCell ref="BB10:BB11"/>
    <mergeCell ref="BC10:BC11"/>
    <mergeCell ref="A12:A16"/>
    <mergeCell ref="B12:B16"/>
    <mergeCell ref="C12:C16"/>
    <mergeCell ref="D12:D16"/>
    <mergeCell ref="E12:E16"/>
    <mergeCell ref="F12:F16"/>
    <mergeCell ref="G12:G16"/>
    <mergeCell ref="H12:H16"/>
    <mergeCell ref="AT10:AT11"/>
    <mergeCell ref="AU10:AU11"/>
    <mergeCell ref="AV10:AV11"/>
    <mergeCell ref="AW10:AW11"/>
    <mergeCell ref="AX10:AZ10"/>
    <mergeCell ref="BA10:BA11"/>
    <mergeCell ref="AQ9:AQ11"/>
    <mergeCell ref="AR9:AR11"/>
    <mergeCell ref="AS9:AS11"/>
    <mergeCell ref="BB12:BB16"/>
    <mergeCell ref="A10:A11"/>
    <mergeCell ref="B10:B11"/>
    <mergeCell ref="C10:C11"/>
    <mergeCell ref="D10:D11"/>
    <mergeCell ref="A7:V7"/>
    <mergeCell ref="W7:AS7"/>
    <mergeCell ref="AT7:BC9"/>
    <mergeCell ref="A8:I9"/>
    <mergeCell ref="J8:V8"/>
    <mergeCell ref="W8:AA10"/>
    <mergeCell ref="AB8:AS8"/>
    <mergeCell ref="J9:J11"/>
    <mergeCell ref="F10:I10"/>
    <mergeCell ref="AB10:AF10"/>
    <mergeCell ref="AJ9:AJ10"/>
    <mergeCell ref="AL9:AL10"/>
    <mergeCell ref="AM9:AM10"/>
    <mergeCell ref="AN9:AN11"/>
    <mergeCell ref="AO9:AO11"/>
    <mergeCell ref="AP9:AP11"/>
    <mergeCell ref="R9:R11"/>
    <mergeCell ref="S9:S11"/>
    <mergeCell ref="T9:T11"/>
    <mergeCell ref="U9:U11"/>
    <mergeCell ref="V9:V11"/>
    <mergeCell ref="AB9:AI9"/>
    <mergeCell ref="AG10:AI10"/>
    <mergeCell ref="K9:K11"/>
    <mergeCell ref="A5:B5"/>
    <mergeCell ref="AS5:AS6"/>
    <mergeCell ref="BB5:BC5"/>
    <mergeCell ref="A6:B6"/>
    <mergeCell ref="C6:H6"/>
    <mergeCell ref="A1:B4"/>
    <mergeCell ref="C1:BA1"/>
    <mergeCell ref="BB1:BC1"/>
    <mergeCell ref="C2:BA2"/>
    <mergeCell ref="BB2:BC2"/>
    <mergeCell ref="C3:BA3"/>
    <mergeCell ref="BB3:BC3"/>
    <mergeCell ref="C4:BA4"/>
    <mergeCell ref="BB4:BC4"/>
    <mergeCell ref="X6:AI6"/>
    <mergeCell ref="BB6:BC6"/>
    <mergeCell ref="C5:D5"/>
    <mergeCell ref="A32:A36"/>
    <mergeCell ref="A37:A41"/>
    <mergeCell ref="A42:A46"/>
    <mergeCell ref="A47:A51"/>
    <mergeCell ref="A52:A56"/>
    <mergeCell ref="A57:A61"/>
    <mergeCell ref="A62:A66"/>
    <mergeCell ref="A67:A71"/>
    <mergeCell ref="BF12:BG12"/>
    <mergeCell ref="BC12:BC16"/>
    <mergeCell ref="AW12:AW16"/>
    <mergeCell ref="AX12:AX16"/>
    <mergeCell ref="AV12:AV16"/>
    <mergeCell ref="I22:I26"/>
    <mergeCell ref="J22:J26"/>
    <mergeCell ref="K22:K26"/>
    <mergeCell ref="L22:L26"/>
    <mergeCell ref="M22:M26"/>
    <mergeCell ref="N22:N26"/>
    <mergeCell ref="BB17:BB21"/>
    <mergeCell ref="BC17:BC21"/>
    <mergeCell ref="AW17:AW21"/>
    <mergeCell ref="AX17:AX21"/>
    <mergeCell ref="AY17:AY21"/>
    <mergeCell ref="B32:B36"/>
    <mergeCell ref="C32:C36"/>
    <mergeCell ref="D32:D36"/>
    <mergeCell ref="E32:E36"/>
    <mergeCell ref="F32:F36"/>
    <mergeCell ref="G32:G36"/>
    <mergeCell ref="H32:H36"/>
    <mergeCell ref="I32:I36"/>
    <mergeCell ref="J32:J36"/>
    <mergeCell ref="K32:K36"/>
    <mergeCell ref="L32:L36"/>
    <mergeCell ref="M32:M36"/>
    <mergeCell ref="N32:N36"/>
    <mergeCell ref="O32:O36"/>
    <mergeCell ref="P32:P36"/>
    <mergeCell ref="R32:R36"/>
    <mergeCell ref="S32:S36"/>
    <mergeCell ref="T32:T36"/>
    <mergeCell ref="U32:U36"/>
    <mergeCell ref="V32:V36"/>
    <mergeCell ref="AN32:AN36"/>
    <mergeCell ref="AO32:AO36"/>
    <mergeCell ref="AP32:AP36"/>
    <mergeCell ref="AQ32:AQ36"/>
    <mergeCell ref="AR32:AR36"/>
    <mergeCell ref="AS32:AS36"/>
    <mergeCell ref="AT32:AT36"/>
    <mergeCell ref="AU32:AU36"/>
    <mergeCell ref="AV32:AV36"/>
    <mergeCell ref="AW32:AW36"/>
    <mergeCell ref="AX32:AX36"/>
    <mergeCell ref="AY32:AY36"/>
    <mergeCell ref="AZ32:AZ36"/>
    <mergeCell ref="BA32:BA36"/>
    <mergeCell ref="BB32:BB36"/>
    <mergeCell ref="BC32:BC36"/>
    <mergeCell ref="B37:B41"/>
    <mergeCell ref="C37:C41"/>
    <mergeCell ref="D37:D41"/>
    <mergeCell ref="E37:E41"/>
    <mergeCell ref="F37:F41"/>
    <mergeCell ref="G37:G41"/>
    <mergeCell ref="H37:H41"/>
    <mergeCell ref="I37:I41"/>
    <mergeCell ref="J37:J41"/>
    <mergeCell ref="K37:K41"/>
    <mergeCell ref="L37:L41"/>
    <mergeCell ref="M37:M41"/>
    <mergeCell ref="N37:N41"/>
    <mergeCell ref="O37:O41"/>
    <mergeCell ref="P37:P41"/>
    <mergeCell ref="R37:R41"/>
    <mergeCell ref="S37:S41"/>
    <mergeCell ref="T37:T41"/>
    <mergeCell ref="U37:U41"/>
    <mergeCell ref="V37:V41"/>
    <mergeCell ref="AN37:AN41"/>
    <mergeCell ref="AO37:AO41"/>
    <mergeCell ref="AP37:AP41"/>
    <mergeCell ref="AQ37:AQ41"/>
    <mergeCell ref="AR37:AR41"/>
    <mergeCell ref="AS37:AS41"/>
    <mergeCell ref="AT37:AT41"/>
    <mergeCell ref="AU37:AU41"/>
    <mergeCell ref="AV37:AV41"/>
    <mergeCell ref="AW37:AW41"/>
    <mergeCell ref="AX37:AX41"/>
    <mergeCell ref="AY37:AY41"/>
    <mergeCell ref="AZ37:AZ41"/>
    <mergeCell ref="BA37:BA41"/>
    <mergeCell ref="BB37:BB41"/>
    <mergeCell ref="BC37:BC41"/>
    <mergeCell ref="B42:B46"/>
    <mergeCell ref="C42:C46"/>
    <mergeCell ref="D42:D46"/>
    <mergeCell ref="E42:E46"/>
    <mergeCell ref="F42:F46"/>
    <mergeCell ref="G42:G46"/>
    <mergeCell ref="H42:H46"/>
    <mergeCell ref="I42:I46"/>
    <mergeCell ref="J42:J46"/>
    <mergeCell ref="K42:K46"/>
    <mergeCell ref="L42:L46"/>
    <mergeCell ref="M42:M46"/>
    <mergeCell ref="N42:N46"/>
    <mergeCell ref="O42:O46"/>
    <mergeCell ref="P42:P46"/>
    <mergeCell ref="R42:R46"/>
    <mergeCell ref="S42:S46"/>
    <mergeCell ref="T42:T46"/>
    <mergeCell ref="U42:U46"/>
    <mergeCell ref="V42:V46"/>
    <mergeCell ref="AN42:AN46"/>
    <mergeCell ref="AO42:AO46"/>
    <mergeCell ref="AP42:AP46"/>
    <mergeCell ref="AQ42:AQ46"/>
    <mergeCell ref="AR42:AR46"/>
    <mergeCell ref="AS42:AS46"/>
    <mergeCell ref="AT42:AT46"/>
    <mergeCell ref="AU42:AU46"/>
    <mergeCell ref="AV42:AV46"/>
    <mergeCell ref="AW42:AW46"/>
    <mergeCell ref="AX42:AX46"/>
    <mergeCell ref="AY42:AY46"/>
    <mergeCell ref="AZ42:AZ46"/>
    <mergeCell ref="BA42:BA46"/>
    <mergeCell ref="BB42:BB46"/>
    <mergeCell ref="BC42:BC46"/>
    <mergeCell ref="B47:B51"/>
    <mergeCell ref="C47:C51"/>
    <mergeCell ref="D47:D51"/>
    <mergeCell ref="E47:E51"/>
    <mergeCell ref="F47:F51"/>
    <mergeCell ref="G47:G51"/>
    <mergeCell ref="H47:H51"/>
    <mergeCell ref="I47:I51"/>
    <mergeCell ref="J47:J51"/>
    <mergeCell ref="K47:K51"/>
    <mergeCell ref="L47:L51"/>
    <mergeCell ref="M47:M51"/>
    <mergeCell ref="N47:N51"/>
    <mergeCell ref="O47:O51"/>
    <mergeCell ref="P47:P51"/>
    <mergeCell ref="R47:R51"/>
    <mergeCell ref="S47:S51"/>
    <mergeCell ref="T47:T51"/>
    <mergeCell ref="U47:U51"/>
    <mergeCell ref="V47:V51"/>
    <mergeCell ref="AN47:AN51"/>
    <mergeCell ref="AO47:AO51"/>
    <mergeCell ref="AP47:AP51"/>
    <mergeCell ref="AQ47:AQ51"/>
    <mergeCell ref="AR47:AR51"/>
    <mergeCell ref="AS47:AS51"/>
    <mergeCell ref="AT47:AT51"/>
    <mergeCell ref="AU47:AU51"/>
    <mergeCell ref="AV47:AV51"/>
    <mergeCell ref="AW47:AW51"/>
    <mergeCell ref="AX47:AX51"/>
    <mergeCell ref="AY47:AY51"/>
    <mergeCell ref="AZ47:AZ51"/>
    <mergeCell ref="BA47:BA51"/>
    <mergeCell ref="BB47:BB51"/>
    <mergeCell ref="BC47:BC51"/>
    <mergeCell ref="B52:B56"/>
    <mergeCell ref="C52:C56"/>
    <mergeCell ref="D52:D56"/>
    <mergeCell ref="E52:E56"/>
    <mergeCell ref="F52:F56"/>
    <mergeCell ref="G52:G56"/>
    <mergeCell ref="H52:H56"/>
    <mergeCell ref="I52:I56"/>
    <mergeCell ref="J52:J56"/>
    <mergeCell ref="K52:K56"/>
    <mergeCell ref="L52:L56"/>
    <mergeCell ref="M52:M56"/>
    <mergeCell ref="N52:N56"/>
    <mergeCell ref="O52:O56"/>
    <mergeCell ref="P52:P56"/>
    <mergeCell ref="R52:R56"/>
    <mergeCell ref="S52:S56"/>
    <mergeCell ref="T52:T56"/>
    <mergeCell ref="U52:U56"/>
    <mergeCell ref="V52:V56"/>
    <mergeCell ref="AN52:AN56"/>
    <mergeCell ref="AO52:AO56"/>
    <mergeCell ref="AP52:AP56"/>
    <mergeCell ref="AQ52:AQ56"/>
    <mergeCell ref="AR52:AR56"/>
    <mergeCell ref="AS52:AS56"/>
    <mergeCell ref="AT52:AT56"/>
    <mergeCell ref="AU52:AU56"/>
    <mergeCell ref="AV52:AV56"/>
    <mergeCell ref="AW52:AW56"/>
    <mergeCell ref="AX52:AX56"/>
    <mergeCell ref="AY52:AY56"/>
    <mergeCell ref="AZ52:AZ56"/>
    <mergeCell ref="BA52:BA56"/>
    <mergeCell ref="BB52:BB56"/>
    <mergeCell ref="BC52:BC56"/>
    <mergeCell ref="B57:B61"/>
    <mergeCell ref="C57:C61"/>
    <mergeCell ref="D57:D61"/>
    <mergeCell ref="E57:E61"/>
    <mergeCell ref="F57:F61"/>
    <mergeCell ref="G57:G61"/>
    <mergeCell ref="H57:H61"/>
    <mergeCell ref="I57:I61"/>
    <mergeCell ref="J57:J61"/>
    <mergeCell ref="K57:K61"/>
    <mergeCell ref="L57:L61"/>
    <mergeCell ref="M57:M61"/>
    <mergeCell ref="N57:N61"/>
    <mergeCell ref="O57:O61"/>
    <mergeCell ref="P57:P61"/>
    <mergeCell ref="R57:R61"/>
    <mergeCell ref="S57:S61"/>
    <mergeCell ref="T57:T61"/>
    <mergeCell ref="U57:U61"/>
    <mergeCell ref="V57:V61"/>
    <mergeCell ref="AN57:AN61"/>
    <mergeCell ref="AO57:AO61"/>
    <mergeCell ref="AP57:AP61"/>
    <mergeCell ref="AQ57:AQ61"/>
    <mergeCell ref="AR57:AR61"/>
    <mergeCell ref="AS57:AS61"/>
    <mergeCell ref="AT57:AT61"/>
    <mergeCell ref="AU57:AU61"/>
    <mergeCell ref="AV57:AV61"/>
    <mergeCell ref="AW57:AW61"/>
    <mergeCell ref="AX57:AX61"/>
    <mergeCell ref="AY57:AY61"/>
    <mergeCell ref="AZ57:AZ61"/>
    <mergeCell ref="BA57:BA61"/>
    <mergeCell ref="BB57:BB61"/>
    <mergeCell ref="BC57:BC61"/>
    <mergeCell ref="B62:B66"/>
    <mergeCell ref="C62:C66"/>
    <mergeCell ref="D62:D66"/>
    <mergeCell ref="E62:E66"/>
    <mergeCell ref="F62:F66"/>
    <mergeCell ref="G62:G66"/>
    <mergeCell ref="H62:H66"/>
    <mergeCell ref="I62:I66"/>
    <mergeCell ref="J62:J66"/>
    <mergeCell ref="K62:K66"/>
    <mergeCell ref="L62:L66"/>
    <mergeCell ref="M62:M66"/>
    <mergeCell ref="N62:N66"/>
    <mergeCell ref="O62:O66"/>
    <mergeCell ref="P62:P66"/>
    <mergeCell ref="R62:R66"/>
    <mergeCell ref="S62:S66"/>
    <mergeCell ref="T62:T66"/>
    <mergeCell ref="U62:U66"/>
    <mergeCell ref="V62:V66"/>
    <mergeCell ref="AN62:AN66"/>
    <mergeCell ref="AO62:AO66"/>
    <mergeCell ref="AP62:AP66"/>
    <mergeCell ref="AQ62:AQ66"/>
    <mergeCell ref="AR62:AR66"/>
    <mergeCell ref="AS62:AS66"/>
    <mergeCell ref="AT62:AT66"/>
    <mergeCell ref="AU62:AU66"/>
    <mergeCell ref="AV62:AV66"/>
    <mergeCell ref="AW62:AW66"/>
    <mergeCell ref="AX62:AX66"/>
    <mergeCell ref="AY62:AY66"/>
    <mergeCell ref="AZ62:AZ66"/>
    <mergeCell ref="BA62:BA66"/>
    <mergeCell ref="BB62:BB66"/>
    <mergeCell ref="BC62:BC66"/>
    <mergeCell ref="B67:B71"/>
    <mergeCell ref="C67:C71"/>
    <mergeCell ref="D67:D71"/>
    <mergeCell ref="E67:E71"/>
    <mergeCell ref="F67:F71"/>
    <mergeCell ref="G67:G71"/>
    <mergeCell ref="H67:H71"/>
    <mergeCell ref="I67:I71"/>
    <mergeCell ref="J67:J71"/>
    <mergeCell ref="K67:K71"/>
    <mergeCell ref="L67:L71"/>
    <mergeCell ref="M67:M71"/>
    <mergeCell ref="N67:N71"/>
    <mergeCell ref="O67:O71"/>
    <mergeCell ref="P67:P71"/>
    <mergeCell ref="R67:R71"/>
    <mergeCell ref="S67:S71"/>
    <mergeCell ref="T67:T71"/>
    <mergeCell ref="U67:U71"/>
    <mergeCell ref="V67:V71"/>
    <mergeCell ref="AN67:AN71"/>
    <mergeCell ref="AO67:AO71"/>
    <mergeCell ref="AP67:AP71"/>
    <mergeCell ref="AQ67:AQ71"/>
    <mergeCell ref="AR67:AR71"/>
    <mergeCell ref="AS67:AS71"/>
    <mergeCell ref="AT67:AT71"/>
    <mergeCell ref="AU67:AU71"/>
    <mergeCell ref="AV67:AV71"/>
    <mergeCell ref="AW67:AW71"/>
    <mergeCell ref="AX67:AX71"/>
    <mergeCell ref="AY67:AY71"/>
    <mergeCell ref="AZ67:AZ71"/>
    <mergeCell ref="BA67:BA71"/>
    <mergeCell ref="BB67:BB71"/>
    <mergeCell ref="BC67:BC71"/>
  </mergeCells>
  <conditionalFormatting sqref="K12">
    <cfRule type="cellIs" dxfId="630" priority="681" operator="equal">
      <formula>"Muy Alta"</formula>
    </cfRule>
    <cfRule type="cellIs" dxfId="629" priority="682" operator="equal">
      <formula>"Alta"</formula>
    </cfRule>
    <cfRule type="cellIs" dxfId="628" priority="683" operator="equal">
      <formula>"Media"</formula>
    </cfRule>
    <cfRule type="cellIs" dxfId="627" priority="684" operator="equal">
      <formula>"Baja"</formula>
    </cfRule>
    <cfRule type="cellIs" dxfId="626" priority="685" operator="equal">
      <formula>"Muy Baja"</formula>
    </cfRule>
  </conditionalFormatting>
  <conditionalFormatting sqref="K17">
    <cfRule type="cellIs" dxfId="625" priority="646" operator="equal">
      <formula>"Muy Alta"</formula>
    </cfRule>
    <cfRule type="cellIs" dxfId="624" priority="647" operator="equal">
      <formula>"Alta"</formula>
    </cfRule>
    <cfRule type="cellIs" dxfId="623" priority="648" operator="equal">
      <formula>"Media"</formula>
    </cfRule>
    <cfRule type="cellIs" dxfId="622" priority="649" operator="equal">
      <formula>"Baja"</formula>
    </cfRule>
    <cfRule type="cellIs" dxfId="621" priority="650" operator="equal">
      <formula>"Muy Baja"</formula>
    </cfRule>
  </conditionalFormatting>
  <conditionalFormatting sqref="K22">
    <cfRule type="cellIs" dxfId="620" priority="621" operator="equal">
      <formula>"Muy Alta"</formula>
    </cfRule>
    <cfRule type="cellIs" dxfId="619" priority="622" operator="equal">
      <formula>"Alta"</formula>
    </cfRule>
    <cfRule type="cellIs" dxfId="618" priority="623" operator="equal">
      <formula>"Media"</formula>
    </cfRule>
    <cfRule type="cellIs" dxfId="617" priority="624" operator="equal">
      <formula>"Baja"</formula>
    </cfRule>
    <cfRule type="cellIs" dxfId="616" priority="625" operator="equal">
      <formula>"Muy Baja"</formula>
    </cfRule>
  </conditionalFormatting>
  <conditionalFormatting sqref="K27">
    <cfRule type="cellIs" dxfId="615" priority="573" operator="equal">
      <formula>"Muy Alta"</formula>
    </cfRule>
    <cfRule type="cellIs" dxfId="614" priority="574" operator="equal">
      <formula>"Alta"</formula>
    </cfRule>
    <cfRule type="cellIs" dxfId="613" priority="575" operator="equal">
      <formula>"Media"</formula>
    </cfRule>
    <cfRule type="cellIs" dxfId="612" priority="576" operator="equal">
      <formula>"Baja"</formula>
    </cfRule>
    <cfRule type="cellIs" dxfId="611" priority="577" operator="equal">
      <formula>"Muy Baja"</formula>
    </cfRule>
  </conditionalFormatting>
  <conditionalFormatting sqref="M12">
    <cfRule type="cellIs" dxfId="610" priority="691" operator="equal">
      <formula>$U$12</formula>
    </cfRule>
    <cfRule type="cellIs" dxfId="609" priority="692" operator="equal">
      <formula>$U$13</formula>
    </cfRule>
    <cfRule type="cellIs" dxfId="608" priority="693" operator="equal">
      <formula>$U$14</formula>
    </cfRule>
    <cfRule type="cellIs" dxfId="607" priority="694" operator="equal">
      <formula>$U$15</formula>
    </cfRule>
    <cfRule type="cellIs" dxfId="606" priority="695" operator="equal">
      <formula>$U$16</formula>
    </cfRule>
  </conditionalFormatting>
  <conditionalFormatting sqref="M17">
    <cfRule type="cellIs" dxfId="605" priority="494" operator="equal">
      <formula>$U$12</formula>
    </cfRule>
    <cfRule type="cellIs" dxfId="604" priority="495" operator="equal">
      <formula>$U$13</formula>
    </cfRule>
    <cfRule type="cellIs" dxfId="603" priority="496" operator="equal">
      <formula>$U$14</formula>
    </cfRule>
    <cfRule type="cellIs" dxfId="602" priority="497" operator="equal">
      <formula>$U$15</formula>
    </cfRule>
    <cfRule type="cellIs" dxfId="601" priority="498" operator="equal">
      <formula>$U$16</formula>
    </cfRule>
  </conditionalFormatting>
  <conditionalFormatting sqref="M22">
    <cfRule type="cellIs" dxfId="600" priority="489" operator="equal">
      <formula>$U$12</formula>
    </cfRule>
    <cfRule type="cellIs" dxfId="599" priority="490" operator="equal">
      <formula>$U$13</formula>
    </cfRule>
    <cfRule type="cellIs" dxfId="598" priority="491" operator="equal">
      <formula>$U$14</formula>
    </cfRule>
    <cfRule type="cellIs" dxfId="597" priority="492" operator="equal">
      <formula>$U$15</formula>
    </cfRule>
    <cfRule type="cellIs" dxfId="596" priority="493" operator="equal">
      <formula>$U$16</formula>
    </cfRule>
  </conditionalFormatting>
  <conditionalFormatting sqref="M27">
    <cfRule type="cellIs" dxfId="595" priority="484" operator="equal">
      <formula>$U$12</formula>
    </cfRule>
    <cfRule type="cellIs" dxfId="594" priority="485" operator="equal">
      <formula>$U$13</formula>
    </cfRule>
    <cfRule type="cellIs" dxfId="593" priority="486" operator="equal">
      <formula>$U$14</formula>
    </cfRule>
    <cfRule type="cellIs" dxfId="592" priority="487" operator="equal">
      <formula>$U$15</formula>
    </cfRule>
    <cfRule type="cellIs" dxfId="591" priority="488" operator="equal">
      <formula>$U$16</formula>
    </cfRule>
  </conditionalFormatting>
  <conditionalFormatting sqref="O12 O17">
    <cfRule type="cellIs" dxfId="590" priority="676" operator="equal">
      <formula>"catastrofico"</formula>
    </cfRule>
    <cfRule type="cellIs" dxfId="589" priority="677" operator="equal">
      <formula>"Mayor"</formula>
    </cfRule>
    <cfRule type="cellIs" dxfId="588" priority="678" operator="equal">
      <formula>"Moderado"</formula>
    </cfRule>
    <cfRule type="cellIs" dxfId="587" priority="679" operator="equal">
      <formula>"menor"</formula>
    </cfRule>
    <cfRule type="cellIs" dxfId="586" priority="680" operator="equal">
      <formula>"leve"</formula>
    </cfRule>
  </conditionalFormatting>
  <conditionalFormatting sqref="O22">
    <cfRule type="cellIs" dxfId="585" priority="616" operator="equal">
      <formula>"catastrofico"</formula>
    </cfRule>
    <cfRule type="cellIs" dxfId="584" priority="617" operator="equal">
      <formula>"Mayor"</formula>
    </cfRule>
    <cfRule type="cellIs" dxfId="583" priority="618" operator="equal">
      <formula>"Moderado"</formula>
    </cfRule>
    <cfRule type="cellIs" dxfId="582" priority="619" operator="equal">
      <formula>"menor"</formula>
    </cfRule>
    <cfRule type="cellIs" dxfId="581" priority="620" operator="equal">
      <formula>"leve"</formula>
    </cfRule>
  </conditionalFormatting>
  <conditionalFormatting sqref="O27">
    <cfRule type="cellIs" dxfId="580" priority="568" operator="equal">
      <formula>"catastrofico"</formula>
    </cfRule>
    <cfRule type="cellIs" dxfId="579" priority="569" operator="equal">
      <formula>"Mayor"</formula>
    </cfRule>
    <cfRule type="cellIs" dxfId="578" priority="570" operator="equal">
      <formula>"Moderado"</formula>
    </cfRule>
    <cfRule type="cellIs" dxfId="577" priority="571" operator="equal">
      <formula>"menor"</formula>
    </cfRule>
    <cfRule type="cellIs" dxfId="576" priority="572" operator="equal">
      <formula>"leve"</formula>
    </cfRule>
  </conditionalFormatting>
  <conditionalFormatting sqref="R12">
    <cfRule type="cellIs" dxfId="575" priority="671" operator="equal">
      <formula>"catastrofico"</formula>
    </cfRule>
    <cfRule type="cellIs" dxfId="574" priority="672" operator="equal">
      <formula>"Mayor"</formula>
    </cfRule>
    <cfRule type="cellIs" dxfId="573" priority="673" operator="equal">
      <formula>"Moderado"</formula>
    </cfRule>
    <cfRule type="cellIs" dxfId="572" priority="674" operator="equal">
      <formula>"menor"</formula>
    </cfRule>
    <cfRule type="cellIs" dxfId="571" priority="675" operator="equal">
      <formula>"leve"</formula>
    </cfRule>
  </conditionalFormatting>
  <conditionalFormatting sqref="R17">
    <cfRule type="cellIs" dxfId="570" priority="641" operator="equal">
      <formula>"catastrofico"</formula>
    </cfRule>
    <cfRule type="cellIs" dxfId="569" priority="642" operator="equal">
      <formula>"Mayor"</formula>
    </cfRule>
    <cfRule type="cellIs" dxfId="568" priority="643" operator="equal">
      <formula>"Moderado"</formula>
    </cfRule>
    <cfRule type="cellIs" dxfId="567" priority="644" operator="equal">
      <formula>"menor"</formula>
    </cfRule>
    <cfRule type="cellIs" dxfId="566" priority="645" operator="equal">
      <formula>"leve"</formula>
    </cfRule>
  </conditionalFormatting>
  <conditionalFormatting sqref="R22">
    <cfRule type="cellIs" dxfId="565" priority="435" operator="equal">
      <formula>"catastrofico"</formula>
    </cfRule>
    <cfRule type="cellIs" dxfId="564" priority="436" operator="equal">
      <formula>"Mayor"</formula>
    </cfRule>
    <cfRule type="cellIs" dxfId="563" priority="437" operator="equal">
      <formula>"Moderado"</formula>
    </cfRule>
    <cfRule type="cellIs" dxfId="562" priority="438" operator="equal">
      <formula>"menor"</formula>
    </cfRule>
    <cfRule type="cellIs" dxfId="561" priority="439" operator="equal">
      <formula>"leve"</formula>
    </cfRule>
  </conditionalFormatting>
  <conditionalFormatting sqref="R27">
    <cfRule type="cellIs" dxfId="560" priority="430" operator="equal">
      <formula>"catastrofico"</formula>
    </cfRule>
    <cfRule type="cellIs" dxfId="559" priority="431" operator="equal">
      <formula>"Mayor"</formula>
    </cfRule>
    <cfRule type="cellIs" dxfId="558" priority="432" operator="equal">
      <formula>"Moderado"</formula>
    </cfRule>
    <cfRule type="cellIs" dxfId="557" priority="433" operator="equal">
      <formula>"menor"</formula>
    </cfRule>
    <cfRule type="cellIs" dxfId="556" priority="434" operator="equal">
      <formula>"leve"</formula>
    </cfRule>
  </conditionalFormatting>
  <conditionalFormatting sqref="T12">
    <cfRule type="cellIs" dxfId="555" priority="666" operator="equal">
      <formula>"catastrofico"</formula>
    </cfRule>
    <cfRule type="cellIs" dxfId="554" priority="667" operator="equal">
      <formula>"Mayor"</formula>
    </cfRule>
    <cfRule type="cellIs" dxfId="553" priority="668" operator="equal">
      <formula>"Moderado"</formula>
    </cfRule>
    <cfRule type="cellIs" dxfId="552" priority="669" operator="equal">
      <formula>"menor"</formula>
    </cfRule>
    <cfRule type="cellIs" dxfId="551" priority="670" operator="equal">
      <formula>"leve"</formula>
    </cfRule>
  </conditionalFormatting>
  <conditionalFormatting sqref="T17">
    <cfRule type="cellIs" dxfId="550" priority="636" operator="equal">
      <formula>"catastrofico"</formula>
    </cfRule>
    <cfRule type="cellIs" dxfId="549" priority="637" operator="equal">
      <formula>"Mayor"</formula>
    </cfRule>
    <cfRule type="cellIs" dxfId="548" priority="638" operator="equal">
      <formula>"Moderado"</formula>
    </cfRule>
    <cfRule type="cellIs" dxfId="547" priority="639" operator="equal">
      <formula>"menor"</formula>
    </cfRule>
    <cfRule type="cellIs" dxfId="546" priority="640" operator="equal">
      <formula>"leve"</formula>
    </cfRule>
  </conditionalFormatting>
  <conditionalFormatting sqref="T22">
    <cfRule type="cellIs" dxfId="545" priority="601" operator="equal">
      <formula>"catastrofico"</formula>
    </cfRule>
    <cfRule type="cellIs" dxfId="544" priority="602" operator="equal">
      <formula>"Mayor"</formula>
    </cfRule>
    <cfRule type="cellIs" dxfId="543" priority="603" operator="equal">
      <formula>"Moderado"</formula>
    </cfRule>
    <cfRule type="cellIs" dxfId="542" priority="604" operator="equal">
      <formula>"menor"</formula>
    </cfRule>
    <cfRule type="cellIs" dxfId="541" priority="605" operator="equal">
      <formula>"leve"</formula>
    </cfRule>
  </conditionalFormatting>
  <conditionalFormatting sqref="T27">
    <cfRule type="cellIs" dxfId="540" priority="553" operator="equal">
      <formula>"catastrofico"</formula>
    </cfRule>
    <cfRule type="cellIs" dxfId="539" priority="554" operator="equal">
      <formula>"Mayor"</formula>
    </cfRule>
    <cfRule type="cellIs" dxfId="538" priority="555" operator="equal">
      <formula>"Moderado"</formula>
    </cfRule>
    <cfRule type="cellIs" dxfId="537" priority="556" operator="equal">
      <formula>"menor"</formula>
    </cfRule>
    <cfRule type="cellIs" dxfId="536" priority="557" operator="equal">
      <formula>"leve"</formula>
    </cfRule>
  </conditionalFormatting>
  <conditionalFormatting sqref="U12">
    <cfRule type="cellIs" dxfId="535" priority="686" operator="equal">
      <formula>#REF!</formula>
    </cfRule>
    <cfRule type="cellIs" dxfId="534" priority="687" operator="equal">
      <formula>#REF!</formula>
    </cfRule>
    <cfRule type="cellIs" dxfId="533" priority="688" operator="equal">
      <formula>#REF!</formula>
    </cfRule>
    <cfRule type="cellIs" dxfId="532" priority="689" operator="equal">
      <formula>#REF!</formula>
    </cfRule>
    <cfRule type="cellIs" dxfId="531" priority="690" operator="equal">
      <formula>#REF!</formula>
    </cfRule>
  </conditionalFormatting>
  <conditionalFormatting sqref="U17">
    <cfRule type="cellIs" dxfId="530" priority="651" operator="equal">
      <formula>#REF!</formula>
    </cfRule>
    <cfRule type="cellIs" dxfId="529" priority="652" operator="equal">
      <formula>#REF!</formula>
    </cfRule>
    <cfRule type="cellIs" dxfId="528" priority="653" operator="equal">
      <formula>#REF!</formula>
    </cfRule>
    <cfRule type="cellIs" dxfId="527" priority="654" operator="equal">
      <formula>#REF!</formula>
    </cfRule>
    <cfRule type="cellIs" dxfId="526" priority="655" operator="equal">
      <formula>#REF!</formula>
    </cfRule>
  </conditionalFormatting>
  <conditionalFormatting sqref="U22">
    <cfRule type="cellIs" dxfId="525" priority="606" operator="equal">
      <formula>#REF!</formula>
    </cfRule>
    <cfRule type="cellIs" dxfId="524" priority="607" operator="equal">
      <formula>#REF!</formula>
    </cfRule>
    <cfRule type="cellIs" dxfId="523" priority="608" operator="equal">
      <formula>#REF!</formula>
    </cfRule>
    <cfRule type="cellIs" dxfId="522" priority="609" operator="equal">
      <formula>#REF!</formula>
    </cfRule>
    <cfRule type="cellIs" dxfId="521" priority="610" operator="equal">
      <formula>#REF!</formula>
    </cfRule>
  </conditionalFormatting>
  <conditionalFormatting sqref="U27">
    <cfRule type="cellIs" dxfId="520" priority="558" operator="equal">
      <formula>#REF!</formula>
    </cfRule>
    <cfRule type="cellIs" dxfId="519" priority="559" operator="equal">
      <formula>#REF!</formula>
    </cfRule>
    <cfRule type="cellIs" dxfId="518" priority="560" operator="equal">
      <formula>#REF!</formula>
    </cfRule>
    <cfRule type="cellIs" dxfId="517" priority="561" operator="equal">
      <formula>#REF!</formula>
    </cfRule>
    <cfRule type="cellIs" dxfId="516" priority="562" operator="equal">
      <formula>#REF!</formula>
    </cfRule>
  </conditionalFormatting>
  <conditionalFormatting sqref="V12">
    <cfRule type="cellIs" dxfId="515" priority="460" operator="equal">
      <formula>"Extremo"</formula>
    </cfRule>
    <cfRule type="cellIs" dxfId="514" priority="461" operator="equal">
      <formula>"Alto"</formula>
    </cfRule>
    <cfRule type="cellIs" dxfId="513" priority="462" operator="equal">
      <formula>"Moderado"</formula>
    </cfRule>
    <cfRule type="cellIs" dxfId="512" priority="463" operator="equal">
      <formula>"Bajo"</formula>
    </cfRule>
  </conditionalFormatting>
  <conditionalFormatting sqref="V17">
    <cfRule type="cellIs" dxfId="511" priority="456" operator="equal">
      <formula>"Extremo"</formula>
    </cfRule>
    <cfRule type="cellIs" dxfId="510" priority="457" operator="equal">
      <formula>"Alto"</formula>
    </cfRule>
    <cfRule type="cellIs" dxfId="509" priority="458" operator="equal">
      <formula>"Moderado"</formula>
    </cfRule>
    <cfRule type="cellIs" dxfId="508" priority="459" operator="equal">
      <formula>"Bajo"</formula>
    </cfRule>
  </conditionalFormatting>
  <conditionalFormatting sqref="V22">
    <cfRule type="cellIs" dxfId="507" priority="452" operator="equal">
      <formula>"Extremo"</formula>
    </cfRule>
    <cfRule type="cellIs" dxfId="506" priority="453" operator="equal">
      <formula>"Alto"</formula>
    </cfRule>
    <cfRule type="cellIs" dxfId="505" priority="454" operator="equal">
      <formula>"Moderado"</formula>
    </cfRule>
    <cfRule type="cellIs" dxfId="504" priority="455" operator="equal">
      <formula>"Bajo"</formula>
    </cfRule>
  </conditionalFormatting>
  <conditionalFormatting sqref="V27">
    <cfRule type="cellIs" dxfId="503" priority="539" operator="equal">
      <formula>"Extremo"</formula>
    </cfRule>
    <cfRule type="cellIs" dxfId="502" priority="540" operator="equal">
      <formula>"Alto"</formula>
    </cfRule>
    <cfRule type="cellIs" dxfId="501" priority="541" operator="equal">
      <formula>"Moderado"</formula>
    </cfRule>
    <cfRule type="cellIs" dxfId="500" priority="542" operator="equal">
      <formula>"Bajo"</formula>
    </cfRule>
  </conditionalFormatting>
  <conditionalFormatting sqref="AO12">
    <cfRule type="cellIs" dxfId="499" priority="661" operator="equal">
      <formula>"Muy Alta"</formula>
    </cfRule>
    <cfRule type="cellIs" dxfId="498" priority="662" operator="equal">
      <formula>"Alta"</formula>
    </cfRule>
    <cfRule type="cellIs" dxfId="497" priority="663" operator="equal">
      <formula>"Media"</formula>
    </cfRule>
    <cfRule type="cellIs" dxfId="496" priority="664" operator="equal">
      <formula>"Baja"</formula>
    </cfRule>
    <cfRule type="cellIs" dxfId="495" priority="665" operator="equal">
      <formula>"Muy Baja"</formula>
    </cfRule>
  </conditionalFormatting>
  <conditionalFormatting sqref="AO17">
    <cfRule type="cellIs" dxfId="494" priority="631" operator="equal">
      <formula>"Muy Alta"</formula>
    </cfRule>
    <cfRule type="cellIs" dxfId="493" priority="632" operator="equal">
      <formula>"Alta"</formula>
    </cfRule>
    <cfRule type="cellIs" dxfId="492" priority="633" operator="equal">
      <formula>"Media"</formula>
    </cfRule>
    <cfRule type="cellIs" dxfId="491" priority="634" operator="equal">
      <formula>"Baja"</formula>
    </cfRule>
    <cfRule type="cellIs" dxfId="490" priority="635" operator="equal">
      <formula>"Muy Baja"</formula>
    </cfRule>
  </conditionalFormatting>
  <conditionalFormatting sqref="AO22">
    <cfRule type="cellIs" dxfId="489" priority="596" operator="equal">
      <formula>"Muy Alta"</formula>
    </cfRule>
    <cfRule type="cellIs" dxfId="488" priority="597" operator="equal">
      <formula>"Alta"</formula>
    </cfRule>
    <cfRule type="cellIs" dxfId="487" priority="598" operator="equal">
      <formula>"Media"</formula>
    </cfRule>
    <cfRule type="cellIs" dxfId="486" priority="599" operator="equal">
      <formula>"Baja"</formula>
    </cfRule>
    <cfRule type="cellIs" dxfId="485" priority="600" operator="equal">
      <formula>"Muy Baja"</formula>
    </cfRule>
  </conditionalFormatting>
  <conditionalFormatting sqref="AO27">
    <cfRule type="cellIs" dxfId="484" priority="548" operator="equal">
      <formula>"Muy Alta"</formula>
    </cfRule>
    <cfRule type="cellIs" dxfId="483" priority="549" operator="equal">
      <formula>"Alta"</formula>
    </cfRule>
    <cfRule type="cellIs" dxfId="482" priority="550" operator="equal">
      <formula>"Media"</formula>
    </cfRule>
    <cfRule type="cellIs" dxfId="481" priority="551" operator="equal">
      <formula>"Baja"</formula>
    </cfRule>
    <cfRule type="cellIs" dxfId="480" priority="552" operator="equal">
      <formula>"Muy Baja"</formula>
    </cfRule>
  </conditionalFormatting>
  <conditionalFormatting sqref="AQ12">
    <cfRule type="cellIs" dxfId="479" priority="656" operator="equal">
      <formula>"Catastrofico"</formula>
    </cfRule>
    <cfRule type="cellIs" dxfId="478" priority="657" operator="equal">
      <formula>"Mayor"</formula>
    </cfRule>
    <cfRule type="cellIs" dxfId="477" priority="658" operator="equal">
      <formula>"Moderado"</formula>
    </cfRule>
    <cfRule type="cellIs" dxfId="476" priority="659" operator="equal">
      <formula>"Menor"</formula>
    </cfRule>
    <cfRule type="cellIs" dxfId="475" priority="660" operator="equal">
      <formula>"Leve"</formula>
    </cfRule>
  </conditionalFormatting>
  <conditionalFormatting sqref="AQ17">
    <cfRule type="cellIs" dxfId="474" priority="626" operator="equal">
      <formula>"Catastrofico"</formula>
    </cfRule>
    <cfRule type="cellIs" dxfId="473" priority="627" operator="equal">
      <formula>"Mayor"</formula>
    </cfRule>
    <cfRule type="cellIs" dxfId="472" priority="628" operator="equal">
      <formula>"Moderado"</formula>
    </cfRule>
    <cfRule type="cellIs" dxfId="471" priority="629" operator="equal">
      <formula>"Menor"</formula>
    </cfRule>
    <cfRule type="cellIs" dxfId="470" priority="630" operator="equal">
      <formula>"Leve"</formula>
    </cfRule>
  </conditionalFormatting>
  <conditionalFormatting sqref="AQ22">
    <cfRule type="cellIs" dxfId="469" priority="591" operator="equal">
      <formula>"Catastrofico"</formula>
    </cfRule>
    <cfRule type="cellIs" dxfId="468" priority="592" operator="equal">
      <formula>"Mayor"</formula>
    </cfRule>
    <cfRule type="cellIs" dxfId="467" priority="593" operator="equal">
      <formula>"Moderado"</formula>
    </cfRule>
    <cfRule type="cellIs" dxfId="466" priority="594" operator="equal">
      <formula>"Menor"</formula>
    </cfRule>
    <cfRule type="cellIs" dxfId="465" priority="595" operator="equal">
      <formula>"Leve"</formula>
    </cfRule>
  </conditionalFormatting>
  <conditionalFormatting sqref="AQ27">
    <cfRule type="cellIs" dxfId="464" priority="543" operator="equal">
      <formula>"Catastrofico"</formula>
    </cfRule>
    <cfRule type="cellIs" dxfId="463" priority="544" operator="equal">
      <formula>"Mayor"</formula>
    </cfRule>
    <cfRule type="cellIs" dxfId="462" priority="545" operator="equal">
      <formula>"Moderado"</formula>
    </cfRule>
    <cfRule type="cellIs" dxfId="461" priority="546" operator="equal">
      <formula>"Menor"</formula>
    </cfRule>
    <cfRule type="cellIs" dxfId="460" priority="547" operator="equal">
      <formula>"Leve"</formula>
    </cfRule>
  </conditionalFormatting>
  <conditionalFormatting sqref="AR12">
    <cfRule type="cellIs" dxfId="459" priority="499" operator="equal">
      <formula>"Extremo"</formula>
    </cfRule>
    <cfRule type="cellIs" dxfId="458" priority="500" operator="equal">
      <formula>"Alto"</formula>
    </cfRule>
    <cfRule type="cellIs" dxfId="457" priority="501" operator="equal">
      <formula>"Moderado"</formula>
    </cfRule>
    <cfRule type="cellIs" dxfId="456" priority="502" operator="equal">
      <formula>"Bajo"</formula>
    </cfRule>
  </conditionalFormatting>
  <conditionalFormatting sqref="AR17">
    <cfRule type="cellIs" dxfId="455" priority="448" operator="equal">
      <formula>"Extremo"</formula>
    </cfRule>
    <cfRule type="cellIs" dxfId="454" priority="449" operator="equal">
      <formula>"Alto"</formula>
    </cfRule>
    <cfRule type="cellIs" dxfId="453" priority="450" operator="equal">
      <formula>"Moderado"</formula>
    </cfRule>
    <cfRule type="cellIs" dxfId="452" priority="451" operator="equal">
      <formula>"Bajo"</formula>
    </cfRule>
  </conditionalFormatting>
  <conditionalFormatting sqref="AR22">
    <cfRule type="cellIs" dxfId="451" priority="444" operator="equal">
      <formula>"Extremo"</formula>
    </cfRule>
    <cfRule type="cellIs" dxfId="450" priority="445" operator="equal">
      <formula>"Alto"</formula>
    </cfRule>
    <cfRule type="cellIs" dxfId="449" priority="446" operator="equal">
      <formula>"Moderado"</formula>
    </cfRule>
    <cfRule type="cellIs" dxfId="448" priority="447" operator="equal">
      <formula>"Bajo"</formula>
    </cfRule>
  </conditionalFormatting>
  <conditionalFormatting sqref="AR27">
    <cfRule type="cellIs" dxfId="447" priority="440" operator="equal">
      <formula>"Extremo"</formula>
    </cfRule>
    <cfRule type="cellIs" dxfId="446" priority="441" operator="equal">
      <formula>"Alto"</formula>
    </cfRule>
    <cfRule type="cellIs" dxfId="445" priority="442" operator="equal">
      <formula>"Moderado"</formula>
    </cfRule>
    <cfRule type="cellIs" dxfId="444" priority="443" operator="equal">
      <formula>"Bajo"</formula>
    </cfRule>
  </conditionalFormatting>
  <conditionalFormatting sqref="AS12">
    <cfRule type="cellIs" dxfId="443" priority="534" operator="equal">
      <formula>"Evitar"</formula>
    </cfRule>
    <cfRule type="cellIs" dxfId="442" priority="535" operator="equal">
      <formula>"Aceptar"</formula>
    </cfRule>
    <cfRule type="cellIs" dxfId="441" priority="536" operator="equal">
      <formula>"reducir transferir"</formula>
    </cfRule>
    <cfRule type="cellIs" dxfId="440" priority="537" operator="equal">
      <formula>"reducir mitigar"</formula>
    </cfRule>
    <cfRule type="cellIs" dxfId="439" priority="538" operator="equal">
      <formula>"Reducir mitigar"</formula>
    </cfRule>
  </conditionalFormatting>
  <conditionalFormatting sqref="AS17">
    <cfRule type="cellIs" dxfId="438" priority="529" operator="equal">
      <formula>"Evitar"</formula>
    </cfRule>
    <cfRule type="cellIs" dxfId="437" priority="530" operator="equal">
      <formula>"Aceptar"</formula>
    </cfRule>
    <cfRule type="cellIs" dxfId="436" priority="531" operator="equal">
      <formula>"reducir transferir"</formula>
    </cfRule>
    <cfRule type="cellIs" dxfId="435" priority="532" operator="equal">
      <formula>"reducir mitigar"</formula>
    </cfRule>
    <cfRule type="cellIs" dxfId="434" priority="533" operator="equal">
      <formula>"Reducir mitigar"</formula>
    </cfRule>
  </conditionalFormatting>
  <conditionalFormatting sqref="AS22">
    <cfRule type="cellIs" dxfId="433" priority="524" operator="equal">
      <formula>"Evitar"</formula>
    </cfRule>
    <cfRule type="cellIs" dxfId="432" priority="525" operator="equal">
      <formula>"Aceptar"</formula>
    </cfRule>
    <cfRule type="cellIs" dxfId="431" priority="526" operator="equal">
      <formula>"reducir transferir"</formula>
    </cfRule>
    <cfRule type="cellIs" dxfId="430" priority="527" operator="equal">
      <formula>"reducir mitigar"</formula>
    </cfRule>
    <cfRule type="cellIs" dxfId="429" priority="528" operator="equal">
      <formula>"Reducir mitigar"</formula>
    </cfRule>
  </conditionalFormatting>
  <conditionalFormatting sqref="AS27">
    <cfRule type="cellIs" dxfId="428" priority="519" operator="equal">
      <formula>"Evitar"</formula>
    </cfRule>
    <cfRule type="cellIs" dxfId="427" priority="520" operator="equal">
      <formula>"Aceptar"</formula>
    </cfRule>
    <cfRule type="cellIs" dxfId="426" priority="521" operator="equal">
      <formula>"reducir transferir"</formula>
    </cfRule>
    <cfRule type="cellIs" dxfId="425" priority="522" operator="equal">
      <formula>"reducir mitigar"</formula>
    </cfRule>
    <cfRule type="cellIs" dxfId="424" priority="523" operator="equal">
      <formula>"Reducir mitigar"</formula>
    </cfRule>
  </conditionalFormatting>
  <conditionalFormatting sqref="K32">
    <cfRule type="cellIs" dxfId="423" priority="425" operator="equal">
      <formula>"Muy Alta"</formula>
    </cfRule>
    <cfRule type="cellIs" dxfId="422" priority="426" operator="equal">
      <formula>"Alta"</formula>
    </cfRule>
    <cfRule type="cellIs" dxfId="421" priority="427" operator="equal">
      <formula>"Media"</formula>
    </cfRule>
    <cfRule type="cellIs" dxfId="420" priority="428" operator="equal">
      <formula>"Baja"</formula>
    </cfRule>
    <cfRule type="cellIs" dxfId="419" priority="429" operator="equal">
      <formula>"Muy Baja"</formula>
    </cfRule>
  </conditionalFormatting>
  <conditionalFormatting sqref="M32">
    <cfRule type="cellIs" dxfId="418" priority="386" operator="equal">
      <formula>$U$12</formula>
    </cfRule>
    <cfRule type="cellIs" dxfId="417" priority="387" operator="equal">
      <formula>$U$13</formula>
    </cfRule>
    <cfRule type="cellIs" dxfId="416" priority="388" operator="equal">
      <formula>$U$14</formula>
    </cfRule>
    <cfRule type="cellIs" dxfId="415" priority="389" operator="equal">
      <formula>$U$15</formula>
    </cfRule>
    <cfRule type="cellIs" dxfId="414" priority="390" operator="equal">
      <formula>$U$16</formula>
    </cfRule>
  </conditionalFormatting>
  <conditionalFormatting sqref="O32">
    <cfRule type="cellIs" dxfId="413" priority="420" operator="equal">
      <formula>"catastrofico"</formula>
    </cfRule>
    <cfRule type="cellIs" dxfId="412" priority="421" operator="equal">
      <formula>"Mayor"</formula>
    </cfRule>
    <cfRule type="cellIs" dxfId="411" priority="422" operator="equal">
      <formula>"Moderado"</formula>
    </cfRule>
    <cfRule type="cellIs" dxfId="410" priority="423" operator="equal">
      <formula>"menor"</formula>
    </cfRule>
    <cfRule type="cellIs" dxfId="409" priority="424" operator="equal">
      <formula>"leve"</formula>
    </cfRule>
  </conditionalFormatting>
  <conditionalFormatting sqref="R32">
    <cfRule type="cellIs" dxfId="408" priority="377" operator="equal">
      <formula>"catastrofico"</formula>
    </cfRule>
    <cfRule type="cellIs" dxfId="407" priority="378" operator="equal">
      <formula>"Mayor"</formula>
    </cfRule>
    <cfRule type="cellIs" dxfId="406" priority="379" operator="equal">
      <formula>"Moderado"</formula>
    </cfRule>
    <cfRule type="cellIs" dxfId="405" priority="380" operator="equal">
      <formula>"menor"</formula>
    </cfRule>
    <cfRule type="cellIs" dxfId="404" priority="381" operator="equal">
      <formula>"leve"</formula>
    </cfRule>
  </conditionalFormatting>
  <conditionalFormatting sqref="T32">
    <cfRule type="cellIs" dxfId="403" priority="410" operator="equal">
      <formula>"catastrofico"</formula>
    </cfRule>
    <cfRule type="cellIs" dxfId="402" priority="411" operator="equal">
      <formula>"Mayor"</formula>
    </cfRule>
    <cfRule type="cellIs" dxfId="401" priority="412" operator="equal">
      <formula>"Moderado"</formula>
    </cfRule>
    <cfRule type="cellIs" dxfId="400" priority="413" operator="equal">
      <formula>"menor"</formula>
    </cfRule>
    <cfRule type="cellIs" dxfId="399" priority="414" operator="equal">
      <formula>"leve"</formula>
    </cfRule>
  </conditionalFormatting>
  <conditionalFormatting sqref="U32">
    <cfRule type="cellIs" dxfId="398" priority="415" operator="equal">
      <formula>#REF!</formula>
    </cfRule>
    <cfRule type="cellIs" dxfId="397" priority="416" operator="equal">
      <formula>#REF!</formula>
    </cfRule>
    <cfRule type="cellIs" dxfId="396" priority="417" operator="equal">
      <formula>#REF!</formula>
    </cfRule>
    <cfRule type="cellIs" dxfId="395" priority="418" operator="equal">
      <formula>#REF!</formula>
    </cfRule>
    <cfRule type="cellIs" dxfId="394" priority="419" operator="equal">
      <formula>#REF!</formula>
    </cfRule>
  </conditionalFormatting>
  <conditionalFormatting sqref="V32">
    <cfRule type="cellIs" dxfId="393" priority="396" operator="equal">
      <formula>"Extremo"</formula>
    </cfRule>
    <cfRule type="cellIs" dxfId="392" priority="397" operator="equal">
      <formula>"Alto"</formula>
    </cfRule>
    <cfRule type="cellIs" dxfId="391" priority="398" operator="equal">
      <formula>"Moderado"</formula>
    </cfRule>
    <cfRule type="cellIs" dxfId="390" priority="399" operator="equal">
      <formula>"Bajo"</formula>
    </cfRule>
  </conditionalFormatting>
  <conditionalFormatting sqref="AO32">
    <cfRule type="cellIs" dxfId="389" priority="405" operator="equal">
      <formula>"Muy Alta"</formula>
    </cfRule>
    <cfRule type="cellIs" dxfId="388" priority="406" operator="equal">
      <formula>"Alta"</formula>
    </cfRule>
    <cfRule type="cellIs" dxfId="387" priority="407" operator="equal">
      <formula>"Media"</formula>
    </cfRule>
    <cfRule type="cellIs" dxfId="386" priority="408" operator="equal">
      <formula>"Baja"</formula>
    </cfRule>
    <cfRule type="cellIs" dxfId="385" priority="409" operator="equal">
      <formula>"Muy Baja"</formula>
    </cfRule>
  </conditionalFormatting>
  <conditionalFormatting sqref="AQ32">
    <cfRule type="cellIs" dxfId="384" priority="400" operator="equal">
      <formula>"Catastrofico"</formula>
    </cfRule>
    <cfRule type="cellIs" dxfId="383" priority="401" operator="equal">
      <formula>"Mayor"</formula>
    </cfRule>
    <cfRule type="cellIs" dxfId="382" priority="402" operator="equal">
      <formula>"Moderado"</formula>
    </cfRule>
    <cfRule type="cellIs" dxfId="381" priority="403" operator="equal">
      <formula>"Menor"</formula>
    </cfRule>
    <cfRule type="cellIs" dxfId="380" priority="404" operator="equal">
      <formula>"Leve"</formula>
    </cfRule>
  </conditionalFormatting>
  <conditionalFormatting sqref="AR32">
    <cfRule type="cellIs" dxfId="379" priority="382" operator="equal">
      <formula>"Extremo"</formula>
    </cfRule>
    <cfRule type="cellIs" dxfId="378" priority="383" operator="equal">
      <formula>"Alto"</formula>
    </cfRule>
    <cfRule type="cellIs" dxfId="377" priority="384" operator="equal">
      <formula>"Moderado"</formula>
    </cfRule>
    <cfRule type="cellIs" dxfId="376" priority="385" operator="equal">
      <formula>"Bajo"</formula>
    </cfRule>
  </conditionalFormatting>
  <conditionalFormatting sqref="AS32">
    <cfRule type="cellIs" dxfId="375" priority="391" operator="equal">
      <formula>"Evitar"</formula>
    </cfRule>
    <cfRule type="cellIs" dxfId="374" priority="392" operator="equal">
      <formula>"Aceptar"</formula>
    </cfRule>
    <cfRule type="cellIs" dxfId="373" priority="393" operator="equal">
      <formula>"reducir transferir"</formula>
    </cfRule>
    <cfRule type="cellIs" dxfId="372" priority="394" operator="equal">
      <formula>"reducir mitigar"</formula>
    </cfRule>
    <cfRule type="cellIs" dxfId="371" priority="395" operator="equal">
      <formula>"Reducir mitigar"</formula>
    </cfRule>
  </conditionalFormatting>
  <conditionalFormatting sqref="K37">
    <cfRule type="cellIs" dxfId="370" priority="372" operator="equal">
      <formula>"Muy Alta"</formula>
    </cfRule>
    <cfRule type="cellIs" dxfId="369" priority="373" operator="equal">
      <formula>"Alta"</formula>
    </cfRule>
    <cfRule type="cellIs" dxfId="368" priority="374" operator="equal">
      <formula>"Media"</formula>
    </cfRule>
    <cfRule type="cellIs" dxfId="367" priority="375" operator="equal">
      <formula>"Baja"</formula>
    </cfRule>
    <cfRule type="cellIs" dxfId="366" priority="376" operator="equal">
      <formula>"Muy Baja"</formula>
    </cfRule>
  </conditionalFormatting>
  <conditionalFormatting sqref="M37">
    <cfRule type="cellIs" dxfId="365" priority="333" operator="equal">
      <formula>$U$12</formula>
    </cfRule>
    <cfRule type="cellIs" dxfId="364" priority="334" operator="equal">
      <formula>$U$13</formula>
    </cfRule>
    <cfRule type="cellIs" dxfId="363" priority="335" operator="equal">
      <formula>$U$14</formula>
    </cfRule>
    <cfRule type="cellIs" dxfId="362" priority="336" operator="equal">
      <formula>$U$15</formula>
    </cfRule>
    <cfRule type="cellIs" dxfId="361" priority="337" operator="equal">
      <formula>$U$16</formula>
    </cfRule>
  </conditionalFormatting>
  <conditionalFormatting sqref="O37">
    <cfRule type="cellIs" dxfId="360" priority="367" operator="equal">
      <formula>"catastrofico"</formula>
    </cfRule>
    <cfRule type="cellIs" dxfId="359" priority="368" operator="equal">
      <formula>"Mayor"</formula>
    </cfRule>
    <cfRule type="cellIs" dxfId="358" priority="369" operator="equal">
      <formula>"Moderado"</formula>
    </cfRule>
    <cfRule type="cellIs" dxfId="357" priority="370" operator="equal">
      <formula>"menor"</formula>
    </cfRule>
    <cfRule type="cellIs" dxfId="356" priority="371" operator="equal">
      <formula>"leve"</formula>
    </cfRule>
  </conditionalFormatting>
  <conditionalFormatting sqref="R37">
    <cfRule type="cellIs" dxfId="355" priority="324" operator="equal">
      <formula>"catastrofico"</formula>
    </cfRule>
    <cfRule type="cellIs" dxfId="354" priority="325" operator="equal">
      <formula>"Mayor"</formula>
    </cfRule>
    <cfRule type="cellIs" dxfId="353" priority="326" operator="equal">
      <formula>"Moderado"</formula>
    </cfRule>
    <cfRule type="cellIs" dxfId="352" priority="327" operator="equal">
      <formula>"menor"</formula>
    </cfRule>
    <cfRule type="cellIs" dxfId="351" priority="328" operator="equal">
      <formula>"leve"</formula>
    </cfRule>
  </conditionalFormatting>
  <conditionalFormatting sqref="T37">
    <cfRule type="cellIs" dxfId="350" priority="357" operator="equal">
      <formula>"catastrofico"</formula>
    </cfRule>
    <cfRule type="cellIs" dxfId="349" priority="358" operator="equal">
      <formula>"Mayor"</formula>
    </cfRule>
    <cfRule type="cellIs" dxfId="348" priority="359" operator="equal">
      <formula>"Moderado"</formula>
    </cfRule>
    <cfRule type="cellIs" dxfId="347" priority="360" operator="equal">
      <formula>"menor"</formula>
    </cfRule>
    <cfRule type="cellIs" dxfId="346" priority="361" operator="equal">
      <formula>"leve"</formula>
    </cfRule>
  </conditionalFormatting>
  <conditionalFormatting sqref="U37">
    <cfRule type="cellIs" dxfId="345" priority="362" operator="equal">
      <formula>#REF!</formula>
    </cfRule>
    <cfRule type="cellIs" dxfId="344" priority="363" operator="equal">
      <formula>#REF!</formula>
    </cfRule>
    <cfRule type="cellIs" dxfId="343" priority="364" operator="equal">
      <formula>#REF!</formula>
    </cfRule>
    <cfRule type="cellIs" dxfId="342" priority="365" operator="equal">
      <formula>#REF!</formula>
    </cfRule>
    <cfRule type="cellIs" dxfId="341" priority="366" operator="equal">
      <formula>#REF!</formula>
    </cfRule>
  </conditionalFormatting>
  <conditionalFormatting sqref="V37">
    <cfRule type="cellIs" dxfId="340" priority="343" operator="equal">
      <formula>"Extremo"</formula>
    </cfRule>
    <cfRule type="cellIs" dxfId="339" priority="344" operator="equal">
      <formula>"Alto"</formula>
    </cfRule>
    <cfRule type="cellIs" dxfId="338" priority="345" operator="equal">
      <formula>"Moderado"</formula>
    </cfRule>
    <cfRule type="cellIs" dxfId="337" priority="346" operator="equal">
      <formula>"Bajo"</formula>
    </cfRule>
  </conditionalFormatting>
  <conditionalFormatting sqref="AQ37">
    <cfRule type="cellIs" dxfId="336" priority="347" operator="equal">
      <formula>"Catastrofico"</formula>
    </cfRule>
    <cfRule type="cellIs" dxfId="335" priority="348" operator="equal">
      <formula>"Mayor"</formula>
    </cfRule>
    <cfRule type="cellIs" dxfId="334" priority="349" operator="equal">
      <formula>"Moderado"</formula>
    </cfRule>
    <cfRule type="cellIs" dxfId="333" priority="350" operator="equal">
      <formula>"Menor"</formula>
    </cfRule>
    <cfRule type="cellIs" dxfId="332" priority="351" operator="equal">
      <formula>"Leve"</formula>
    </cfRule>
  </conditionalFormatting>
  <conditionalFormatting sqref="AR37">
    <cfRule type="cellIs" dxfId="331" priority="329" operator="equal">
      <formula>"Extremo"</formula>
    </cfRule>
    <cfRule type="cellIs" dxfId="330" priority="330" operator="equal">
      <formula>"Alto"</formula>
    </cfRule>
    <cfRule type="cellIs" dxfId="329" priority="331" operator="equal">
      <formula>"Moderado"</formula>
    </cfRule>
    <cfRule type="cellIs" dxfId="328" priority="332" operator="equal">
      <formula>"Bajo"</formula>
    </cfRule>
  </conditionalFormatting>
  <conditionalFormatting sqref="AS37">
    <cfRule type="cellIs" dxfId="327" priority="338" operator="equal">
      <formula>"Evitar"</formula>
    </cfRule>
    <cfRule type="cellIs" dxfId="326" priority="339" operator="equal">
      <formula>"Aceptar"</formula>
    </cfRule>
    <cfRule type="cellIs" dxfId="325" priority="340" operator="equal">
      <formula>"reducir transferir"</formula>
    </cfRule>
    <cfRule type="cellIs" dxfId="324" priority="341" operator="equal">
      <formula>"reducir mitigar"</formula>
    </cfRule>
    <cfRule type="cellIs" dxfId="323" priority="342" operator="equal">
      <formula>"Reducir mitigar"</formula>
    </cfRule>
  </conditionalFormatting>
  <conditionalFormatting sqref="K42">
    <cfRule type="cellIs" dxfId="322" priority="319" operator="equal">
      <formula>"Muy Alta"</formula>
    </cfRule>
    <cfRule type="cellIs" dxfId="321" priority="320" operator="equal">
      <formula>"Alta"</formula>
    </cfRule>
    <cfRule type="cellIs" dxfId="320" priority="321" operator="equal">
      <formula>"Media"</formula>
    </cfRule>
    <cfRule type="cellIs" dxfId="319" priority="322" operator="equal">
      <formula>"Baja"</formula>
    </cfRule>
    <cfRule type="cellIs" dxfId="318" priority="323" operator="equal">
      <formula>"Muy Baja"</formula>
    </cfRule>
  </conditionalFormatting>
  <conditionalFormatting sqref="M42">
    <cfRule type="cellIs" dxfId="317" priority="280" operator="equal">
      <formula>$U$12</formula>
    </cfRule>
    <cfRule type="cellIs" dxfId="316" priority="281" operator="equal">
      <formula>$U$13</formula>
    </cfRule>
    <cfRule type="cellIs" dxfId="315" priority="282" operator="equal">
      <formula>$U$14</formula>
    </cfRule>
    <cfRule type="cellIs" dxfId="314" priority="283" operator="equal">
      <formula>$U$15</formula>
    </cfRule>
    <cfRule type="cellIs" dxfId="313" priority="284" operator="equal">
      <formula>$U$16</formula>
    </cfRule>
  </conditionalFormatting>
  <conditionalFormatting sqref="O42">
    <cfRule type="cellIs" dxfId="312" priority="314" operator="equal">
      <formula>"catastrofico"</formula>
    </cfRule>
    <cfRule type="cellIs" dxfId="311" priority="315" operator="equal">
      <formula>"Mayor"</formula>
    </cfRule>
    <cfRule type="cellIs" dxfId="310" priority="316" operator="equal">
      <formula>"Moderado"</formula>
    </cfRule>
    <cfRule type="cellIs" dxfId="309" priority="317" operator="equal">
      <formula>"menor"</formula>
    </cfRule>
    <cfRule type="cellIs" dxfId="308" priority="318" operator="equal">
      <formula>"leve"</formula>
    </cfRule>
  </conditionalFormatting>
  <conditionalFormatting sqref="R42">
    <cfRule type="cellIs" dxfId="307" priority="271" operator="equal">
      <formula>"catastrofico"</formula>
    </cfRule>
    <cfRule type="cellIs" dxfId="306" priority="272" operator="equal">
      <formula>"Mayor"</formula>
    </cfRule>
    <cfRule type="cellIs" dxfId="305" priority="273" operator="equal">
      <formula>"Moderado"</formula>
    </cfRule>
    <cfRule type="cellIs" dxfId="304" priority="274" operator="equal">
      <formula>"menor"</formula>
    </cfRule>
    <cfRule type="cellIs" dxfId="303" priority="275" operator="equal">
      <formula>"leve"</formula>
    </cfRule>
  </conditionalFormatting>
  <conditionalFormatting sqref="T42">
    <cfRule type="cellIs" dxfId="302" priority="304" operator="equal">
      <formula>"catastrofico"</formula>
    </cfRule>
    <cfRule type="cellIs" dxfId="301" priority="305" operator="equal">
      <formula>"Mayor"</formula>
    </cfRule>
    <cfRule type="cellIs" dxfId="300" priority="306" operator="equal">
      <formula>"Moderado"</formula>
    </cfRule>
    <cfRule type="cellIs" dxfId="299" priority="307" operator="equal">
      <formula>"menor"</formula>
    </cfRule>
    <cfRule type="cellIs" dxfId="298" priority="308" operator="equal">
      <formula>"leve"</formula>
    </cfRule>
  </conditionalFormatting>
  <conditionalFormatting sqref="U42">
    <cfRule type="cellIs" dxfId="297" priority="309" operator="equal">
      <formula>#REF!</formula>
    </cfRule>
    <cfRule type="cellIs" dxfId="296" priority="310" operator="equal">
      <formula>#REF!</formula>
    </cfRule>
    <cfRule type="cellIs" dxfId="295" priority="311" operator="equal">
      <formula>#REF!</formula>
    </cfRule>
    <cfRule type="cellIs" dxfId="294" priority="312" operator="equal">
      <formula>#REF!</formula>
    </cfRule>
    <cfRule type="cellIs" dxfId="293" priority="313" operator="equal">
      <formula>#REF!</formula>
    </cfRule>
  </conditionalFormatting>
  <conditionalFormatting sqref="V42">
    <cfRule type="cellIs" dxfId="292" priority="290" operator="equal">
      <formula>"Extremo"</formula>
    </cfRule>
    <cfRule type="cellIs" dxfId="291" priority="291" operator="equal">
      <formula>"Alto"</formula>
    </cfRule>
    <cfRule type="cellIs" dxfId="290" priority="292" operator="equal">
      <formula>"Moderado"</formula>
    </cfRule>
    <cfRule type="cellIs" dxfId="289" priority="293" operator="equal">
      <formula>"Bajo"</formula>
    </cfRule>
  </conditionalFormatting>
  <conditionalFormatting sqref="AO42">
    <cfRule type="cellIs" dxfId="288" priority="299" operator="equal">
      <formula>"Muy Alta"</formula>
    </cfRule>
    <cfRule type="cellIs" dxfId="287" priority="300" operator="equal">
      <formula>"Alta"</formula>
    </cfRule>
    <cfRule type="cellIs" dxfId="286" priority="301" operator="equal">
      <formula>"Media"</formula>
    </cfRule>
    <cfRule type="cellIs" dxfId="285" priority="302" operator="equal">
      <formula>"Baja"</formula>
    </cfRule>
    <cfRule type="cellIs" dxfId="284" priority="303" operator="equal">
      <formula>"Muy Baja"</formula>
    </cfRule>
  </conditionalFormatting>
  <conditionalFormatting sqref="AQ42">
    <cfRule type="cellIs" dxfId="283" priority="294" operator="equal">
      <formula>"Catastrofico"</formula>
    </cfRule>
    <cfRule type="cellIs" dxfId="282" priority="295" operator="equal">
      <formula>"Mayor"</formula>
    </cfRule>
    <cfRule type="cellIs" dxfId="281" priority="296" operator="equal">
      <formula>"Moderado"</formula>
    </cfRule>
    <cfRule type="cellIs" dxfId="280" priority="297" operator="equal">
      <formula>"Menor"</formula>
    </cfRule>
    <cfRule type="cellIs" dxfId="279" priority="298" operator="equal">
      <formula>"Leve"</formula>
    </cfRule>
  </conditionalFormatting>
  <conditionalFormatting sqref="AR42">
    <cfRule type="cellIs" dxfId="278" priority="276" operator="equal">
      <formula>"Extremo"</formula>
    </cfRule>
    <cfRule type="cellIs" dxfId="277" priority="277" operator="equal">
      <formula>"Alto"</formula>
    </cfRule>
    <cfRule type="cellIs" dxfId="276" priority="278" operator="equal">
      <formula>"Moderado"</formula>
    </cfRule>
    <cfRule type="cellIs" dxfId="275" priority="279" operator="equal">
      <formula>"Bajo"</formula>
    </cfRule>
  </conditionalFormatting>
  <conditionalFormatting sqref="AS42">
    <cfRule type="cellIs" dxfId="274" priority="285" operator="equal">
      <formula>"Evitar"</formula>
    </cfRule>
    <cfRule type="cellIs" dxfId="273" priority="286" operator="equal">
      <formula>"Aceptar"</formula>
    </cfRule>
    <cfRule type="cellIs" dxfId="272" priority="287" operator="equal">
      <formula>"reducir transferir"</formula>
    </cfRule>
    <cfRule type="cellIs" dxfId="271" priority="288" operator="equal">
      <formula>"reducir mitigar"</formula>
    </cfRule>
    <cfRule type="cellIs" dxfId="270" priority="289" operator="equal">
      <formula>"Reducir mitigar"</formula>
    </cfRule>
  </conditionalFormatting>
  <conditionalFormatting sqref="K47">
    <cfRule type="cellIs" dxfId="269" priority="266" operator="equal">
      <formula>"Muy Alta"</formula>
    </cfRule>
    <cfRule type="cellIs" dxfId="268" priority="267" operator="equal">
      <formula>"Alta"</formula>
    </cfRule>
    <cfRule type="cellIs" dxfId="267" priority="268" operator="equal">
      <formula>"Media"</formula>
    </cfRule>
    <cfRule type="cellIs" dxfId="266" priority="269" operator="equal">
      <formula>"Baja"</formula>
    </cfRule>
    <cfRule type="cellIs" dxfId="265" priority="270" operator="equal">
      <formula>"Muy Baja"</formula>
    </cfRule>
  </conditionalFormatting>
  <conditionalFormatting sqref="M47">
    <cfRule type="cellIs" dxfId="264" priority="227" operator="equal">
      <formula>$U$12</formula>
    </cfRule>
    <cfRule type="cellIs" dxfId="263" priority="228" operator="equal">
      <formula>$U$13</formula>
    </cfRule>
    <cfRule type="cellIs" dxfId="262" priority="229" operator="equal">
      <formula>$U$14</formula>
    </cfRule>
    <cfRule type="cellIs" dxfId="261" priority="230" operator="equal">
      <formula>$U$15</formula>
    </cfRule>
    <cfRule type="cellIs" dxfId="260" priority="231" operator="equal">
      <formula>$U$16</formula>
    </cfRule>
  </conditionalFormatting>
  <conditionalFormatting sqref="O47">
    <cfRule type="cellIs" dxfId="259" priority="261" operator="equal">
      <formula>"catastrofico"</formula>
    </cfRule>
    <cfRule type="cellIs" dxfId="258" priority="262" operator="equal">
      <formula>"Mayor"</formula>
    </cfRule>
    <cfRule type="cellIs" dxfId="257" priority="263" operator="equal">
      <formula>"Moderado"</formula>
    </cfRule>
    <cfRule type="cellIs" dxfId="256" priority="264" operator="equal">
      <formula>"menor"</formula>
    </cfRule>
    <cfRule type="cellIs" dxfId="255" priority="265" operator="equal">
      <formula>"leve"</formula>
    </cfRule>
  </conditionalFormatting>
  <conditionalFormatting sqref="R47">
    <cfRule type="cellIs" dxfId="254" priority="218" operator="equal">
      <formula>"catastrofico"</formula>
    </cfRule>
    <cfRule type="cellIs" dxfId="253" priority="219" operator="equal">
      <formula>"Mayor"</formula>
    </cfRule>
    <cfRule type="cellIs" dxfId="252" priority="220" operator="equal">
      <formula>"Moderado"</formula>
    </cfRule>
    <cfRule type="cellIs" dxfId="251" priority="221" operator="equal">
      <formula>"menor"</formula>
    </cfRule>
    <cfRule type="cellIs" dxfId="250" priority="222" operator="equal">
      <formula>"leve"</formula>
    </cfRule>
  </conditionalFormatting>
  <conditionalFormatting sqref="T47">
    <cfRule type="cellIs" dxfId="249" priority="251" operator="equal">
      <formula>"catastrofico"</formula>
    </cfRule>
    <cfRule type="cellIs" dxfId="248" priority="252" operator="equal">
      <formula>"Mayor"</formula>
    </cfRule>
    <cfRule type="cellIs" dxfId="247" priority="253" operator="equal">
      <formula>"Moderado"</formula>
    </cfRule>
    <cfRule type="cellIs" dxfId="246" priority="254" operator="equal">
      <formula>"menor"</formula>
    </cfRule>
    <cfRule type="cellIs" dxfId="245" priority="255" operator="equal">
      <formula>"leve"</formula>
    </cfRule>
  </conditionalFormatting>
  <conditionalFormatting sqref="U47">
    <cfRule type="cellIs" dxfId="244" priority="256" operator="equal">
      <formula>#REF!</formula>
    </cfRule>
    <cfRule type="cellIs" dxfId="243" priority="257" operator="equal">
      <formula>#REF!</formula>
    </cfRule>
    <cfRule type="cellIs" dxfId="242" priority="258" operator="equal">
      <formula>#REF!</formula>
    </cfRule>
    <cfRule type="cellIs" dxfId="241" priority="259" operator="equal">
      <formula>#REF!</formula>
    </cfRule>
    <cfRule type="cellIs" dxfId="240" priority="260" operator="equal">
      <formula>#REF!</formula>
    </cfRule>
  </conditionalFormatting>
  <conditionalFormatting sqref="V47">
    <cfRule type="cellIs" dxfId="239" priority="237" operator="equal">
      <formula>"Extremo"</formula>
    </cfRule>
    <cfRule type="cellIs" dxfId="238" priority="238" operator="equal">
      <formula>"Alto"</formula>
    </cfRule>
    <cfRule type="cellIs" dxfId="237" priority="239" operator="equal">
      <formula>"Moderado"</formula>
    </cfRule>
    <cfRule type="cellIs" dxfId="236" priority="240" operator="equal">
      <formula>"Bajo"</formula>
    </cfRule>
  </conditionalFormatting>
  <conditionalFormatting sqref="AO47">
    <cfRule type="cellIs" dxfId="235" priority="246" operator="equal">
      <formula>"Muy Alta"</formula>
    </cfRule>
    <cfRule type="cellIs" dxfId="234" priority="247" operator="equal">
      <formula>"Alta"</formula>
    </cfRule>
    <cfRule type="cellIs" dxfId="233" priority="248" operator="equal">
      <formula>"Media"</formula>
    </cfRule>
    <cfRule type="cellIs" dxfId="232" priority="249" operator="equal">
      <formula>"Baja"</formula>
    </cfRule>
    <cfRule type="cellIs" dxfId="231" priority="250" operator="equal">
      <formula>"Muy Baja"</formula>
    </cfRule>
  </conditionalFormatting>
  <conditionalFormatting sqref="AQ47">
    <cfRule type="cellIs" dxfId="230" priority="241" operator="equal">
      <formula>"Catastrofico"</formula>
    </cfRule>
    <cfRule type="cellIs" dxfId="229" priority="242" operator="equal">
      <formula>"Mayor"</formula>
    </cfRule>
    <cfRule type="cellIs" dxfId="228" priority="243" operator="equal">
      <formula>"Moderado"</formula>
    </cfRule>
    <cfRule type="cellIs" dxfId="227" priority="244" operator="equal">
      <formula>"Menor"</formula>
    </cfRule>
    <cfRule type="cellIs" dxfId="226" priority="245" operator="equal">
      <formula>"Leve"</formula>
    </cfRule>
  </conditionalFormatting>
  <conditionalFormatting sqref="AR47">
    <cfRule type="cellIs" dxfId="225" priority="223" operator="equal">
      <formula>"Extremo"</formula>
    </cfRule>
    <cfRule type="cellIs" dxfId="224" priority="224" operator="equal">
      <formula>"Alto"</formula>
    </cfRule>
    <cfRule type="cellIs" dxfId="223" priority="225" operator="equal">
      <formula>"Moderado"</formula>
    </cfRule>
    <cfRule type="cellIs" dxfId="222" priority="226" operator="equal">
      <formula>"Bajo"</formula>
    </cfRule>
  </conditionalFormatting>
  <conditionalFormatting sqref="AS47">
    <cfRule type="cellIs" dxfId="221" priority="232" operator="equal">
      <formula>"Evitar"</formula>
    </cfRule>
    <cfRule type="cellIs" dxfId="220" priority="233" operator="equal">
      <formula>"Aceptar"</formula>
    </cfRule>
    <cfRule type="cellIs" dxfId="219" priority="234" operator="equal">
      <formula>"reducir transferir"</formula>
    </cfRule>
    <cfRule type="cellIs" dxfId="218" priority="235" operator="equal">
      <formula>"reducir mitigar"</formula>
    </cfRule>
    <cfRule type="cellIs" dxfId="217" priority="236" operator="equal">
      <formula>"Reducir mitigar"</formula>
    </cfRule>
  </conditionalFormatting>
  <conditionalFormatting sqref="K52">
    <cfRule type="cellIs" dxfId="216" priority="213" operator="equal">
      <formula>"Muy Alta"</formula>
    </cfRule>
    <cfRule type="cellIs" dxfId="215" priority="214" operator="equal">
      <formula>"Alta"</formula>
    </cfRule>
    <cfRule type="cellIs" dxfId="214" priority="215" operator="equal">
      <formula>"Media"</formula>
    </cfRule>
    <cfRule type="cellIs" dxfId="213" priority="216" operator="equal">
      <formula>"Baja"</formula>
    </cfRule>
    <cfRule type="cellIs" dxfId="212" priority="217" operator="equal">
      <formula>"Muy Baja"</formula>
    </cfRule>
  </conditionalFormatting>
  <conditionalFormatting sqref="M52">
    <cfRule type="cellIs" dxfId="211" priority="174" operator="equal">
      <formula>$U$12</formula>
    </cfRule>
    <cfRule type="cellIs" dxfId="210" priority="175" operator="equal">
      <formula>$U$13</formula>
    </cfRule>
    <cfRule type="cellIs" dxfId="209" priority="176" operator="equal">
      <formula>$U$14</formula>
    </cfRule>
    <cfRule type="cellIs" dxfId="208" priority="177" operator="equal">
      <formula>$U$15</formula>
    </cfRule>
    <cfRule type="cellIs" dxfId="207" priority="178" operator="equal">
      <formula>$U$16</formula>
    </cfRule>
  </conditionalFormatting>
  <conditionalFormatting sqref="O52">
    <cfRule type="cellIs" dxfId="206" priority="208" operator="equal">
      <formula>"catastrofico"</formula>
    </cfRule>
    <cfRule type="cellIs" dxfId="205" priority="209" operator="equal">
      <formula>"Mayor"</formula>
    </cfRule>
    <cfRule type="cellIs" dxfId="204" priority="210" operator="equal">
      <formula>"Moderado"</formula>
    </cfRule>
    <cfRule type="cellIs" dxfId="203" priority="211" operator="equal">
      <formula>"menor"</formula>
    </cfRule>
    <cfRule type="cellIs" dxfId="202" priority="212" operator="equal">
      <formula>"leve"</formula>
    </cfRule>
  </conditionalFormatting>
  <conditionalFormatting sqref="R52">
    <cfRule type="cellIs" dxfId="201" priority="165" operator="equal">
      <formula>"catastrofico"</formula>
    </cfRule>
    <cfRule type="cellIs" dxfId="200" priority="166" operator="equal">
      <formula>"Mayor"</formula>
    </cfRule>
    <cfRule type="cellIs" dxfId="199" priority="167" operator="equal">
      <formula>"Moderado"</formula>
    </cfRule>
    <cfRule type="cellIs" dxfId="198" priority="168" operator="equal">
      <formula>"menor"</formula>
    </cfRule>
    <cfRule type="cellIs" dxfId="197" priority="169" operator="equal">
      <formula>"leve"</formula>
    </cfRule>
  </conditionalFormatting>
  <conditionalFormatting sqref="T52">
    <cfRule type="cellIs" dxfId="196" priority="198" operator="equal">
      <formula>"catastrofico"</formula>
    </cfRule>
    <cfRule type="cellIs" dxfId="195" priority="199" operator="equal">
      <formula>"Mayor"</formula>
    </cfRule>
    <cfRule type="cellIs" dxfId="194" priority="200" operator="equal">
      <formula>"Moderado"</formula>
    </cfRule>
    <cfRule type="cellIs" dxfId="193" priority="201" operator="equal">
      <formula>"menor"</formula>
    </cfRule>
    <cfRule type="cellIs" dxfId="192" priority="202" operator="equal">
      <formula>"leve"</formula>
    </cfRule>
  </conditionalFormatting>
  <conditionalFormatting sqref="U52">
    <cfRule type="cellIs" dxfId="191" priority="203" operator="equal">
      <formula>#REF!</formula>
    </cfRule>
    <cfRule type="cellIs" dxfId="190" priority="204" operator="equal">
      <formula>#REF!</formula>
    </cfRule>
    <cfRule type="cellIs" dxfId="189" priority="205" operator="equal">
      <formula>#REF!</formula>
    </cfRule>
    <cfRule type="cellIs" dxfId="188" priority="206" operator="equal">
      <formula>#REF!</formula>
    </cfRule>
    <cfRule type="cellIs" dxfId="187" priority="207" operator="equal">
      <formula>#REF!</formula>
    </cfRule>
  </conditionalFormatting>
  <conditionalFormatting sqref="V52">
    <cfRule type="cellIs" dxfId="186" priority="184" operator="equal">
      <formula>"Extremo"</formula>
    </cfRule>
    <cfRule type="cellIs" dxfId="185" priority="185" operator="equal">
      <formula>"Alto"</formula>
    </cfRule>
    <cfRule type="cellIs" dxfId="184" priority="186" operator="equal">
      <formula>"Moderado"</formula>
    </cfRule>
    <cfRule type="cellIs" dxfId="183" priority="187" operator="equal">
      <formula>"Bajo"</formula>
    </cfRule>
  </conditionalFormatting>
  <conditionalFormatting sqref="AO52">
    <cfRule type="cellIs" dxfId="182" priority="193" operator="equal">
      <formula>"Muy Alta"</formula>
    </cfRule>
    <cfRule type="cellIs" dxfId="181" priority="194" operator="equal">
      <formula>"Alta"</formula>
    </cfRule>
    <cfRule type="cellIs" dxfId="180" priority="195" operator="equal">
      <formula>"Media"</formula>
    </cfRule>
    <cfRule type="cellIs" dxfId="179" priority="196" operator="equal">
      <formula>"Baja"</formula>
    </cfRule>
    <cfRule type="cellIs" dxfId="178" priority="197" operator="equal">
      <formula>"Muy Baja"</formula>
    </cfRule>
  </conditionalFormatting>
  <conditionalFormatting sqref="AQ52">
    <cfRule type="cellIs" dxfId="177" priority="188" operator="equal">
      <formula>"Catastrofico"</formula>
    </cfRule>
    <cfRule type="cellIs" dxfId="176" priority="189" operator="equal">
      <formula>"Mayor"</formula>
    </cfRule>
    <cfRule type="cellIs" dxfId="175" priority="190" operator="equal">
      <formula>"Moderado"</formula>
    </cfRule>
    <cfRule type="cellIs" dxfId="174" priority="191" operator="equal">
      <formula>"Menor"</formula>
    </cfRule>
    <cfRule type="cellIs" dxfId="173" priority="192" operator="equal">
      <formula>"Leve"</formula>
    </cfRule>
  </conditionalFormatting>
  <conditionalFormatting sqref="AR52">
    <cfRule type="cellIs" dxfId="172" priority="170" operator="equal">
      <formula>"Extremo"</formula>
    </cfRule>
    <cfRule type="cellIs" dxfId="171" priority="171" operator="equal">
      <formula>"Alto"</formula>
    </cfRule>
    <cfRule type="cellIs" dxfId="170" priority="172" operator="equal">
      <formula>"Moderado"</formula>
    </cfRule>
    <cfRule type="cellIs" dxfId="169" priority="173" operator="equal">
      <formula>"Bajo"</formula>
    </cfRule>
  </conditionalFormatting>
  <conditionalFormatting sqref="AS52">
    <cfRule type="cellIs" dxfId="168" priority="179" operator="equal">
      <formula>"Evitar"</formula>
    </cfRule>
    <cfRule type="cellIs" dxfId="167" priority="180" operator="equal">
      <formula>"Aceptar"</formula>
    </cfRule>
    <cfRule type="cellIs" dxfId="166" priority="181" operator="equal">
      <formula>"reducir transferir"</formula>
    </cfRule>
    <cfRule type="cellIs" dxfId="165" priority="182" operator="equal">
      <formula>"reducir mitigar"</formula>
    </cfRule>
    <cfRule type="cellIs" dxfId="164" priority="183" operator="equal">
      <formula>"Reducir mitigar"</formula>
    </cfRule>
  </conditionalFormatting>
  <conditionalFormatting sqref="K57">
    <cfRule type="cellIs" dxfId="163" priority="160" operator="equal">
      <formula>"Muy Alta"</formula>
    </cfRule>
    <cfRule type="cellIs" dxfId="162" priority="161" operator="equal">
      <formula>"Alta"</formula>
    </cfRule>
    <cfRule type="cellIs" dxfId="161" priority="162" operator="equal">
      <formula>"Media"</formula>
    </cfRule>
    <cfRule type="cellIs" dxfId="160" priority="163" operator="equal">
      <formula>"Baja"</formula>
    </cfRule>
    <cfRule type="cellIs" dxfId="159" priority="164" operator="equal">
      <formula>"Muy Baja"</formula>
    </cfRule>
  </conditionalFormatting>
  <conditionalFormatting sqref="M57">
    <cfRule type="cellIs" dxfId="158" priority="121" operator="equal">
      <formula>$U$12</formula>
    </cfRule>
    <cfRule type="cellIs" dxfId="157" priority="122" operator="equal">
      <formula>$U$13</formula>
    </cfRule>
    <cfRule type="cellIs" dxfId="156" priority="123" operator="equal">
      <formula>$U$14</formula>
    </cfRule>
    <cfRule type="cellIs" dxfId="155" priority="124" operator="equal">
      <formula>$U$15</formula>
    </cfRule>
    <cfRule type="cellIs" dxfId="154" priority="125" operator="equal">
      <formula>$U$16</formula>
    </cfRule>
  </conditionalFormatting>
  <conditionalFormatting sqref="O57">
    <cfRule type="cellIs" dxfId="153" priority="155" operator="equal">
      <formula>"catastrofico"</formula>
    </cfRule>
    <cfRule type="cellIs" dxfId="152" priority="156" operator="equal">
      <formula>"Mayor"</formula>
    </cfRule>
    <cfRule type="cellIs" dxfId="151" priority="157" operator="equal">
      <formula>"Moderado"</formula>
    </cfRule>
    <cfRule type="cellIs" dxfId="150" priority="158" operator="equal">
      <formula>"menor"</formula>
    </cfRule>
    <cfRule type="cellIs" dxfId="149" priority="159" operator="equal">
      <formula>"leve"</formula>
    </cfRule>
  </conditionalFormatting>
  <conditionalFormatting sqref="R57">
    <cfRule type="cellIs" dxfId="148" priority="112" operator="equal">
      <formula>"catastrofico"</formula>
    </cfRule>
    <cfRule type="cellIs" dxfId="147" priority="113" operator="equal">
      <formula>"Mayor"</formula>
    </cfRule>
    <cfRule type="cellIs" dxfId="146" priority="114" operator="equal">
      <formula>"Moderado"</formula>
    </cfRule>
    <cfRule type="cellIs" dxfId="145" priority="115" operator="equal">
      <formula>"menor"</formula>
    </cfRule>
    <cfRule type="cellIs" dxfId="144" priority="116" operator="equal">
      <formula>"leve"</formula>
    </cfRule>
  </conditionalFormatting>
  <conditionalFormatting sqref="T57">
    <cfRule type="cellIs" dxfId="143" priority="145" operator="equal">
      <formula>"catastrofico"</formula>
    </cfRule>
    <cfRule type="cellIs" dxfId="142" priority="146" operator="equal">
      <formula>"Mayor"</formula>
    </cfRule>
    <cfRule type="cellIs" dxfId="141" priority="147" operator="equal">
      <formula>"Moderado"</formula>
    </cfRule>
    <cfRule type="cellIs" dxfId="140" priority="148" operator="equal">
      <formula>"menor"</formula>
    </cfRule>
    <cfRule type="cellIs" dxfId="139" priority="149" operator="equal">
      <formula>"leve"</formula>
    </cfRule>
  </conditionalFormatting>
  <conditionalFormatting sqref="U57">
    <cfRule type="cellIs" dxfId="138" priority="150" operator="equal">
      <formula>#REF!</formula>
    </cfRule>
    <cfRule type="cellIs" dxfId="137" priority="151" operator="equal">
      <formula>#REF!</formula>
    </cfRule>
    <cfRule type="cellIs" dxfId="136" priority="152" operator="equal">
      <formula>#REF!</formula>
    </cfRule>
    <cfRule type="cellIs" dxfId="135" priority="153" operator="equal">
      <formula>#REF!</formula>
    </cfRule>
    <cfRule type="cellIs" dxfId="134" priority="154" operator="equal">
      <formula>#REF!</formula>
    </cfRule>
  </conditionalFormatting>
  <conditionalFormatting sqref="V57">
    <cfRule type="cellIs" dxfId="133" priority="131" operator="equal">
      <formula>"Extremo"</formula>
    </cfRule>
    <cfRule type="cellIs" dxfId="132" priority="132" operator="equal">
      <formula>"Alto"</formula>
    </cfRule>
    <cfRule type="cellIs" dxfId="131" priority="133" operator="equal">
      <formula>"Moderado"</formula>
    </cfRule>
    <cfRule type="cellIs" dxfId="130" priority="134" operator="equal">
      <formula>"Bajo"</formula>
    </cfRule>
  </conditionalFormatting>
  <conditionalFormatting sqref="AO57">
    <cfRule type="cellIs" dxfId="129" priority="140" operator="equal">
      <formula>"Muy Alta"</formula>
    </cfRule>
    <cfRule type="cellIs" dxfId="128" priority="141" operator="equal">
      <formula>"Alta"</formula>
    </cfRule>
    <cfRule type="cellIs" dxfId="127" priority="142" operator="equal">
      <formula>"Media"</formula>
    </cfRule>
    <cfRule type="cellIs" dxfId="126" priority="143" operator="equal">
      <formula>"Baja"</formula>
    </cfRule>
    <cfRule type="cellIs" dxfId="125" priority="144" operator="equal">
      <formula>"Muy Baja"</formula>
    </cfRule>
  </conditionalFormatting>
  <conditionalFormatting sqref="AQ57">
    <cfRule type="cellIs" dxfId="124" priority="135" operator="equal">
      <formula>"Catastrofico"</formula>
    </cfRule>
    <cfRule type="cellIs" dxfId="123" priority="136" operator="equal">
      <formula>"Mayor"</formula>
    </cfRule>
    <cfRule type="cellIs" dxfId="122" priority="137" operator="equal">
      <formula>"Moderado"</formula>
    </cfRule>
    <cfRule type="cellIs" dxfId="121" priority="138" operator="equal">
      <formula>"Menor"</formula>
    </cfRule>
    <cfRule type="cellIs" dxfId="120" priority="139" operator="equal">
      <formula>"Leve"</formula>
    </cfRule>
  </conditionalFormatting>
  <conditionalFormatting sqref="AR57">
    <cfRule type="cellIs" dxfId="119" priority="117" operator="equal">
      <formula>"Extremo"</formula>
    </cfRule>
    <cfRule type="cellIs" dxfId="118" priority="118" operator="equal">
      <formula>"Alto"</formula>
    </cfRule>
    <cfRule type="cellIs" dxfId="117" priority="119" operator="equal">
      <formula>"Moderado"</formula>
    </cfRule>
    <cfRule type="cellIs" dxfId="116" priority="120" operator="equal">
      <formula>"Bajo"</formula>
    </cfRule>
  </conditionalFormatting>
  <conditionalFormatting sqref="AS57">
    <cfRule type="cellIs" dxfId="115" priority="126" operator="equal">
      <formula>"Evitar"</formula>
    </cfRule>
    <cfRule type="cellIs" dxfId="114" priority="127" operator="equal">
      <formula>"Aceptar"</formula>
    </cfRule>
    <cfRule type="cellIs" dxfId="113" priority="128" operator="equal">
      <formula>"reducir transferir"</formula>
    </cfRule>
    <cfRule type="cellIs" dxfId="112" priority="129" operator="equal">
      <formula>"reducir mitigar"</formula>
    </cfRule>
    <cfRule type="cellIs" dxfId="111" priority="130" operator="equal">
      <formula>"Reducir mitigar"</formula>
    </cfRule>
  </conditionalFormatting>
  <conditionalFormatting sqref="K62">
    <cfRule type="cellIs" dxfId="110" priority="107" operator="equal">
      <formula>"Muy Alta"</formula>
    </cfRule>
    <cfRule type="cellIs" dxfId="109" priority="108" operator="equal">
      <formula>"Alta"</formula>
    </cfRule>
    <cfRule type="cellIs" dxfId="108" priority="109" operator="equal">
      <formula>"Media"</formula>
    </cfRule>
    <cfRule type="cellIs" dxfId="107" priority="110" operator="equal">
      <formula>"Baja"</formula>
    </cfRule>
    <cfRule type="cellIs" dxfId="106" priority="111" operator="equal">
      <formula>"Muy Baja"</formula>
    </cfRule>
  </conditionalFormatting>
  <conditionalFormatting sqref="M62">
    <cfRule type="cellIs" dxfId="105" priority="68" operator="equal">
      <formula>$U$12</formula>
    </cfRule>
    <cfRule type="cellIs" dxfId="104" priority="69" operator="equal">
      <formula>$U$13</formula>
    </cfRule>
    <cfRule type="cellIs" dxfId="103" priority="70" operator="equal">
      <formula>$U$14</formula>
    </cfRule>
    <cfRule type="cellIs" dxfId="102" priority="71" operator="equal">
      <formula>$U$15</formula>
    </cfRule>
    <cfRule type="cellIs" dxfId="101" priority="72" operator="equal">
      <formula>$U$16</formula>
    </cfRule>
  </conditionalFormatting>
  <conditionalFormatting sqref="O62">
    <cfRule type="cellIs" dxfId="100" priority="102" operator="equal">
      <formula>"catastrofico"</formula>
    </cfRule>
    <cfRule type="cellIs" dxfId="99" priority="103" operator="equal">
      <formula>"Mayor"</formula>
    </cfRule>
    <cfRule type="cellIs" dxfId="98" priority="104" operator="equal">
      <formula>"Moderado"</formula>
    </cfRule>
    <cfRule type="cellIs" dxfId="97" priority="105" operator="equal">
      <formula>"menor"</formula>
    </cfRule>
    <cfRule type="cellIs" dxfId="96" priority="106" operator="equal">
      <formula>"leve"</formula>
    </cfRule>
  </conditionalFormatting>
  <conditionalFormatting sqref="R62">
    <cfRule type="cellIs" dxfId="95" priority="59" operator="equal">
      <formula>"catastrofico"</formula>
    </cfRule>
    <cfRule type="cellIs" dxfId="94" priority="60" operator="equal">
      <formula>"Mayor"</formula>
    </cfRule>
    <cfRule type="cellIs" dxfId="93" priority="61" operator="equal">
      <formula>"Moderado"</formula>
    </cfRule>
    <cfRule type="cellIs" dxfId="92" priority="62" operator="equal">
      <formula>"menor"</formula>
    </cfRule>
    <cfRule type="cellIs" dxfId="91" priority="63" operator="equal">
      <formula>"leve"</formula>
    </cfRule>
  </conditionalFormatting>
  <conditionalFormatting sqref="T62">
    <cfRule type="cellIs" dxfId="90" priority="92" operator="equal">
      <formula>"catastrofico"</formula>
    </cfRule>
    <cfRule type="cellIs" dxfId="89" priority="93" operator="equal">
      <formula>"Mayor"</formula>
    </cfRule>
    <cfRule type="cellIs" dxfId="88" priority="94" operator="equal">
      <formula>"Moderado"</formula>
    </cfRule>
    <cfRule type="cellIs" dxfId="87" priority="95" operator="equal">
      <formula>"menor"</formula>
    </cfRule>
    <cfRule type="cellIs" dxfId="86" priority="96" operator="equal">
      <formula>"leve"</formula>
    </cfRule>
  </conditionalFormatting>
  <conditionalFormatting sqref="U62">
    <cfRule type="cellIs" dxfId="85" priority="97" operator="equal">
      <formula>#REF!</formula>
    </cfRule>
    <cfRule type="cellIs" dxfId="84" priority="98" operator="equal">
      <formula>#REF!</formula>
    </cfRule>
    <cfRule type="cellIs" dxfId="83" priority="99" operator="equal">
      <formula>#REF!</formula>
    </cfRule>
    <cfRule type="cellIs" dxfId="82" priority="100" operator="equal">
      <formula>#REF!</formula>
    </cfRule>
    <cfRule type="cellIs" dxfId="81" priority="101" operator="equal">
      <formula>#REF!</formula>
    </cfRule>
  </conditionalFormatting>
  <conditionalFormatting sqref="V62">
    <cfRule type="cellIs" dxfId="80" priority="78" operator="equal">
      <formula>"Extremo"</formula>
    </cfRule>
    <cfRule type="cellIs" dxfId="79" priority="79" operator="equal">
      <formula>"Alto"</formula>
    </cfRule>
    <cfRule type="cellIs" dxfId="78" priority="80" operator="equal">
      <formula>"Moderado"</formula>
    </cfRule>
    <cfRule type="cellIs" dxfId="77" priority="81" operator="equal">
      <formula>"Bajo"</formula>
    </cfRule>
  </conditionalFormatting>
  <conditionalFormatting sqref="AO62">
    <cfRule type="cellIs" dxfId="76" priority="87" operator="equal">
      <formula>"Muy Alta"</formula>
    </cfRule>
    <cfRule type="cellIs" dxfId="75" priority="88" operator="equal">
      <formula>"Alta"</formula>
    </cfRule>
    <cfRule type="cellIs" dxfId="74" priority="89" operator="equal">
      <formula>"Media"</formula>
    </cfRule>
    <cfRule type="cellIs" dxfId="73" priority="90" operator="equal">
      <formula>"Baja"</formula>
    </cfRule>
    <cfRule type="cellIs" dxfId="72" priority="91" operator="equal">
      <formula>"Muy Baja"</formula>
    </cfRule>
  </conditionalFormatting>
  <conditionalFormatting sqref="AQ62">
    <cfRule type="cellIs" dxfId="71" priority="82" operator="equal">
      <formula>"Catastrofico"</formula>
    </cfRule>
    <cfRule type="cellIs" dxfId="70" priority="83" operator="equal">
      <formula>"Mayor"</formula>
    </cfRule>
    <cfRule type="cellIs" dxfId="69" priority="84" operator="equal">
      <formula>"Moderado"</formula>
    </cfRule>
    <cfRule type="cellIs" dxfId="68" priority="85" operator="equal">
      <formula>"Menor"</formula>
    </cfRule>
    <cfRule type="cellIs" dxfId="67" priority="86" operator="equal">
      <formula>"Leve"</formula>
    </cfRule>
  </conditionalFormatting>
  <conditionalFormatting sqref="AR62">
    <cfRule type="cellIs" dxfId="66" priority="64" operator="equal">
      <formula>"Extremo"</formula>
    </cfRule>
    <cfRule type="cellIs" dxfId="65" priority="65" operator="equal">
      <formula>"Alto"</formula>
    </cfRule>
    <cfRule type="cellIs" dxfId="64" priority="66" operator="equal">
      <formula>"Moderado"</formula>
    </cfRule>
    <cfRule type="cellIs" dxfId="63" priority="67" operator="equal">
      <formula>"Bajo"</formula>
    </cfRule>
  </conditionalFormatting>
  <conditionalFormatting sqref="AS62">
    <cfRule type="cellIs" dxfId="62" priority="73" operator="equal">
      <formula>"Evitar"</formula>
    </cfRule>
    <cfRule type="cellIs" dxfId="61" priority="74" operator="equal">
      <formula>"Aceptar"</formula>
    </cfRule>
    <cfRule type="cellIs" dxfId="60" priority="75" operator="equal">
      <formula>"reducir transferir"</formula>
    </cfRule>
    <cfRule type="cellIs" dxfId="59" priority="76" operator="equal">
      <formula>"reducir mitigar"</formula>
    </cfRule>
    <cfRule type="cellIs" dxfId="58" priority="77" operator="equal">
      <formula>"Reducir mitigar"</formula>
    </cfRule>
  </conditionalFormatting>
  <conditionalFormatting sqref="K67">
    <cfRule type="cellIs" dxfId="57" priority="54" operator="equal">
      <formula>"Muy Alta"</formula>
    </cfRule>
    <cfRule type="cellIs" dxfId="56" priority="55" operator="equal">
      <formula>"Alta"</formula>
    </cfRule>
    <cfRule type="cellIs" dxfId="55" priority="56" operator="equal">
      <formula>"Media"</formula>
    </cfRule>
    <cfRule type="cellIs" dxfId="54" priority="57" operator="equal">
      <formula>"Baja"</formula>
    </cfRule>
    <cfRule type="cellIs" dxfId="53" priority="58" operator="equal">
      <formula>"Muy Baja"</formula>
    </cfRule>
  </conditionalFormatting>
  <conditionalFormatting sqref="M67">
    <cfRule type="cellIs" dxfId="52" priority="15" operator="equal">
      <formula>$U$12</formula>
    </cfRule>
    <cfRule type="cellIs" dxfId="51" priority="16" operator="equal">
      <formula>$U$13</formula>
    </cfRule>
    <cfRule type="cellIs" dxfId="50" priority="17" operator="equal">
      <formula>$U$14</formula>
    </cfRule>
    <cfRule type="cellIs" dxfId="49" priority="18" operator="equal">
      <formula>$U$15</formula>
    </cfRule>
    <cfRule type="cellIs" dxfId="48" priority="19" operator="equal">
      <formula>$U$16</formula>
    </cfRule>
  </conditionalFormatting>
  <conditionalFormatting sqref="O67">
    <cfRule type="cellIs" dxfId="47" priority="49" operator="equal">
      <formula>"catastrofico"</formula>
    </cfRule>
    <cfRule type="cellIs" dxfId="46" priority="50" operator="equal">
      <formula>"Mayor"</formula>
    </cfRule>
    <cfRule type="cellIs" dxfId="45" priority="51" operator="equal">
      <formula>"Moderado"</formula>
    </cfRule>
    <cfRule type="cellIs" dxfId="44" priority="52" operator="equal">
      <formula>"menor"</formula>
    </cfRule>
    <cfRule type="cellIs" dxfId="43" priority="53" operator="equal">
      <formula>"leve"</formula>
    </cfRule>
  </conditionalFormatting>
  <conditionalFormatting sqref="R67">
    <cfRule type="cellIs" dxfId="42" priority="6" operator="equal">
      <formula>"catastrofico"</formula>
    </cfRule>
    <cfRule type="cellIs" dxfId="41" priority="7" operator="equal">
      <formula>"Mayor"</formula>
    </cfRule>
    <cfRule type="cellIs" dxfId="40" priority="8" operator="equal">
      <formula>"Moderado"</formula>
    </cfRule>
    <cfRule type="cellIs" dxfId="39" priority="9" operator="equal">
      <formula>"menor"</formula>
    </cfRule>
    <cfRule type="cellIs" dxfId="38" priority="10" operator="equal">
      <formula>"leve"</formula>
    </cfRule>
  </conditionalFormatting>
  <conditionalFormatting sqref="T67">
    <cfRule type="cellIs" dxfId="37" priority="39" operator="equal">
      <formula>"catastrofico"</formula>
    </cfRule>
    <cfRule type="cellIs" dxfId="36" priority="40" operator="equal">
      <formula>"Mayor"</formula>
    </cfRule>
    <cfRule type="cellIs" dxfId="35" priority="41" operator="equal">
      <formula>"Moderado"</formula>
    </cfRule>
    <cfRule type="cellIs" dxfId="34" priority="42" operator="equal">
      <formula>"menor"</formula>
    </cfRule>
    <cfRule type="cellIs" dxfId="33" priority="43" operator="equal">
      <formula>"leve"</formula>
    </cfRule>
  </conditionalFormatting>
  <conditionalFormatting sqref="U67">
    <cfRule type="cellIs" dxfId="32" priority="44" operator="equal">
      <formula>#REF!</formula>
    </cfRule>
    <cfRule type="cellIs" dxfId="31" priority="45" operator="equal">
      <formula>#REF!</formula>
    </cfRule>
    <cfRule type="cellIs" dxfId="30" priority="46" operator="equal">
      <formula>#REF!</formula>
    </cfRule>
    <cfRule type="cellIs" dxfId="29" priority="47" operator="equal">
      <formula>#REF!</formula>
    </cfRule>
    <cfRule type="cellIs" dxfId="28" priority="48" operator="equal">
      <formula>#REF!</formula>
    </cfRule>
  </conditionalFormatting>
  <conditionalFormatting sqref="V67">
    <cfRule type="cellIs" dxfId="27" priority="25" operator="equal">
      <formula>"Extremo"</formula>
    </cfRule>
    <cfRule type="cellIs" dxfId="26" priority="26" operator="equal">
      <formula>"Alto"</formula>
    </cfRule>
    <cfRule type="cellIs" dxfId="25" priority="27" operator="equal">
      <formula>"Moderado"</formula>
    </cfRule>
    <cfRule type="cellIs" dxfId="24" priority="28" operator="equal">
      <formula>"Bajo"</formula>
    </cfRule>
  </conditionalFormatting>
  <conditionalFormatting sqref="AO67">
    <cfRule type="cellIs" dxfId="23" priority="34" operator="equal">
      <formula>"Muy Alta"</formula>
    </cfRule>
    <cfRule type="cellIs" dxfId="22" priority="35" operator="equal">
      <formula>"Alta"</formula>
    </cfRule>
    <cfRule type="cellIs" dxfId="21" priority="36" operator="equal">
      <formula>"Media"</formula>
    </cfRule>
    <cfRule type="cellIs" dxfId="20" priority="37" operator="equal">
      <formula>"Baja"</formula>
    </cfRule>
    <cfRule type="cellIs" dxfId="19" priority="38" operator="equal">
      <formula>"Muy Baja"</formula>
    </cfRule>
  </conditionalFormatting>
  <conditionalFormatting sqref="AQ67">
    <cfRule type="cellIs" dxfId="18" priority="29" operator="equal">
      <formula>"Catastrofico"</formula>
    </cfRule>
    <cfRule type="cellIs" dxfId="17" priority="30" operator="equal">
      <formula>"Mayor"</formula>
    </cfRule>
    <cfRule type="cellIs" dxfId="16" priority="31" operator="equal">
      <formula>"Moderado"</formula>
    </cfRule>
    <cfRule type="cellIs" dxfId="15" priority="32" operator="equal">
      <formula>"Menor"</formula>
    </cfRule>
    <cfRule type="cellIs" dxfId="14" priority="33" operator="equal">
      <formula>"Leve"</formula>
    </cfRule>
  </conditionalFormatting>
  <conditionalFormatting sqref="AR67">
    <cfRule type="cellIs" dxfId="13" priority="11" operator="equal">
      <formula>"Extremo"</formula>
    </cfRule>
    <cfRule type="cellIs" dxfId="12" priority="12" operator="equal">
      <formula>"Alto"</formula>
    </cfRule>
    <cfRule type="cellIs" dxfId="11" priority="13" operator="equal">
      <formula>"Moderado"</formula>
    </cfRule>
    <cfRule type="cellIs" dxfId="10" priority="14" operator="equal">
      <formula>"Bajo"</formula>
    </cfRule>
  </conditionalFormatting>
  <conditionalFormatting sqref="AS67">
    <cfRule type="cellIs" dxfId="9" priority="20" operator="equal">
      <formula>"Evitar"</formula>
    </cfRule>
    <cfRule type="cellIs" dxfId="8" priority="21" operator="equal">
      <formula>"Aceptar"</formula>
    </cfRule>
    <cfRule type="cellIs" dxfId="7" priority="22" operator="equal">
      <formula>"reducir transferir"</formula>
    </cfRule>
    <cfRule type="cellIs" dxfId="6" priority="23" operator="equal">
      <formula>"reducir mitigar"</formula>
    </cfRule>
    <cfRule type="cellIs" dxfId="5" priority="24" operator="equal">
      <formula>"Reducir mitigar"</formula>
    </cfRule>
  </conditionalFormatting>
  <conditionalFormatting sqref="AO37">
    <cfRule type="cellIs" dxfId="4" priority="1" operator="equal">
      <formula>"Muy Alta"</formula>
    </cfRule>
    <cfRule type="cellIs" dxfId="3" priority="2" operator="equal">
      <formula>"Alta"</formula>
    </cfRule>
    <cfRule type="cellIs" dxfId="2" priority="3" operator="equal">
      <formula>"Media"</formula>
    </cfRule>
    <cfRule type="cellIs" dxfId="1" priority="4" operator="equal">
      <formula>"Baja"</formula>
    </cfRule>
    <cfRule type="cellIs" dxfId="0" priority="5" operator="equal">
      <formula>"Muy Baja"</formula>
    </cfRule>
  </conditionalFormatting>
  <dataValidations count="16">
    <dataValidation type="list" allowBlank="1" showInputMessage="1" showErrorMessage="1" sqref="AS12 AS17 AS22 AS27 AS32 AS37 AS42 AS47 AS52 AS57 AS62 AS67">
      <formula1>"Reducir mitigar,Reducir Transferir,Aceptar,Evitar"</formula1>
    </dataValidation>
    <dataValidation type="list" allowBlank="1" showInputMessage="1" showErrorMessage="1" sqref="G27:H27 G17:H17 G22:H22 G12:H12 G62:H62 G32:H32 G37:H37 G42:H42 G47:H47 G52:H52 G57:H57 G67:H67">
      <formula1>"Procesos,Evento externo,Talento humano,Tecnologias,Infraestructura"</formula1>
    </dataValidation>
    <dataValidation type="list" allowBlank="1" showInputMessage="1" showErrorMessage="1" sqref="F12:F71">
      <formula1>"A Ejecucion y administracion de procesos,B Fraude externo,C Fraude interno,D Fallas teconologicas,E Relaciones laborales,F Usuarios productos y practicas organizacionales,G Daños activos fisicos"</formula1>
    </dataValidation>
    <dataValidation type="list" allowBlank="1" showInputMessage="1" showErrorMessage="1" sqref="M12:M71">
      <formula1>"N/A,menor a 10 SMLMV,ENTRE 10 Y 50 SMLMV,entre 50 y 100 SMLMV,entre 100 y 500 SMLMV,Mayor a 500 SMLMV"</formula1>
    </dataValidation>
    <dataValidation type="list" allowBlank="1" showInputMessage="1" showErrorMessage="1" sqref="AB22 AB12 AB17:AB18">
      <formula1>"Preventivo,Detectivo,Correctivo"</formula1>
    </dataValidation>
    <dataValidation type="list" allowBlank="1" showInputMessage="1" showErrorMessage="1" sqref="AE12:AE13 AE22">
      <formula1>"Manual,Automatico"</formula1>
    </dataValidation>
    <dataValidation type="list" allowBlank="1" showInputMessage="1" showErrorMessage="1" sqref="AG22:AG23 AG12:AG13">
      <formula1>"Documentado,Sin Documentar"</formula1>
    </dataValidation>
    <dataValidation type="list" allowBlank="1" showInputMessage="1" showErrorMessage="1" sqref="AH12:AH13 AH22:AH23">
      <formula1>"Continua,Aleatoria"</formula1>
    </dataValidation>
    <dataValidation type="list" allowBlank="1" showInputMessage="1" showErrorMessage="1" sqref="AI12:AI13 AI22:AI23">
      <formula1>"Con Registro,Sin Registro"</formula1>
    </dataValidation>
    <dataValidation type="list" allowBlank="1" showInputMessage="1" showErrorMessage="1" sqref="BI6">
      <formula1>$BI$9:$BI$13</formula1>
    </dataValidation>
    <dataValidation type="list" allowBlank="1" showInputMessage="1" showErrorMessage="1" sqref="P12 P17 P22 P27 P32 P37 P42 P47 P52 P57 P62 P67">
      <formula1>$Q$12:$Q$16</formula1>
    </dataValidation>
    <dataValidation type="list" allowBlank="1" showInputMessage="1" showErrorMessage="1" sqref="H5">
      <formula1>"Estrategico,Misional,Apoyo"</formula1>
    </dataValidation>
    <dataValidation type="list" allowBlank="1" showInputMessage="1" showErrorMessage="1" sqref="BC12:BC71">
      <formula1>"Sin Iniciar,En proceso,Cerrado"</formula1>
    </dataValidation>
    <dataValidation type="list" allowBlank="1" showInputMessage="1" showErrorMessage="1" sqref="AE17:AE18">
      <formula1>"Manual,Automático"</formula1>
    </dataValidation>
    <dataValidation type="list" allowBlank="1" showInputMessage="1" showErrorMessage="1" sqref="AE14:AE16 AE19:AE21 AE25:AE26 AE29:AE31 AE34:AE36 AE39:AE41 AE44:AE46 AE48:AE51 AE53:AE56 AE59:AE61 AE64:AE66 AE68:AE71">
      <formula1>"Manual,Automatico,NA"</formula1>
    </dataValidation>
    <dataValidation type="list" allowBlank="1" showInputMessage="1" showErrorMessage="1" sqref="AB14:AB16 AB19:AB21 AB25:AB26 AB29:AB31 AB34:AB36 AB39:AB41 AB44:AB46 AB48:AB51 AB53:AB56 AB59:AB61 AB64:AB66 AB68:AB71">
      <formula1>"Preventivo,Detectivo,Correctivo,NA"</formula1>
    </dataValidation>
  </dataValidations>
  <pageMargins left="0.7" right="0.7" top="0.75" bottom="0.75" header="0.3" footer="0.3"/>
  <pageSetup scale="30" orientation="landscape" horizontalDpi="4294967292"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'[5]11 FORMULAS'!#REF!</xm:f>
          </x14:formula1>
          <xm:sqref>AB27:AB28 AE67 AB23:AB24 AE52 AG24:AI24 AB62:AB63 AG27:AI28 AE27:AE28 AE23:AE24 AB32:AB33 AE32:AE33 AE62:AE63 AB37:AB38 AE37:AE38 AB57:AB58 AB42:AB43 AE42:AE43 AB47 AE47 AB52 AE57:AE58 AB67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Indice</vt:lpstr>
      <vt:lpstr>CONTEXTO</vt:lpstr>
      <vt:lpstr>48 GADCA</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cp:lastPrinted>2023-08-03T19:09:20Z</cp:lastPrinted>
  <dcterms:created xsi:type="dcterms:W3CDTF">2006-09-16T00:00:00Z</dcterms:created>
  <dcterms:modified xsi:type="dcterms:W3CDTF">2023-10-18T17:02:21Z</dcterms:modified>
</cp:coreProperties>
</file>