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100" tabRatio="848" activeTab="2"/>
  </bookViews>
  <sheets>
    <sheet name="Indice" sheetId="1" r:id="rId1"/>
    <sheet name="CONTEXTO" sheetId="2" r:id="rId2"/>
    <sheet name="DESARRO. DE ESTRAT. E.E. 2023" sheetId="3" r:id="rId3"/>
  </sheets>
  <externalReferences>
    <externalReference r:id="rId6"/>
    <externalReference r:id="rId7"/>
    <externalReference r:id="rId8"/>
  </externalReferences>
  <definedNames>
    <definedName name="_xlnm._FilterDatabase" localSheetId="1" hidden="1">'CONTEXTO'!$A$4:$I$76</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Mode="manual" fullCalcOnLoad="1"/>
</workbook>
</file>

<file path=xl/sharedStrings.xml><?xml version="1.0" encoding="utf-8"?>
<sst xmlns="http://schemas.openxmlformats.org/spreadsheetml/2006/main" count="912" uniqueCount="347">
  <si>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</si>
  <si>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</si>
  <si>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</si>
  <si>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</si>
  <si>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</si>
  <si>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</si>
  <si>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</si>
  <si>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</si>
  <si>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</si>
  <si>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</si>
  <si>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</si>
  <si>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</si>
  <si>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</si>
  <si>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</si>
  <si>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</si>
  <si>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</si>
  <si>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</si>
  <si>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</si>
  <si>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</si>
  <si>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</si>
  <si>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</si>
  <si>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</si>
  <si>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</si>
  <si>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</si>
  <si>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</si>
  <si>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</si>
  <si>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</si>
  <si>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</si>
  <si>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</si>
  <si>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</si>
  <si>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</si>
  <si>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</si>
  <si>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</si>
  <si>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</si>
  <si>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</si>
  <si>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</si>
  <si>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</si>
  <si>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</si>
  <si>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</si>
  <si>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</si>
  <si>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</si>
  <si>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</si>
  <si>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</si>
  <si>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</si>
  <si>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</si>
  <si>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</si>
  <si>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</si>
  <si>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</si>
  <si>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</si>
  <si>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</si>
  <si>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</si>
  <si>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</si>
  <si>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</si>
  <si>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</si>
  <si>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</si>
  <si>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</si>
  <si>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</si>
  <si>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</si>
  <si>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</si>
  <si>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</si>
  <si>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</si>
  <si>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</si>
  <si>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</si>
  <si>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</si>
  <si>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</si>
  <si>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</si>
  <si>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</si>
  <si>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</si>
  <si>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</si>
  <si>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</si>
  <si>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</si>
  <si>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</si>
  <si>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</si>
  <si>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</si>
  <si>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</si>
  <si>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</si>
  <si>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</si>
  <si>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</si>
  <si>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</si>
  <si>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</si>
  <si>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</si>
  <si>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</si>
  <si>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</si>
  <si>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</si>
  <si>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</si>
  <si>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</si>
  <si>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</si>
  <si>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</si>
  <si>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</si>
  <si>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</si>
  <si>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</si>
  <si>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</si>
  <si>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</si>
  <si>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</si>
  <si>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</si>
  <si>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</si>
  <si>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</si>
  <si>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</si>
  <si>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</si>
  <si>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</si>
  <si>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</si>
  <si>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</si>
  <si>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</si>
  <si>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</si>
  <si>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</si>
  <si>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</si>
  <si>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</si>
  <si>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</si>
  <si>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</si>
  <si>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</si>
  <si>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</si>
  <si>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</si>
  <si>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</si>
  <si>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</si>
  <si>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</si>
  <si>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</si>
  <si>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</si>
  <si>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</si>
  <si>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</si>
  <si>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</si>
  <si>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</si>
  <si>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</si>
  <si>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</si>
  <si>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</si>
  <si>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</si>
  <si>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</si>
  <si>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</si>
  <si>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</si>
  <si>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</si>
  <si>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</si>
  <si>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</si>
  <si>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</si>
  <si>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</si>
  <si>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</si>
  <si>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</si>
  <si>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</si>
  <si>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</si>
  <si>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</si>
  <si>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</si>
  <si>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</si>
  <si>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</si>
  <si>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</si>
  <si>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</si>
  <si>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</si>
  <si>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</si>
  <si>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</si>
  <si>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</si>
  <si>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</si>
  <si>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</si>
  <si>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</si>
  <si>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</si>
  <si>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</si>
  <si>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</si>
  <si>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</si>
  <si>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</si>
  <si>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</si>
  <si>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</si>
  <si>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</si>
  <si>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</si>
  <si>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</si>
  <si>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</si>
  <si>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</si>
  <si>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</si>
  <si>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</si>
  <si>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</si>
  <si>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</si>
  <si>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</si>
  <si>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</si>
  <si>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</si>
  <si>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</si>
  <si>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</si>
  <si>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</si>
  <si>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</si>
  <si>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</si>
  <si>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</si>
  <si>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</si>
  <si>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</si>
  <si>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</si>
  <si>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</si>
  <si>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DIRECCIONAMIENTO ESTRATEGICO</t>
  </si>
  <si>
    <t>GHADI</t>
  </si>
  <si>
    <t>ADMINISTRACION DEL SISTEMA DE GESTION DE CALIDAD</t>
  </si>
  <si>
    <t>GHAAS</t>
  </si>
  <si>
    <t>PRESUPUESTO</t>
  </si>
  <si>
    <t>GHAPR</t>
  </si>
  <si>
    <t>GESTION TRIBUTARIA</t>
  </si>
  <si>
    <t>GHAGT</t>
  </si>
  <si>
    <t>TESORERIA</t>
  </si>
  <si>
    <t>GHATE</t>
  </si>
  <si>
    <t>CONTABILIDAD</t>
  </si>
  <si>
    <t>GHACO</t>
  </si>
  <si>
    <t>GESTION ADMINISTRATIVA</t>
  </si>
  <si>
    <t>GHAGA</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</si>
  <si>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</si>
  <si>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</si>
  <si>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</si>
  <si>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</si>
  <si>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</si>
  <si>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</si>
  <si>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</si>
  <si>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</si>
  <si>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</si>
  <si>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</si>
  <si>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</si>
  <si>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</si>
  <si>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</si>
  <si>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</si>
  <si>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</si>
  <si>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</si>
  <si>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</si>
  <si>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</si>
  <si>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</si>
  <si>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 xml:space="preserve">ALCALDIA MAYOR DE CARTAGENA DE INDIAS </t>
  </si>
  <si>
    <t>Código:GADCA03-F009</t>
  </si>
  <si>
    <t>MACROPROCESO: GESTIÓN ADMINISTRATIVA</t>
  </si>
  <si>
    <t>Versión: 1.0</t>
  </si>
  <si>
    <t>PROCESO/SUBPROCESO: CALIDAD/ IMPLEMENTACIÓN MODELOS DE GESTIÓN</t>
  </si>
  <si>
    <t>Vigencia: 04-01-2022</t>
  </si>
  <si>
    <t>MATRIZ DE RIESGOS INSTITUCIONALES - CONTEXTO E IDENTIFICACIÓN</t>
  </si>
  <si>
    <t>Página: 1 de 1</t>
  </si>
  <si>
    <t>ENTIDAD:</t>
  </si>
  <si>
    <t>PROCESO:</t>
  </si>
  <si>
    <t>Apoyo</t>
  </si>
  <si>
    <t>Elaboración o Actualización:</t>
  </si>
  <si>
    <t>2022-09-30 / 2023-04-21</t>
  </si>
  <si>
    <t>OBJETIVO DEL PROCESO:</t>
  </si>
  <si>
    <t>Vigencia del:</t>
  </si>
  <si>
    <t>2022-2023</t>
  </si>
  <si>
    <t xml:space="preserve"> </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</si>
  <si>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</si>
  <si>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</si>
  <si>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</si>
  <si>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</si>
  <si>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</si>
  <si>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</si>
  <si>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</si>
  <si>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</si>
  <si>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</si>
  <si>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</si>
  <si>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</si>
  <si>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</si>
  <si>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</si>
  <si>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</si>
  <si>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Listado de criterios impacto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</si>
  <si>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</si>
  <si>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</si>
  <si>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</si>
  <si>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</si>
  <si>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</si>
  <si>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</si>
  <si>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</si>
  <si>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</si>
  <si>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</si>
  <si>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</si>
  <si>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</si>
  <si>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</si>
  <si>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</si>
  <si>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</si>
  <si>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</si>
  <si>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El riesgo afecta la imagen de algún área de la organización</t>
  </si>
  <si>
    <t>1.1.1. No. de Riesgo</t>
  </si>
  <si>
    <t>1.1.2. ¿QUÉ? IMPACTO</t>
  </si>
  <si>
    <r>
      <t>1.1.3. ¿CÓMO? CAUSA INMEDIATA  (</t>
    </r>
    <r>
      <rPr>
        <sz val="9"/>
        <color indexed="9"/>
        <rFont val="Arial Narrow"/>
        <family val="2"/>
      </rPr>
      <t xml:space="preserve">Iniciar con la palabra </t>
    </r>
    <r>
      <rPr>
        <b/>
        <sz val="9"/>
        <color indexed="9"/>
        <rFont val="Arial Narrow"/>
        <family val="2"/>
      </rPr>
      <t>por)</t>
    </r>
  </si>
  <si>
    <r>
      <t>1.1.4. ¿PORQUÉ? CAUSA RAÍZ (</t>
    </r>
    <r>
      <rPr>
        <sz val="9"/>
        <color indexed="9"/>
        <rFont val="Arial Narrow"/>
        <family val="2"/>
      </rPr>
      <t xml:space="preserve">Iniciar con </t>
    </r>
    <r>
      <rPr>
        <b/>
        <sz val="9"/>
        <color indexed="9"/>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</si>
  <si>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</si>
  <si>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</si>
  <si>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</si>
  <si>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</si>
  <si>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</si>
  <si>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</si>
  <si>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</si>
  <si>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</si>
  <si>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</si>
  <si>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</si>
  <si>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</si>
  <si>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</si>
  <si>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El riesgo afecta la imagen de la entidad internamente, de conocimiento general nivel interno, de junta directiva y accionistas y/o de proveedores</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</si>
  <si>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</si>
  <si>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</si>
  <si>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</si>
  <si>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</si>
  <si>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</si>
  <si>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</si>
  <si>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</si>
  <si>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</si>
  <si>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</si>
  <si>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</si>
  <si>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</si>
  <si>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</si>
  <si>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</si>
  <si>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</si>
  <si>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</si>
  <si>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</si>
  <si>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</si>
  <si>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</si>
  <si>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</si>
  <si>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</si>
  <si>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</si>
  <si>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</si>
  <si>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</si>
  <si>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El riesgo afecta la imagen de la entidad con algunos usuarios de relevancia frente al logro de los objetivos.</t>
  </si>
  <si>
    <t>Procesos</t>
  </si>
  <si>
    <t>El riesgo afecta la imagen de la entidad a nivel nacional, con efecto publicitario sostenido a nivel país</t>
  </si>
  <si>
    <t>Seguimiento trimestral</t>
  </si>
  <si>
    <t>Preventivo</t>
  </si>
  <si>
    <t>Manual</t>
  </si>
  <si>
    <t>Sin Documentar</t>
  </si>
  <si>
    <t>Continua</t>
  </si>
  <si>
    <t>Con Registro</t>
  </si>
  <si>
    <t>Evitar</t>
  </si>
  <si>
    <t>Utilice la lista de despligue que se encuentra parametrizada, le aparecerán las opciones:
Sin Iniciar, En proceso, Cerrado,
la selección en este caso dependerá de las acciones del plan que se hayan establecido en cada caso.</t>
  </si>
  <si>
    <t>El riesgo afecta la imagen de la entidad con efecto publicitario sostenido a nivel de sector administrativo, nivel departamental o municipal.</t>
  </si>
  <si>
    <t>Documentado</t>
  </si>
  <si>
    <t>El riesgo afecta la imagen de la entidad con algunos usuarios de relevancia frente al logro de los objetivos</t>
  </si>
  <si>
    <t>El riesgo afecta la imagen de la entidad con efecto publicitario sostenido a nivel de sector administrativo, nivel departamental o municipal</t>
  </si>
  <si>
    <t>Posibilidad de perdida reputacional y economica</t>
  </si>
  <si>
    <t xml:space="preserve">por baja asignación de recursos para la realización de las actividades, el cual conllevan a </t>
  </si>
  <si>
    <t xml:space="preserve"> incumplimiento de las metas y afectación en la óptima prestación del servicio al ciudadano.</t>
  </si>
  <si>
    <t>entre 50 y 100 SMLMV</t>
  </si>
  <si>
    <t>Secretaria/o de Particiáción y Desarrollo Social - Coordinadores de unidades Responsables</t>
  </si>
  <si>
    <t xml:space="preserve">Realizar solicitud y gestion ante secretarias competentes para ajustes al presupuesto asignado mediante traslados y/o   adiciones que permitan cumplir con las metas definidas en la entidad  </t>
  </si>
  <si>
    <t>Establecer ruta para  la vinculacion oportuna de talento humano acorde con las necesidades, perfiles y tiempo presentados por cada unidad</t>
  </si>
  <si>
    <t xml:space="preserve">Solicitar a los coordinadores de Unidad el reporte  de la gestion de metas por programa. </t>
  </si>
  <si>
    <t>Probabilidad</t>
  </si>
  <si>
    <t>Automatico</t>
  </si>
  <si>
    <t>Alcaldia de Cartagena de Indias</t>
  </si>
  <si>
    <t>Promover de manera permanente la formalización, vinculación laboral y el emprendimiento con alto potencial de sostenibilidad y afianzamiento dentro de mercados competitivos, mediante procesos de formación, articulación, acompañamiento, asesorias y gestión comercial para el mejoramiento de la calidad de vida del 100% de la poblacion del Distrito de Cartagena.</t>
  </si>
  <si>
    <t>A Ejecucion y administracion de procesos</t>
  </si>
  <si>
    <r>
      <rPr>
        <b/>
        <sz val="9"/>
        <color indexed="8"/>
        <rFont val="Calibri"/>
        <family val="2"/>
      </rPr>
      <t>FORTALEZAS</t>
    </r>
    <r>
      <rPr>
        <sz val="9"/>
        <color indexed="8"/>
        <rFont val="Calibri"/>
        <family val="2"/>
      </rPr>
      <t xml:space="preserve">
</t>
    </r>
    <r>
      <rPr>
        <b/>
        <sz val="9"/>
        <color indexed="8"/>
        <rFont val="Calibri"/>
        <family val="2"/>
      </rPr>
      <t>1.</t>
    </r>
    <r>
      <rPr>
        <sz val="9"/>
        <color indexed="8"/>
        <rFont val="Calibri"/>
        <family val="2"/>
      </rPr>
      <t xml:space="preserve"> Vinculación Oportuna de Talento Humano Acorde con las Necesidades y Perfiles Requeridos en cada Unidad.</t>
    </r>
  </si>
  <si>
    <r>
      <rPr>
        <b/>
        <sz val="9"/>
        <color indexed="8"/>
        <rFont val="Calibri"/>
        <family val="2"/>
      </rPr>
      <t>DEBILIDADES</t>
    </r>
    <r>
      <rPr>
        <sz val="9"/>
        <color indexed="8"/>
        <rFont val="Calibri"/>
        <family val="2"/>
      </rPr>
      <t xml:space="preserve">
</t>
    </r>
    <r>
      <rPr>
        <b/>
        <sz val="9"/>
        <color indexed="8"/>
        <rFont val="Calibri"/>
        <family val="2"/>
      </rPr>
      <t>1.</t>
    </r>
    <r>
      <rPr>
        <sz val="9"/>
        <color indexed="8"/>
        <rFont val="Calibri"/>
        <family val="2"/>
      </rPr>
      <t xml:space="preserve"> Baja Asignación de Recursos para la Realización de las Actividades y Demora en los Procesos de Contratación.</t>
    </r>
  </si>
  <si>
    <r>
      <rPr>
        <b/>
        <sz val="9"/>
        <color indexed="8"/>
        <rFont val="Calibri"/>
        <family val="2"/>
      </rPr>
      <t>OPORTUNIDADES</t>
    </r>
    <r>
      <rPr>
        <sz val="9"/>
        <color indexed="8"/>
        <rFont val="Calibri"/>
        <family val="2"/>
      </rPr>
      <t xml:space="preserve">
</t>
    </r>
    <r>
      <rPr>
        <b/>
        <sz val="9"/>
        <color indexed="8"/>
        <rFont val="Calibri"/>
        <family val="2"/>
      </rPr>
      <t>1.</t>
    </r>
    <r>
      <rPr>
        <sz val="9"/>
        <color indexed="8"/>
        <rFont val="Calibri"/>
        <family val="2"/>
      </rPr>
      <t xml:space="preserve"> Generación de Alianzas con Gremios Afines al Desarrollo Economico (en Emprendimiento y Empleabilidad) dentro del Distrito de Cartagena.</t>
    </r>
  </si>
  <si>
    <r>
      <rPr>
        <b/>
        <sz val="9"/>
        <color indexed="8"/>
        <rFont val="Calibri"/>
        <family val="2"/>
      </rPr>
      <t>AMENAZAS</t>
    </r>
    <r>
      <rPr>
        <sz val="9"/>
        <color indexed="8"/>
        <rFont val="Calibri"/>
        <family val="2"/>
      </rPr>
      <t xml:space="preserve">
</t>
    </r>
    <r>
      <rPr>
        <b/>
        <sz val="9"/>
        <color indexed="8"/>
        <rFont val="Calibri"/>
        <family val="2"/>
      </rPr>
      <t>1.</t>
    </r>
    <r>
      <rPr>
        <sz val="9"/>
        <color indexed="8"/>
        <rFont val="Calibri"/>
        <family val="2"/>
      </rPr>
      <t xml:space="preserve"> El Número de Personas en Condición de Vulnerabilidad en la Ciudad de Cartagena de Indias Supera a la Capacidad de Atención de la Secretaría de Participación y Desarrollo Social.</t>
    </r>
  </si>
  <si>
    <r>
      <rPr>
        <b/>
        <sz val="9"/>
        <color indexed="8"/>
        <rFont val="Calibri"/>
        <family val="2"/>
      </rPr>
      <t>1.</t>
    </r>
    <r>
      <rPr>
        <sz val="9"/>
        <color indexed="8"/>
        <rFont val="Calibri"/>
        <family val="2"/>
      </rPr>
      <t xml:space="preserve"> Generar Alianzas con Gremios Afines al Desarrollo Economico (en Emprendimiento y Empleabilidad) en la Ciudad de Cartagena de Indias, para Contrarrestar la Baja Asignación de Recursos para la Realización de las Actividades.</t>
    </r>
  </si>
  <si>
    <r>
      <rPr>
        <b/>
        <sz val="9"/>
        <color indexed="8"/>
        <rFont val="Calibri"/>
        <family val="2"/>
      </rPr>
      <t>1.</t>
    </r>
    <r>
      <rPr>
        <sz val="9"/>
        <color indexed="8"/>
        <rFont val="Calibri"/>
        <family val="2"/>
      </rPr>
      <t xml:space="preserve"> Aumentar la Vinculación del Talento Humano Acorde con las Necesidades y Perfiles Requeridos en cada Unidad que Permitan la Atención de la Totalidad de Personas en Condición de Vulnerabilidad en la Ciudad de Cartagena de Indias en Temas de Emprendimiento y Empleabilidad.</t>
    </r>
  </si>
  <si>
    <r>
      <rPr>
        <b/>
        <sz val="9"/>
        <color indexed="8"/>
        <rFont val="Calibri"/>
        <family val="2"/>
      </rPr>
      <t>1.</t>
    </r>
    <r>
      <rPr>
        <sz val="9"/>
        <color indexed="8"/>
        <rFont val="Calibri"/>
        <family val="2"/>
      </rPr>
      <t xml:space="preserve"> Generar Alianzas con Gremios Afines al Desarrollo Económico  (en Emprendimiento y Empleabilidad) en la Ciudad de Cartagena de Indias con el Apoyo del Talento Humano Acorde con las Necesidades y Perfiles Requeridos.</t>
    </r>
  </si>
  <si>
    <r>
      <rPr>
        <b/>
        <sz val="9"/>
        <color indexed="8"/>
        <rFont val="Calibri"/>
        <family val="2"/>
      </rPr>
      <t>1.</t>
    </r>
    <r>
      <rPr>
        <sz val="9"/>
        <color indexed="8"/>
        <rFont val="Calibri"/>
        <family val="2"/>
      </rPr>
      <t xml:space="preserve"> Ajustar la Asignación de Recursos para la Realización de las Actividades y Mejorar los Tiempos de Contratación en los Procesos que Permitan la Atención de la Totalidad de Personas en Condición de Vulnerabilidad en la Ciudad de Cartagena de Indias en Temas de Emprendimiento y Empleabilidad.</t>
    </r>
  </si>
  <si>
    <r>
      <rPr>
        <b/>
        <sz val="10"/>
        <color indexed="8"/>
        <rFont val="Calibri"/>
        <family val="2"/>
      </rPr>
      <t>FORTALEZAS</t>
    </r>
    <r>
      <rPr>
        <sz val="9"/>
        <color indexed="8"/>
        <rFont val="Calibri"/>
        <family val="2"/>
      </rPr>
      <t xml:space="preserve">
</t>
    </r>
    <r>
      <rPr>
        <b/>
        <sz val="9"/>
        <color indexed="8"/>
        <rFont val="Calibri"/>
        <family val="2"/>
      </rPr>
      <t>1.</t>
    </r>
    <r>
      <rPr>
        <sz val="9"/>
        <color indexed="8"/>
        <rFont val="Calibri"/>
        <family val="2"/>
      </rPr>
      <t xml:space="preserve"> Vinculación Oportuna de Talento Humano Acorde con las Necesidades y Perfiles Requeridos en cada Unidad. 
</t>
    </r>
    <r>
      <rPr>
        <b/>
        <sz val="9"/>
        <color indexed="8"/>
        <rFont val="Calibri"/>
        <family val="2"/>
      </rPr>
      <t>2.</t>
    </r>
    <r>
      <rPr>
        <sz val="9"/>
        <color indexed="8"/>
        <rFont val="Calibri"/>
        <family val="2"/>
      </rPr>
      <t xml:space="preserve"> Facilidad para generar alianzas con agencias de empleo y empresas en busca de talento humano</t>
    </r>
  </si>
  <si>
    <r>
      <rPr>
        <b/>
        <sz val="10"/>
        <color indexed="8"/>
        <rFont val="Calibri"/>
        <family val="2"/>
      </rPr>
      <t>DEBILIDADES</t>
    </r>
    <r>
      <rPr>
        <sz val="9"/>
        <color indexed="8"/>
        <rFont val="Calibri"/>
        <family val="2"/>
      </rPr>
      <t xml:space="preserve">
</t>
    </r>
    <r>
      <rPr>
        <b/>
        <sz val="9"/>
        <color indexed="8"/>
        <rFont val="Calibri"/>
        <family val="2"/>
      </rPr>
      <t>1.</t>
    </r>
    <r>
      <rPr>
        <sz val="9"/>
        <color indexed="8"/>
        <rFont val="Calibri"/>
        <family val="2"/>
      </rPr>
      <t xml:space="preserve"> Baja Asignación de Recursos para la Realización de las Actividades y Demora en los Procesos de Contratación.
</t>
    </r>
    <r>
      <rPr>
        <b/>
        <sz val="9"/>
        <color indexed="8"/>
        <rFont val="Calibri"/>
        <family val="2"/>
      </rPr>
      <t xml:space="preserve">2. </t>
    </r>
    <r>
      <rPr>
        <sz val="9"/>
        <color indexed="8"/>
        <rFont val="Calibri"/>
        <family val="2"/>
      </rPr>
      <t>Perfiles poco competitivos por naturaleza de la poblacion que se atiende (poblacion en condicion de vulnerabilidad)</t>
    </r>
  </si>
  <si>
    <r>
      <rPr>
        <b/>
        <sz val="10"/>
        <color indexed="8"/>
        <rFont val="Calibri"/>
        <family val="2"/>
      </rPr>
      <t>OPORTUNIDADES</t>
    </r>
    <r>
      <rPr>
        <sz val="9"/>
        <color indexed="8"/>
        <rFont val="Calibri"/>
        <family val="2"/>
      </rPr>
      <t xml:space="preserve">
</t>
    </r>
    <r>
      <rPr>
        <b/>
        <sz val="9"/>
        <color indexed="8"/>
        <rFont val="Calibri"/>
        <family val="2"/>
      </rPr>
      <t>1.</t>
    </r>
    <r>
      <rPr>
        <sz val="9"/>
        <color indexed="8"/>
        <rFont val="Calibri"/>
        <family val="2"/>
      </rPr>
      <t xml:space="preserve"> Generación de Alianzas con Gremios Afines al Desarrollo Economico (en Emprendimiento y Empleabilidad) dentro del Distrito de Cartagena.
</t>
    </r>
    <r>
      <rPr>
        <b/>
        <sz val="9"/>
        <color indexed="8"/>
        <rFont val="Calibri"/>
        <family val="2"/>
      </rPr>
      <t xml:space="preserve">2. </t>
    </r>
    <r>
      <rPr>
        <sz val="9"/>
        <color indexed="8"/>
        <rFont val="Calibri"/>
        <family val="2"/>
      </rPr>
      <t>Generación de alianzas para formaciones en educacion para el trabajo y desarrollo humano</t>
    </r>
  </si>
  <si>
    <r>
      <rPr>
        <b/>
        <sz val="10"/>
        <color indexed="8"/>
        <rFont val="Calibri"/>
        <family val="2"/>
      </rPr>
      <t>AMENAZAS</t>
    </r>
    <r>
      <rPr>
        <sz val="9"/>
        <color indexed="8"/>
        <rFont val="Calibri"/>
        <family val="2"/>
      </rPr>
      <t xml:space="preserve">
</t>
    </r>
    <r>
      <rPr>
        <b/>
        <sz val="9"/>
        <color indexed="8"/>
        <rFont val="Calibri"/>
        <family val="2"/>
      </rPr>
      <t>1.</t>
    </r>
    <r>
      <rPr>
        <sz val="9"/>
        <color indexed="8"/>
        <rFont val="Calibri"/>
        <family val="2"/>
      </rPr>
      <t xml:space="preserve"> El Número de Personas en Condición de Vulnerabilidad en la Ciudad de Cartagena de Indias Supera a la Capacidad de Atención de la Secretaría de Participación y Desarrollo Social.
</t>
    </r>
    <r>
      <rPr>
        <b/>
        <sz val="9"/>
        <color indexed="8"/>
        <rFont val="Calibri"/>
        <family val="2"/>
      </rPr>
      <t xml:space="preserve">2. </t>
    </r>
    <r>
      <rPr>
        <sz val="9"/>
        <color indexed="8"/>
        <rFont val="Calibri"/>
        <family val="2"/>
      </rPr>
      <t>Poca capacidad para antender a toda la poblacion emergente que necesita dicha formacion</t>
    </r>
  </si>
  <si>
    <r>
      <rPr>
        <b/>
        <sz val="9"/>
        <color indexed="8"/>
        <rFont val="Calibri"/>
        <family val="2"/>
      </rPr>
      <t>1.</t>
    </r>
    <r>
      <rPr>
        <sz val="9"/>
        <color indexed="8"/>
        <rFont val="Calibri"/>
        <family val="2"/>
      </rPr>
      <t xml:space="preserve"> Generar Alianzas con Gremios Afines al Desarrollo Economico (en Emprendimiento y Empleabilidad) en la Ciudad de Cartagena de Indias, para Contrarrestar la Baja Asignación de Recursos para la Realización de las Actividades.
</t>
    </r>
    <r>
      <rPr>
        <b/>
        <sz val="9"/>
        <color indexed="8"/>
        <rFont val="Calibri"/>
        <family val="2"/>
      </rPr>
      <t>2.</t>
    </r>
    <r>
      <rPr>
        <sz val="9"/>
        <color indexed="8"/>
        <rFont val="Calibri"/>
        <family val="2"/>
      </rPr>
      <t xml:space="preserve"> Generar alianzas para formaciones en educacion para el trabajo y desarrollo humano que permitan  hacer mas competitivos por los perfiles laborales de la poblacion atendida por la unidad (poblacion en condicion de vulnerabilidad) </t>
    </r>
  </si>
  <si>
    <r>
      <rPr>
        <b/>
        <sz val="9"/>
        <color indexed="8"/>
        <rFont val="Calibri"/>
        <family val="2"/>
      </rPr>
      <t>1.</t>
    </r>
    <r>
      <rPr>
        <sz val="9"/>
        <color indexed="8"/>
        <rFont val="Calibri"/>
        <family val="2"/>
      </rPr>
      <t xml:space="preserve"> Aumentar la Vinculación del Talento Humano Acorde con las Necesidades y Perfiles Requeridos en cada Unidad que Permitan la Atención de la Totalidad de Personas en Condición de Vulnerabilidad en la Ciudad de Cartagena de Indias en Temas de Emprendimiento y Empleabilidad.
</t>
    </r>
    <r>
      <rPr>
        <b/>
        <sz val="9"/>
        <color indexed="8"/>
        <rFont val="Calibri"/>
        <family val="2"/>
      </rPr>
      <t>2.</t>
    </r>
    <r>
      <rPr>
        <sz val="9"/>
        <color indexed="8"/>
        <rFont val="Calibri"/>
        <family val="2"/>
      </rPr>
      <t xml:space="preserve"> Aumentar el numero de alianzas con agencias de empleo y empresas en busca de talento humano que ayuden a mitgar la poca capacidad para antender a toda la poblacion emergente en condicion de vulnerabilidad</t>
    </r>
  </si>
  <si>
    <r>
      <rPr>
        <b/>
        <sz val="9"/>
        <color indexed="8"/>
        <rFont val="Calibri"/>
        <family val="2"/>
      </rPr>
      <t>1.</t>
    </r>
    <r>
      <rPr>
        <sz val="9"/>
        <color indexed="8"/>
        <rFont val="Calibri"/>
        <family val="2"/>
      </rPr>
      <t xml:space="preserve"> Generar Alianzas con Gremios Afines al Desarrollo Económico  (en Emprendimiento y Empleabilidad) en la Ciudad de Cartagena de Indias con el Apoyo del Talento Humano Acorde con las Necesidades y Perfiles Requeridos.
</t>
    </r>
    <r>
      <rPr>
        <b/>
        <sz val="9"/>
        <color indexed="8"/>
        <rFont val="Calibri"/>
        <family val="2"/>
      </rPr>
      <t>2.</t>
    </r>
    <r>
      <rPr>
        <sz val="9"/>
        <color indexed="8"/>
        <rFont val="Calibri"/>
        <family val="2"/>
      </rPr>
      <t xml:space="preserve"> Mantener y aumentar el numero de alianzas con agencias de empleo y empresas en busca de talento humano asi como con entidades que realicen  formaciones en educacion para el trabajo y desarrollo humano</t>
    </r>
  </si>
  <si>
    <r>
      <rPr>
        <b/>
        <sz val="9"/>
        <color indexed="8"/>
        <rFont val="Calibri"/>
        <family val="2"/>
      </rPr>
      <t>1.</t>
    </r>
    <r>
      <rPr>
        <sz val="9"/>
        <color indexed="8"/>
        <rFont val="Calibri"/>
        <family val="2"/>
      </rPr>
      <t xml:space="preserve"> Ajustar la Asignación de Recursos para la Realización de las Actividades y Mejorar los Tiempos de Contratación en los Procesos que Permitan la Atención de la Totalidad de Personas en Condición de Vulnerabilidad en la Ciudad de Cartagena de Indias en Temas de Emprendimiento y Empleabilidad.
</t>
    </r>
    <r>
      <rPr>
        <b/>
        <sz val="9"/>
        <color indexed="8"/>
        <rFont val="Calibri"/>
        <family val="2"/>
      </rPr>
      <t>2.</t>
    </r>
    <r>
      <rPr>
        <sz val="9"/>
        <color indexed="8"/>
        <rFont val="Calibri"/>
        <family val="2"/>
      </rPr>
      <t xml:space="preserve"> Apoyar en la formacion requerida por  la poblacion, basada en la oferta laboral actual, Ampliando la capacidad de antencion a la poblacion emergente que lo necesita.</t>
    </r>
  </si>
  <si>
    <t>Realizar Monitoreo y Seguimiento a las Gestiones de las Metas Programadas</t>
  </si>
  <si>
    <t>R1</t>
  </si>
  <si>
    <t>Coodinadores de Programas
 o Unidades y/o
Líder del Proceso.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</si>
</sst>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00"/>
  </numFmts>
  <fonts count="89">
    <font>
      <sz val="11"/>
      <color theme="1"/>
      <name val="Calibri"/>
      <family val="2"/>
    </font>
    <font>
      <sz val="11"/>
      <color indexed="8"/>
      <name val="Calibri"/>
      <family val="2"/>
    </font>
    <font>
      <sz val="8"/>
      <name val="Arial Narrow"/>
      <family val="2"/>
    </font>
    <font>
      <b/>
      <sz val="12"/>
      <name val="Arial Narrow"/>
      <family val="2"/>
    </font>
    <font>
      <sz val="12"/>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9"/>
      <color indexed="9"/>
      <name val="Arial Narrow"/>
      <family val="2"/>
    </font>
    <font>
      <sz val="9"/>
      <name val="Arial Narrow"/>
      <family val="2"/>
    </font>
    <font>
      <sz val="9"/>
      <color indexed="9"/>
      <name val="Arial Narrow"/>
      <family val="2"/>
    </font>
    <font>
      <sz val="10"/>
      <name val="Arial"/>
      <family val="2"/>
    </font>
    <font>
      <sz val="9"/>
      <color indexed="8"/>
      <name val="Calibri"/>
      <family val="2"/>
    </font>
    <font>
      <b/>
      <sz val="9"/>
      <color indexed="8"/>
      <name val="Calibri"/>
      <family val="2"/>
    </font>
    <font>
      <b/>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0"/>
      <color indexed="8"/>
      <name val="Calibri"/>
      <family val="2"/>
    </font>
    <font>
      <u val="single"/>
      <sz val="11"/>
      <color indexed="1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Calibri"/>
      <family val="2"/>
    </font>
    <font>
      <sz val="8"/>
      <color indexed="12"/>
      <name val="Calibri"/>
      <family val="2"/>
    </font>
    <font>
      <sz val="8"/>
      <color indexed="17"/>
      <name val="Calibri"/>
      <family val="2"/>
    </font>
    <font>
      <b/>
      <sz val="8"/>
      <color indexed="8"/>
      <name val="Calibri"/>
      <family val="2"/>
    </font>
    <font>
      <b/>
      <sz val="6"/>
      <color indexed="8"/>
      <name val="Calibri"/>
      <family val="2"/>
    </font>
    <font>
      <sz val="9"/>
      <color indexed="8"/>
      <name val="Arial Narrow"/>
      <family val="2"/>
    </font>
    <font>
      <b/>
      <sz val="6"/>
      <color indexed="9"/>
      <name val="Arial Narrow"/>
      <family val="2"/>
    </font>
    <font>
      <b/>
      <sz val="7"/>
      <color indexed="9"/>
      <name val="Arial Narrow"/>
      <family val="2"/>
    </font>
    <font>
      <b/>
      <sz val="12"/>
      <color indexed="9"/>
      <name val="Arial Narrow"/>
      <family val="2"/>
    </font>
    <font>
      <sz val="9"/>
      <color indexed="12"/>
      <name val="Calibri"/>
      <family val="2"/>
    </font>
    <font>
      <b/>
      <sz val="11"/>
      <color indexed="9"/>
      <name val="Arial Narrow"/>
      <family val="2"/>
    </font>
    <font>
      <b/>
      <sz val="12"/>
      <color indexed="8"/>
      <name val="Arial Narrow"/>
      <family val="2"/>
    </font>
    <font>
      <b/>
      <sz val="10"/>
      <color indexed="9"/>
      <name val="Arial Narrow"/>
      <family val="2"/>
    </font>
    <font>
      <b/>
      <sz val="9"/>
      <color indexed="9"/>
      <name val="Calibri"/>
      <family val="2"/>
    </font>
    <font>
      <b/>
      <sz val="9"/>
      <color indexed="8"/>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0"/>
      <color theme="1"/>
      <name val="Calibri"/>
      <family val="2"/>
    </font>
    <font>
      <u val="single"/>
      <sz val="11"/>
      <color theme="10"/>
      <name val="Calibri"/>
      <family val="2"/>
    </font>
    <font>
      <sz val="11"/>
      <color rgb="FF9C0006"/>
      <name val="Calibri"/>
      <family val="2"/>
    </font>
    <font>
      <sz val="11"/>
      <color rgb="FF9C57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10"/>
      <color theme="1"/>
      <name val="Calibri"/>
      <family val="2"/>
    </font>
    <font>
      <sz val="8"/>
      <color theme="10"/>
      <name val="Calibri"/>
      <family val="2"/>
    </font>
    <font>
      <sz val="8"/>
      <color theme="6" tint="-0.4999699890613556"/>
      <name val="Calibri"/>
      <family val="2"/>
    </font>
    <font>
      <b/>
      <sz val="8"/>
      <color theme="1"/>
      <name val="Calibri"/>
      <family val="2"/>
    </font>
    <font>
      <b/>
      <sz val="6"/>
      <color theme="1"/>
      <name val="Calibri"/>
      <family val="2"/>
    </font>
    <font>
      <sz val="9"/>
      <color theme="1"/>
      <name val="Arial Narrow"/>
      <family val="2"/>
    </font>
    <font>
      <b/>
      <sz val="6"/>
      <color theme="0"/>
      <name val="Arial Narrow"/>
      <family val="2"/>
    </font>
    <font>
      <b/>
      <sz val="7"/>
      <color theme="0"/>
      <name val="Arial Narrow"/>
      <family val="2"/>
    </font>
    <font>
      <b/>
      <sz val="9"/>
      <color theme="0"/>
      <name val="Arial Narrow"/>
      <family val="2"/>
    </font>
    <font>
      <b/>
      <sz val="12"/>
      <color theme="0"/>
      <name val="Arial Narrow"/>
      <family val="2"/>
    </font>
    <font>
      <sz val="9"/>
      <color theme="10"/>
      <name val="Calibri"/>
      <family val="2"/>
    </font>
    <font>
      <sz val="9"/>
      <color theme="1"/>
      <name val="Calibri"/>
      <family val="2"/>
    </font>
    <font>
      <b/>
      <sz val="9"/>
      <color theme="1"/>
      <name val="Arial Narrow"/>
      <family val="2"/>
    </font>
    <font>
      <b/>
      <sz val="9"/>
      <color theme="0"/>
      <name val="Calibri"/>
      <family val="2"/>
    </font>
    <font>
      <b/>
      <sz val="11"/>
      <color theme="0"/>
      <name val="Arial Narrow"/>
      <family val="2"/>
    </font>
    <font>
      <b/>
      <sz val="10"/>
      <color theme="0"/>
      <name val="Arial Narrow"/>
      <family val="2"/>
    </font>
    <font>
      <b/>
      <sz val="12"/>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50"/>
        <bgColor indexed="64"/>
      </patternFill>
    </fill>
    <fill>
      <patternFill patternType="solid">
        <fgColor theme="0" tint="-0.1499900072813034"/>
        <bgColor indexed="64"/>
      </patternFill>
    </fill>
    <fill>
      <patternFill patternType="solid">
        <fgColor theme="0"/>
        <bgColor indexed="64"/>
      </patternFill>
    </fill>
    <fill>
      <patternFill patternType="solid">
        <fgColor rgb="FF2E9265"/>
        <bgColor indexed="64"/>
      </patternFill>
    </fill>
    <fill>
      <patternFill patternType="solid">
        <fgColor theme="3" tint="0.7999799847602844"/>
        <bgColor indexed="64"/>
      </patternFill>
    </fill>
    <fill>
      <patternFill patternType="solid">
        <fgColor rgb="FF2E9265"/>
        <bgColor indexed="64"/>
      </patternFill>
    </fill>
    <fill>
      <patternFill patternType="solid">
        <fgColor theme="6"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style="thin"/>
      <top/>
      <bottom/>
    </border>
    <border>
      <left style="hair"/>
      <right/>
      <top style="hair"/>
      <bottom style="hair"/>
    </border>
    <border>
      <left/>
      <right style="double"/>
      <top style="hair"/>
      <bottom style="hair"/>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9" fillId="29" borderId="1" applyNumberFormat="0" applyAlignment="0" applyProtection="0"/>
    <xf numFmtId="0" fontId="60" fillId="0" borderId="5" applyBorder="0">
      <alignment horizontal="center" vertical="center" wrapText="1"/>
      <protection/>
    </xf>
    <xf numFmtId="0" fontId="61"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0" fillId="32" borderId="6" applyNumberFormat="0" applyFont="0" applyAlignment="0" applyProtection="0"/>
    <xf numFmtId="9" fontId="0" fillId="0" borderId="0" applyFont="0" applyFill="0" applyBorder="0" applyAlignment="0" applyProtection="0"/>
    <xf numFmtId="0" fontId="65" fillId="21" borderId="7"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57" fillId="0" borderId="9" applyNumberFormat="0" applyFill="0" applyAlignment="0" applyProtection="0"/>
    <xf numFmtId="0" fontId="70" fillId="0" borderId="10" applyNumberFormat="0" applyFill="0" applyAlignment="0" applyProtection="0"/>
  </cellStyleXfs>
  <cellXfs count="127">
    <xf numFmtId="0" fontId="0" fillId="0" borderId="0" xfId="0" applyFont="1" applyAlignment="1">
      <alignment/>
    </xf>
    <xf numFmtId="0" fontId="71" fillId="0" borderId="11" xfId="0" applyFont="1" applyBorder="1" applyAlignment="1">
      <alignment/>
    </xf>
    <xf numFmtId="0" fontId="72" fillId="6" borderId="11" xfId="0" applyFont="1" applyFill="1" applyBorder="1" applyAlignment="1">
      <alignment horizontal="center" vertical="center" wrapText="1"/>
    </xf>
    <xf numFmtId="0" fontId="71" fillId="0" borderId="11" xfId="0" applyFont="1" applyBorder="1" applyAlignment="1">
      <alignment horizontal="center" vertical="center"/>
    </xf>
    <xf numFmtId="0" fontId="73" fillId="0" borderId="11" xfId="47" applyFont="1" applyBorder="1" applyAlignment="1">
      <alignment/>
    </xf>
    <xf numFmtId="0" fontId="73" fillId="0" borderId="11" xfId="47" applyFont="1" applyBorder="1" applyAlignment="1">
      <alignment wrapText="1"/>
    </xf>
    <xf numFmtId="0" fontId="73" fillId="0" borderId="11" xfId="47" applyFont="1" applyBorder="1" applyAlignment="1">
      <alignment horizontal="center" wrapText="1"/>
    </xf>
    <xf numFmtId="0" fontId="2" fillId="33" borderId="0" xfId="60" applyFont="1" applyFill="1">
      <alignment/>
      <protection/>
    </xf>
    <xf numFmtId="0" fontId="5" fillId="0" borderId="0" xfId="60" applyFont="1" applyAlignment="1">
      <alignment vertical="center" wrapText="1"/>
      <protection/>
    </xf>
    <xf numFmtId="0" fontId="7" fillId="0" borderId="0" xfId="60" applyFont="1" applyAlignment="1">
      <alignment vertical="center" wrapText="1"/>
      <protection/>
    </xf>
    <xf numFmtId="9" fontId="8" fillId="0" borderId="0" xfId="60" applyNumberFormat="1" applyFont="1" applyAlignment="1">
      <alignment vertical="center" wrapText="1"/>
      <protection/>
    </xf>
    <xf numFmtId="9" fontId="8" fillId="0" borderId="0" xfId="60" applyNumberFormat="1" applyFont="1" applyAlignment="1">
      <alignment horizontal="center" vertical="center" wrapText="1"/>
      <protection/>
    </xf>
    <xf numFmtId="0" fontId="9" fillId="0" borderId="0" xfId="60" applyFont="1" applyAlignment="1">
      <alignment horizontal="center" vertical="center" wrapText="1"/>
      <protection/>
    </xf>
    <xf numFmtId="0" fontId="11" fillId="0" borderId="0" xfId="60" applyFont="1" applyAlignment="1">
      <alignment vertical="center" wrapText="1"/>
      <protection/>
    </xf>
    <xf numFmtId="0" fontId="2" fillId="0" borderId="11" xfId="60" applyFont="1" applyBorder="1" applyAlignment="1">
      <alignment horizontal="center" vertical="center" wrapText="1"/>
      <protection/>
    </xf>
    <xf numFmtId="0" fontId="2" fillId="0" borderId="11" xfId="60" applyFont="1" applyBorder="1" applyAlignment="1">
      <alignment horizontal="left" vertical="center" wrapText="1"/>
      <protection/>
    </xf>
    <xf numFmtId="0" fontId="11" fillId="7" borderId="11" xfId="0" applyFont="1" applyFill="1" applyBorder="1" applyAlignment="1" applyProtection="1">
      <alignment horizontal="center" vertical="center" wrapText="1"/>
      <protection locked="0"/>
    </xf>
    <xf numFmtId="9" fontId="11" fillId="0" borderId="11" xfId="0" applyNumberFormat="1" applyFont="1" applyBorder="1" applyAlignment="1">
      <alignment horizontal="center" vertical="center" wrapText="1"/>
    </xf>
    <xf numFmtId="9" fontId="11" fillId="7" borderId="11" xfId="0" applyNumberFormat="1" applyFont="1" applyFill="1" applyBorder="1" applyAlignment="1" applyProtection="1">
      <alignment horizontal="center" vertical="center" wrapText="1"/>
      <protection locked="0"/>
    </xf>
    <xf numFmtId="0" fontId="2" fillId="0" borderId="0" xfId="60" applyFont="1" applyAlignment="1">
      <alignment horizontal="justify" vertical="top" wrapText="1"/>
      <protection/>
    </xf>
    <xf numFmtId="0" fontId="2" fillId="0" borderId="11" xfId="60" applyFont="1" applyBorder="1" applyAlignment="1">
      <alignment horizontal="justify" vertical="top" wrapText="1"/>
      <protection/>
    </xf>
    <xf numFmtId="0" fontId="11" fillId="0" borderId="11" xfId="60" applyFont="1" applyBorder="1" applyAlignment="1">
      <alignment horizontal="justify" vertical="top" wrapText="1"/>
      <protection/>
    </xf>
    <xf numFmtId="165" fontId="71" fillId="0" borderId="11" xfId="0" applyNumberFormat="1" applyFont="1" applyBorder="1" applyAlignment="1">
      <alignment horizontal="center" vertical="center"/>
    </xf>
    <xf numFmtId="0" fontId="74" fillId="0" borderId="11" xfId="47" applyFont="1" applyBorder="1" applyAlignment="1">
      <alignment horizontal="center" vertical="center" wrapText="1"/>
    </xf>
    <xf numFmtId="0" fontId="71" fillId="0" borderId="11" xfId="0" applyFont="1" applyBorder="1" applyAlignment="1">
      <alignment horizontal="center" vertical="center" wrapText="1"/>
    </xf>
    <xf numFmtId="0" fontId="0" fillId="0" borderId="11" xfId="0" applyBorder="1" applyAlignment="1">
      <alignment horizontal="center"/>
    </xf>
    <xf numFmtId="0" fontId="73" fillId="0" borderId="5" xfId="47" applyFont="1" applyBorder="1" applyAlignment="1">
      <alignment vertical="center" wrapText="1"/>
    </xf>
    <xf numFmtId="0" fontId="0" fillId="0" borderId="11" xfId="0" applyBorder="1" applyAlignment="1">
      <alignment/>
    </xf>
    <xf numFmtId="0" fontId="54" fillId="34" borderId="11" xfId="0" applyFont="1" applyFill="1" applyBorder="1" applyAlignment="1">
      <alignment horizontal="center"/>
    </xf>
    <xf numFmtId="0" fontId="70" fillId="35" borderId="11" xfId="0" applyFont="1" applyFill="1" applyBorder="1" applyAlignment="1">
      <alignment horizontal="center" vertical="center" wrapText="1"/>
    </xf>
    <xf numFmtId="0" fontId="75" fillId="13" borderId="11" xfId="0" applyFont="1" applyFill="1" applyBorder="1" applyAlignment="1">
      <alignment horizontal="center" vertical="center" wrapText="1"/>
    </xf>
    <xf numFmtId="0" fontId="76" fillId="13" borderId="11" xfId="0" applyFont="1" applyFill="1" applyBorder="1" applyAlignment="1">
      <alignment horizontal="center" vertical="center" wrapText="1"/>
    </xf>
    <xf numFmtId="0" fontId="0" fillId="0" borderId="0" xfId="0" applyAlignment="1">
      <alignment wrapText="1"/>
    </xf>
    <xf numFmtId="9" fontId="77" fillId="7" borderId="11" xfId="0" applyNumberFormat="1" applyFont="1" applyFill="1" applyBorder="1" applyAlignment="1" applyProtection="1">
      <alignment horizontal="center" vertical="center" wrapText="1"/>
      <protection locked="0"/>
    </xf>
    <xf numFmtId="9" fontId="77" fillId="0" borderId="5" xfId="60" applyNumberFormat="1" applyFont="1" applyBorder="1" applyAlignment="1">
      <alignment vertical="center" wrapText="1"/>
      <protection/>
    </xf>
    <xf numFmtId="0" fontId="11" fillId="0" borderId="12" xfId="60" applyFont="1" applyBorder="1" applyAlignment="1">
      <alignment vertical="center"/>
      <protection/>
    </xf>
    <xf numFmtId="0" fontId="11" fillId="0" borderId="13" xfId="60" applyFont="1" applyBorder="1" applyAlignment="1">
      <alignment vertical="center"/>
      <protection/>
    </xf>
    <xf numFmtId="9" fontId="77" fillId="0" borderId="5" xfId="60" applyNumberFormat="1" applyFont="1" applyBorder="1" applyAlignment="1">
      <alignment horizontal="center" vertical="center" wrapText="1"/>
      <protection/>
    </xf>
    <xf numFmtId="0" fontId="4" fillId="0" borderId="14" xfId="60" applyFont="1" applyBorder="1" applyAlignment="1">
      <alignment horizontal="center" vertical="center" wrapText="1"/>
      <protection/>
    </xf>
    <xf numFmtId="0" fontId="4" fillId="0" borderId="15" xfId="60" applyFont="1" applyBorder="1" applyAlignment="1">
      <alignment horizontal="center" vertical="center" wrapText="1"/>
      <protection/>
    </xf>
    <xf numFmtId="0" fontId="2" fillId="36" borderId="11" xfId="60" applyFont="1" applyFill="1" applyBorder="1" applyAlignment="1" applyProtection="1">
      <alignment horizontal="left" vertical="center" wrapText="1"/>
      <protection locked="0"/>
    </xf>
    <xf numFmtId="9" fontId="78" fillId="37" borderId="11" xfId="60" applyNumberFormat="1" applyFont="1" applyFill="1" applyBorder="1" applyAlignment="1">
      <alignment horizontal="center" vertical="center" wrapText="1"/>
      <protection/>
    </xf>
    <xf numFmtId="0" fontId="79" fillId="37" borderId="11" xfId="60" applyFont="1" applyFill="1" applyBorder="1" applyAlignment="1">
      <alignment horizontal="center" vertical="center" wrapText="1"/>
      <protection/>
    </xf>
    <xf numFmtId="9" fontId="80" fillId="37" borderId="11" xfId="60" applyNumberFormat="1" applyFont="1" applyFill="1" applyBorder="1" applyAlignment="1">
      <alignment horizontal="center" vertical="center" wrapText="1"/>
      <protection/>
    </xf>
    <xf numFmtId="0" fontId="80" fillId="37" borderId="11" xfId="60" applyFont="1" applyFill="1" applyBorder="1" applyAlignment="1">
      <alignment horizontal="center" vertical="center" wrapText="1"/>
      <protection/>
    </xf>
    <xf numFmtId="0" fontId="80" fillId="37" borderId="11" xfId="60" applyFont="1" applyFill="1" applyBorder="1" applyAlignment="1">
      <alignment vertical="center" wrapText="1"/>
      <protection/>
    </xf>
    <xf numFmtId="0" fontId="81" fillId="37" borderId="13" xfId="60" applyFont="1" applyFill="1" applyBorder="1" applyAlignment="1">
      <alignment horizontal="center" vertical="center" wrapText="1"/>
      <protection/>
    </xf>
    <xf numFmtId="0" fontId="82" fillId="3" borderId="11" xfId="47" applyFont="1" applyFill="1" applyBorder="1" applyAlignment="1">
      <alignment horizontal="center" vertical="center" wrapText="1"/>
    </xf>
    <xf numFmtId="0" fontId="83" fillId="0" borderId="0" xfId="0" applyFont="1" applyAlignment="1">
      <alignment horizontal="center" vertical="center"/>
    </xf>
    <xf numFmtId="0" fontId="14"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73" fillId="0" borderId="5" xfId="47" applyFont="1" applyBorder="1" applyAlignment="1">
      <alignment horizontal="center" vertical="center" wrapText="1"/>
    </xf>
    <xf numFmtId="0" fontId="73" fillId="0" borderId="12" xfId="47" applyFont="1" applyBorder="1" applyAlignment="1">
      <alignment horizontal="center" vertical="center" wrapText="1"/>
    </xf>
    <xf numFmtId="0" fontId="73" fillId="0" borderId="13" xfId="47" applyFont="1" applyBorder="1" applyAlignment="1">
      <alignment horizontal="center" vertical="center" wrapText="1"/>
    </xf>
    <xf numFmtId="0" fontId="71" fillId="0" borderId="5"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5"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3" xfId="0" applyFont="1" applyBorder="1" applyAlignment="1">
      <alignment horizontal="center" vertical="center" wrapText="1"/>
    </xf>
    <xf numFmtId="0" fontId="70" fillId="13" borderId="16" xfId="0" applyFont="1" applyFill="1" applyBorder="1" applyAlignment="1">
      <alignment horizontal="center" wrapText="1"/>
    </xf>
    <xf numFmtId="0" fontId="70" fillId="13" borderId="17" xfId="0" applyFont="1" applyFill="1" applyBorder="1" applyAlignment="1">
      <alignment horizontal="center" wrapText="1"/>
    </xf>
    <xf numFmtId="0" fontId="70" fillId="13" borderId="18" xfId="0" applyFont="1" applyFill="1" applyBorder="1" applyAlignment="1">
      <alignment horizontal="center" wrapText="1"/>
    </xf>
    <xf numFmtId="0" fontId="70" fillId="35" borderId="16" xfId="0" applyFont="1" applyFill="1" applyBorder="1" applyAlignment="1">
      <alignment horizontal="center"/>
    </xf>
    <xf numFmtId="0" fontId="70" fillId="35" borderId="17" xfId="0" applyFont="1" applyFill="1" applyBorder="1" applyAlignment="1">
      <alignment horizontal="center"/>
    </xf>
    <xf numFmtId="0" fontId="70" fillId="35" borderId="18" xfId="0" applyFont="1" applyFill="1" applyBorder="1" applyAlignment="1">
      <alignment horizontal="center"/>
    </xf>
    <xf numFmtId="164" fontId="4" fillId="0" borderId="16" xfId="60" applyNumberFormat="1" applyFont="1" applyBorder="1" applyAlignment="1">
      <alignment horizontal="center" vertical="center" wrapText="1"/>
      <protection/>
    </xf>
    <xf numFmtId="164" fontId="4" fillId="0" borderId="17" xfId="60" applyNumberFormat="1" applyFont="1" applyBorder="1" applyAlignment="1">
      <alignment horizontal="center" vertical="center" wrapText="1"/>
      <protection/>
    </xf>
    <xf numFmtId="164" fontId="4" fillId="0" borderId="18" xfId="60" applyNumberFormat="1" applyFont="1" applyBorder="1" applyAlignment="1">
      <alignment horizontal="center" vertical="center" wrapText="1"/>
      <protection/>
    </xf>
    <xf numFmtId="0" fontId="81" fillId="37" borderId="16" xfId="60" applyFont="1" applyFill="1" applyBorder="1" applyAlignment="1">
      <alignment horizontal="center" vertical="center" wrapText="1"/>
      <protection/>
    </xf>
    <xf numFmtId="0" fontId="81" fillId="37" borderId="17" xfId="60" applyFont="1" applyFill="1" applyBorder="1" applyAlignment="1">
      <alignment horizontal="center" vertical="center" wrapText="1"/>
      <protection/>
    </xf>
    <xf numFmtId="0" fontId="81" fillId="37" borderId="18" xfId="60" applyFont="1" applyFill="1" applyBorder="1" applyAlignment="1">
      <alignment horizontal="center" vertical="center" wrapText="1"/>
      <protection/>
    </xf>
    <xf numFmtId="0" fontId="4" fillId="0" borderId="16" xfId="60" applyFont="1" applyBorder="1" applyAlignment="1">
      <alignment horizontal="center" vertical="center" wrapText="1"/>
      <protection/>
    </xf>
    <xf numFmtId="0" fontId="4" fillId="0" borderId="17" xfId="60" applyFont="1" applyBorder="1" applyAlignment="1">
      <alignment horizontal="center" vertical="center" wrapText="1"/>
      <protection/>
    </xf>
    <xf numFmtId="0" fontId="2" fillId="0" borderId="5" xfId="60" applyFont="1" applyBorder="1" applyAlignment="1">
      <alignment horizontal="center" vertical="top" wrapText="1"/>
      <protection/>
    </xf>
    <xf numFmtId="0" fontId="2" fillId="0" borderId="12" xfId="60" applyFont="1" applyBorder="1" applyAlignment="1">
      <alignment horizontal="center" vertical="top" wrapText="1"/>
      <protection/>
    </xf>
    <xf numFmtId="0" fontId="2" fillId="0" borderId="13" xfId="60" applyFont="1" applyBorder="1" applyAlignment="1">
      <alignment horizontal="center" vertical="top" wrapText="1"/>
      <protection/>
    </xf>
    <xf numFmtId="9" fontId="77" fillId="0" borderId="11" xfId="60" applyNumberFormat="1" applyFont="1" applyBorder="1" applyAlignment="1">
      <alignment horizontal="center" vertical="center" wrapText="1"/>
      <protection/>
    </xf>
    <xf numFmtId="0" fontId="11" fillId="0" borderId="11" xfId="60" applyFont="1" applyBorder="1" applyAlignment="1">
      <alignment vertical="center"/>
      <protection/>
    </xf>
    <xf numFmtId="0" fontId="84" fillId="0" borderId="11" xfId="60" applyFont="1" applyBorder="1" applyAlignment="1">
      <alignment horizontal="center" vertical="center" wrapText="1"/>
      <protection/>
    </xf>
    <xf numFmtId="14" fontId="2" fillId="0" borderId="5" xfId="60" applyNumberFormat="1" applyFont="1" applyBorder="1" applyAlignment="1">
      <alignment horizontal="center" vertical="top" wrapText="1"/>
      <protection/>
    </xf>
    <xf numFmtId="0" fontId="84" fillId="0" borderId="11" xfId="60" applyFont="1" applyBorder="1" applyAlignment="1">
      <alignment horizontal="center" vertical="center"/>
      <protection/>
    </xf>
    <xf numFmtId="9" fontId="84" fillId="0" borderId="11" xfId="0" applyNumberFormat="1" applyFont="1" applyBorder="1" applyAlignment="1">
      <alignment horizontal="center" vertical="center" wrapText="1"/>
    </xf>
    <xf numFmtId="0" fontId="11" fillId="0" borderId="11" xfId="60" applyFont="1" applyBorder="1" applyAlignment="1">
      <alignment horizontal="center" vertical="center" wrapText="1"/>
      <protection/>
    </xf>
    <xf numFmtId="3" fontId="11" fillId="38" borderId="11" xfId="60" applyNumberFormat="1" applyFont="1" applyFill="1" applyBorder="1" applyAlignment="1" applyProtection="1">
      <alignment horizontal="center" vertical="center" wrapText="1"/>
      <protection locked="0"/>
    </xf>
    <xf numFmtId="9" fontId="77" fillId="38" borderId="11" xfId="0" applyNumberFormat="1" applyFont="1" applyFill="1" applyBorder="1" applyAlignment="1" applyProtection="1">
      <alignment horizontal="center" vertical="center" wrapText="1"/>
      <protection locked="0"/>
    </xf>
    <xf numFmtId="9" fontId="77" fillId="7" borderId="5" xfId="0" applyNumberFormat="1" applyFont="1" applyFill="1" applyBorder="1" applyAlignment="1" applyProtection="1">
      <alignment horizontal="center" vertical="center" wrapText="1"/>
      <protection locked="0"/>
    </xf>
    <xf numFmtId="9" fontId="77" fillId="7" borderId="12" xfId="0" applyNumberFormat="1" applyFont="1" applyFill="1" applyBorder="1" applyAlignment="1" applyProtection="1">
      <alignment horizontal="center" vertical="center" wrapText="1"/>
      <protection locked="0"/>
    </xf>
    <xf numFmtId="9" fontId="77" fillId="7" borderId="13" xfId="0" applyNumberFormat="1" applyFont="1" applyFill="1" applyBorder="1" applyAlignment="1" applyProtection="1">
      <alignment horizontal="center" vertical="center" wrapText="1"/>
      <protection locked="0"/>
    </xf>
    <xf numFmtId="0" fontId="80" fillId="37" borderId="11" xfId="60" applyFont="1" applyFill="1" applyBorder="1" applyAlignment="1">
      <alignment horizontal="center" vertical="center" wrapText="1"/>
      <protection/>
    </xf>
    <xf numFmtId="0" fontId="11" fillId="36" borderId="11" xfId="60" applyFont="1" applyFill="1" applyBorder="1" applyAlignment="1" applyProtection="1">
      <alignment horizontal="center" vertical="center" wrapText="1"/>
      <protection locked="0"/>
    </xf>
    <xf numFmtId="0" fontId="11" fillId="38" borderId="11" xfId="60" applyFont="1" applyFill="1" applyBorder="1" applyAlignment="1" applyProtection="1">
      <alignment horizontal="center" vertical="center" wrapText="1"/>
      <protection locked="0"/>
    </xf>
    <xf numFmtId="9" fontId="11" fillId="0" borderId="11" xfId="0" applyNumberFormat="1" applyFont="1" applyBorder="1" applyAlignment="1">
      <alignment horizontal="center" vertical="center" wrapText="1"/>
    </xf>
    <xf numFmtId="0" fontId="80" fillId="39" borderId="11" xfId="60" applyFont="1" applyFill="1" applyBorder="1" applyAlignment="1">
      <alignment horizontal="center" vertical="center" textRotation="90" wrapText="1"/>
      <protection/>
    </xf>
    <xf numFmtId="9" fontId="80" fillId="37" borderId="11" xfId="60" applyNumberFormat="1" applyFont="1" applyFill="1" applyBorder="1" applyAlignment="1">
      <alignment horizontal="center" vertical="center" wrapText="1"/>
      <protection/>
    </xf>
    <xf numFmtId="0" fontId="85" fillId="37" borderId="5" xfId="0" applyFont="1" applyFill="1" applyBorder="1" applyAlignment="1">
      <alignment horizontal="center" vertical="center" wrapText="1"/>
    </xf>
    <xf numFmtId="0" fontId="85" fillId="37" borderId="13" xfId="0" applyFont="1" applyFill="1" applyBorder="1" applyAlignment="1">
      <alignment horizontal="center" vertical="center" wrapText="1"/>
    </xf>
    <xf numFmtId="0" fontId="80" fillId="37" borderId="13" xfId="60" applyFont="1" applyFill="1" applyBorder="1" applyAlignment="1">
      <alignment horizontal="center" vertical="center" wrapText="1"/>
      <protection/>
    </xf>
    <xf numFmtId="0" fontId="11" fillId="0" borderId="11" xfId="0" applyFont="1" applyBorder="1" applyAlignment="1">
      <alignment horizontal="center" vertical="center" wrapText="1"/>
    </xf>
    <xf numFmtId="0" fontId="11" fillId="6" borderId="11" xfId="60" applyFont="1" applyFill="1" applyBorder="1" applyAlignment="1" applyProtection="1">
      <alignment horizontal="center" vertical="center" wrapText="1"/>
      <protection locked="0"/>
    </xf>
    <xf numFmtId="0" fontId="80" fillId="37" borderId="11" xfId="60" applyFont="1" applyFill="1" applyBorder="1" applyAlignment="1">
      <alignment horizontal="center" vertical="center" textRotation="90" wrapText="1"/>
      <protection/>
    </xf>
    <xf numFmtId="0" fontId="81" fillId="37" borderId="16" xfId="60" applyFont="1" applyFill="1" applyBorder="1" applyAlignment="1">
      <alignment horizontal="center" vertical="center"/>
      <protection/>
    </xf>
    <xf numFmtId="0" fontId="81" fillId="37" borderId="17" xfId="60" applyFont="1" applyFill="1" applyBorder="1" applyAlignment="1">
      <alignment horizontal="center" vertical="center"/>
      <protection/>
    </xf>
    <xf numFmtId="0" fontId="81" fillId="37" borderId="18" xfId="60" applyFont="1" applyFill="1" applyBorder="1" applyAlignment="1">
      <alignment horizontal="center" vertical="center"/>
      <protection/>
    </xf>
    <xf numFmtId="0" fontId="86" fillId="37" borderId="11" xfId="60" applyFont="1" applyFill="1" applyBorder="1" applyAlignment="1">
      <alignment horizontal="center" vertical="center" wrapText="1"/>
      <protection/>
    </xf>
    <xf numFmtId="0" fontId="81" fillId="37" borderId="11" xfId="60" applyFont="1" applyFill="1" applyBorder="1" applyAlignment="1">
      <alignment horizontal="center" vertical="center" wrapText="1"/>
      <protection/>
    </xf>
    <xf numFmtId="0" fontId="87" fillId="37" borderId="11" xfId="60" applyFont="1" applyFill="1" applyBorder="1" applyAlignment="1">
      <alignment horizontal="center" vertical="center" wrapText="1"/>
      <protection/>
    </xf>
    <xf numFmtId="0" fontId="2" fillId="33" borderId="0" xfId="60" applyFont="1" applyFill="1" applyAlignment="1">
      <alignment horizontal="center"/>
      <protection/>
    </xf>
    <xf numFmtId="0" fontId="2" fillId="33" borderId="19" xfId="60" applyFont="1" applyFill="1" applyBorder="1" applyAlignment="1">
      <alignment horizontal="center"/>
      <protection/>
    </xf>
    <xf numFmtId="0" fontId="3" fillId="0" borderId="11" xfId="60" applyFont="1" applyBorder="1" applyAlignment="1" applyProtection="1">
      <alignment horizontal="left" vertical="center"/>
      <protection locked="0"/>
    </xf>
    <xf numFmtId="0" fontId="88" fillId="0" borderId="11" xfId="0" applyFont="1" applyBorder="1" applyAlignment="1">
      <alignment horizontal="left" vertical="center"/>
    </xf>
    <xf numFmtId="0" fontId="11" fillId="36" borderId="20" xfId="54" applyFont="1" applyFill="1" applyBorder="1" applyAlignment="1">
      <alignment horizontal="justify" vertical="center" wrapText="1"/>
      <protection/>
    </xf>
    <xf numFmtId="0" fontId="11" fillId="36" borderId="21" xfId="54" applyFont="1" applyFill="1" applyBorder="1" applyAlignment="1">
      <alignment horizontal="justify" vertical="center" wrapText="1"/>
      <protection/>
    </xf>
    <xf numFmtId="0" fontId="6" fillId="40" borderId="0" xfId="55" applyFont="1" applyFill="1" applyAlignment="1">
      <alignment horizontal="center" vertical="center" wrapText="1"/>
      <protection/>
    </xf>
    <xf numFmtId="164" fontId="4" fillId="0" borderId="11" xfId="60" applyNumberFormat="1" applyFont="1" applyBorder="1" applyAlignment="1">
      <alignment horizontal="left" vertical="center" wrapText="1"/>
      <protection/>
    </xf>
    <xf numFmtId="0" fontId="86" fillId="37" borderId="0" xfId="60" applyFont="1" applyFill="1" applyAlignment="1">
      <alignment horizontal="center" vertical="center" wrapText="1"/>
      <protection/>
    </xf>
    <xf numFmtId="0" fontId="86" fillId="37" borderId="19" xfId="60" applyFont="1" applyFill="1" applyBorder="1" applyAlignment="1">
      <alignment horizontal="center" vertical="center" wrapText="1"/>
      <protection/>
    </xf>
    <xf numFmtId="0" fontId="4" fillId="0" borderId="16" xfId="60" applyFont="1" applyBorder="1" applyAlignment="1" applyProtection="1">
      <alignment horizontal="left" vertical="justify" wrapText="1"/>
      <protection locked="0"/>
    </xf>
    <xf numFmtId="0" fontId="4" fillId="0" borderId="17" xfId="60" applyFont="1" applyBorder="1" applyAlignment="1" applyProtection="1">
      <alignment horizontal="left" vertical="justify" wrapText="1"/>
      <protection locked="0"/>
    </xf>
    <xf numFmtId="0" fontId="4" fillId="0" borderId="18" xfId="60" applyFont="1" applyBorder="1" applyAlignment="1" applyProtection="1">
      <alignment horizontal="left" vertical="justify" wrapText="1"/>
      <protection locked="0"/>
    </xf>
    <xf numFmtId="0" fontId="3" fillId="0" borderId="0" xfId="60" applyFont="1" applyAlignment="1">
      <alignment horizontal="center" vertical="center"/>
      <protection/>
    </xf>
    <xf numFmtId="0" fontId="4" fillId="0" borderId="11" xfId="60" applyFont="1" applyBorder="1" applyAlignment="1">
      <alignment horizontal="left" vertical="center" wrapText="1"/>
      <protection/>
    </xf>
    <xf numFmtId="0" fontId="4" fillId="0" borderId="16" xfId="60" applyFont="1" applyBorder="1" applyAlignment="1" applyProtection="1">
      <alignment horizontal="center" vertical="center" wrapText="1"/>
      <protection locked="0"/>
    </xf>
    <xf numFmtId="0" fontId="4" fillId="0" borderId="18" xfId="60" applyFont="1" applyBorder="1" applyAlignment="1" applyProtection="1">
      <alignment horizontal="center" vertical="center" wrapText="1"/>
      <protection locked="0"/>
    </xf>
    <xf numFmtId="0" fontId="86" fillId="37" borderId="16" xfId="60" applyFont="1" applyFill="1" applyBorder="1" applyAlignment="1">
      <alignment horizontal="center" vertical="center" wrapText="1"/>
      <protection/>
    </xf>
    <xf numFmtId="0" fontId="86" fillId="37" borderId="17" xfId="60" applyFont="1" applyFill="1" applyBorder="1" applyAlignment="1">
      <alignment horizontal="center" vertical="center" wrapText="1"/>
      <protection/>
    </xf>
    <xf numFmtId="0" fontId="86" fillId="37" borderId="18" xfId="60" applyFont="1" applyFill="1" applyBorder="1" applyAlignment="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2" xfId="46"/>
    <cellStyle name="Hyperlink" xfId="47"/>
    <cellStyle name="Incorrecto" xfId="48"/>
    <cellStyle name="Comma" xfId="49"/>
    <cellStyle name="Comma [0]" xfId="50"/>
    <cellStyle name="Currency" xfId="51"/>
    <cellStyle name="Currency [0]" xfId="52"/>
    <cellStyle name="Neutral" xfId="53"/>
    <cellStyle name="Normal - Style1 2" xfId="54"/>
    <cellStyle name="Normal 10" xfId="55"/>
    <cellStyle name="Normal 11" xfId="56"/>
    <cellStyle name="Normal 12" xfId="57"/>
    <cellStyle name="Normal 13" xfId="58"/>
    <cellStyle name="Normal 14" xfId="59"/>
    <cellStyle name="Normal 2" xfId="60"/>
    <cellStyle name="Normal 4" xfId="61"/>
    <cellStyle name="Normal 6" xfId="62"/>
    <cellStyle name="Normal 8" xfId="63"/>
    <cellStyle name="Normal 9"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dxfs count="38">
    <dxf>
      <fill>
        <patternFill>
          <bgColor theme="3" tint="0.7999799847602844"/>
        </patternFill>
      </fill>
    </dxf>
    <dxf>
      <fill>
        <patternFill>
          <bgColor rgb="FF66FF33"/>
        </patternFill>
      </fill>
    </dxf>
    <dxf>
      <fill>
        <patternFill>
          <bgColor rgb="FFFFFF66"/>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FF00"/>
        </patternFill>
      </fill>
    </dxf>
    <dxf>
      <fill>
        <patternFill>
          <bgColor rgb="FF00B050"/>
        </patternFill>
      </fill>
    </dxf>
    <dxf>
      <fill>
        <patternFill>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border/>
    </dxf>
    <dxf>
      <fill>
        <patternFill patternType="solid">
          <fgColor rgb="FF92D050"/>
          <bgColor rgb="FF92D050"/>
        </patternFill>
      </fill>
      <border/>
    </dxf>
    <dxf>
      <fill>
        <patternFill>
          <bgColor rgb="FFFFC000"/>
        </patternFill>
      </fill>
      <border/>
    </dxf>
    <dxf>
      <fill>
        <patternFill>
          <bgColor rgb="FFFF0000"/>
        </patternFill>
      </fill>
      <border/>
    </dxf>
    <dxf>
      <fill>
        <patternFill>
          <bgColor theme="3" tint="0.5999600291252136"/>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2</xdr:row>
      <xdr:rowOff>76200</xdr:rowOff>
    </xdr:from>
    <xdr:to>
      <xdr:col>10</xdr:col>
      <xdr:colOff>514350</xdr:colOff>
      <xdr:row>6</xdr:row>
      <xdr:rowOff>238125</xdr:rowOff>
    </xdr:to>
    <xdr:pic>
      <xdr:nvPicPr>
        <xdr:cNvPr id="1" name="Imagen 3"/>
        <xdr:cNvPicPr preferRelativeResize="1">
          <a:picLocks noChangeAspect="1"/>
        </xdr:cNvPicPr>
      </xdr:nvPicPr>
      <xdr:blipFill>
        <a:blip r:embed="rId1"/>
        <a:stretch>
          <a:fillRect/>
        </a:stretch>
      </xdr:blipFill>
      <xdr:spPr>
        <a:xfrm>
          <a:off x="8572500" y="457200"/>
          <a:ext cx="11430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209550</xdr:rowOff>
    </xdr:from>
    <xdr:to>
      <xdr:col>1</xdr:col>
      <xdr:colOff>590550</xdr:colOff>
      <xdr:row>0</xdr:row>
      <xdr:rowOff>52835175</xdr:rowOff>
    </xdr:to>
    <xdr:pic>
      <xdr:nvPicPr>
        <xdr:cNvPr id="1" name="Imagen 1"/>
        <xdr:cNvPicPr preferRelativeResize="1">
          <a:picLocks noChangeAspect="1"/>
        </xdr:cNvPicPr>
      </xdr:nvPicPr>
      <xdr:blipFill>
        <a:blip r:embed="rId1"/>
        <a:stretch>
          <a:fillRect/>
        </a:stretch>
      </xdr:blipFill>
      <xdr:spPr>
        <a:xfrm>
          <a:off x="238125" y="209550"/>
          <a:ext cx="904875" cy="0"/>
        </a:xfrm>
        <a:prstGeom prst="rect">
          <a:avLst/>
        </a:prstGeom>
        <a:noFill/>
        <a:ln w="9525" cmpd="sng">
          <a:noFill/>
        </a:ln>
      </xdr:spPr>
    </xdr:pic>
    <xdr:clientData/>
  </xdr:twoCellAnchor>
  <xdr:oneCellAnchor>
    <xdr:from>
      <xdr:col>22</xdr:col>
      <xdr:colOff>0</xdr:colOff>
      <xdr:row>12</xdr:row>
      <xdr:rowOff>504825</xdr:rowOff>
    </xdr:from>
    <xdr:ext cx="95250" cy="438150"/>
    <xdr:sp fLocksText="0">
      <xdr:nvSpPr>
        <xdr:cNvPr id="2" name="Text Box 15"/>
        <xdr:cNvSpPr txBox="1">
          <a:spLocks noChangeArrowheads="1"/>
        </xdr:cNvSpPr>
      </xdr:nvSpPr>
      <xdr:spPr>
        <a:xfrm>
          <a:off x="22669500" y="6553200"/>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3" name="Text Box 16"/>
        <xdr:cNvSpPr txBox="1">
          <a:spLocks noChangeArrowheads="1"/>
        </xdr:cNvSpPr>
      </xdr:nvSpPr>
      <xdr:spPr>
        <a:xfrm>
          <a:off x="22669500"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4" name="Text Box 17"/>
        <xdr:cNvSpPr txBox="1">
          <a:spLocks noChangeArrowheads="1"/>
        </xdr:cNvSpPr>
      </xdr:nvSpPr>
      <xdr:spPr>
        <a:xfrm>
          <a:off x="22669500"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5" name="Text Box 18"/>
        <xdr:cNvSpPr txBox="1">
          <a:spLocks noChangeArrowheads="1"/>
        </xdr:cNvSpPr>
      </xdr:nvSpPr>
      <xdr:spPr>
        <a:xfrm>
          <a:off x="22669500"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6" name="Text Box 19"/>
        <xdr:cNvSpPr txBox="1">
          <a:spLocks noChangeArrowheads="1"/>
        </xdr:cNvSpPr>
      </xdr:nvSpPr>
      <xdr:spPr>
        <a:xfrm>
          <a:off x="22669500"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447675</xdr:rowOff>
    </xdr:from>
    <xdr:ext cx="95250" cy="885825"/>
    <xdr:sp fLocksText="0">
      <xdr:nvSpPr>
        <xdr:cNvPr id="7" name="Text Box 15"/>
        <xdr:cNvSpPr txBox="1">
          <a:spLocks noChangeArrowheads="1"/>
        </xdr:cNvSpPr>
      </xdr:nvSpPr>
      <xdr:spPr>
        <a:xfrm>
          <a:off x="22669500" y="7829550"/>
          <a:ext cx="95250"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8" name="Text Box 16"/>
        <xdr:cNvSpPr txBox="1">
          <a:spLocks noChangeArrowheads="1"/>
        </xdr:cNvSpPr>
      </xdr:nvSpPr>
      <xdr:spPr>
        <a:xfrm>
          <a:off x="3182302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9" name="Text Box 17"/>
        <xdr:cNvSpPr txBox="1">
          <a:spLocks noChangeArrowheads="1"/>
        </xdr:cNvSpPr>
      </xdr:nvSpPr>
      <xdr:spPr>
        <a:xfrm>
          <a:off x="3182302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10" name="Text Box 18"/>
        <xdr:cNvSpPr txBox="1">
          <a:spLocks noChangeArrowheads="1"/>
        </xdr:cNvSpPr>
      </xdr:nvSpPr>
      <xdr:spPr>
        <a:xfrm>
          <a:off x="3182302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11" name="Text Box 19"/>
        <xdr:cNvSpPr txBox="1">
          <a:spLocks noChangeArrowheads="1"/>
        </xdr:cNvSpPr>
      </xdr:nvSpPr>
      <xdr:spPr>
        <a:xfrm>
          <a:off x="3182302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447675</xdr:rowOff>
    </xdr:from>
    <xdr:ext cx="95250" cy="447675"/>
    <xdr:sp fLocksText="0">
      <xdr:nvSpPr>
        <xdr:cNvPr id="12" name="Text Box 15"/>
        <xdr:cNvSpPr txBox="1">
          <a:spLocks noChangeArrowheads="1"/>
        </xdr:cNvSpPr>
      </xdr:nvSpPr>
      <xdr:spPr>
        <a:xfrm>
          <a:off x="31823025" y="782955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11</xdr:row>
      <xdr:rowOff>0</xdr:rowOff>
    </xdr:from>
    <xdr:ext cx="95250" cy="171450"/>
    <xdr:sp fLocksText="0">
      <xdr:nvSpPr>
        <xdr:cNvPr id="13" name="Text Box 16"/>
        <xdr:cNvSpPr txBox="1">
          <a:spLocks noChangeArrowheads="1"/>
        </xdr:cNvSpPr>
      </xdr:nvSpPr>
      <xdr:spPr>
        <a:xfrm>
          <a:off x="39271575" y="49053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11</xdr:row>
      <xdr:rowOff>0</xdr:rowOff>
    </xdr:from>
    <xdr:ext cx="95250" cy="171450"/>
    <xdr:sp fLocksText="0">
      <xdr:nvSpPr>
        <xdr:cNvPr id="14" name="Text Box 17"/>
        <xdr:cNvSpPr txBox="1">
          <a:spLocks noChangeArrowheads="1"/>
        </xdr:cNvSpPr>
      </xdr:nvSpPr>
      <xdr:spPr>
        <a:xfrm>
          <a:off x="39271575" y="49053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11</xdr:row>
      <xdr:rowOff>0</xdr:rowOff>
    </xdr:from>
    <xdr:ext cx="95250" cy="171450"/>
    <xdr:sp fLocksText="0">
      <xdr:nvSpPr>
        <xdr:cNvPr id="15" name="Text Box 18"/>
        <xdr:cNvSpPr txBox="1">
          <a:spLocks noChangeArrowheads="1"/>
        </xdr:cNvSpPr>
      </xdr:nvSpPr>
      <xdr:spPr>
        <a:xfrm>
          <a:off x="39271575" y="49053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11</xdr:row>
      <xdr:rowOff>0</xdr:rowOff>
    </xdr:from>
    <xdr:ext cx="95250" cy="171450"/>
    <xdr:sp fLocksText="0">
      <xdr:nvSpPr>
        <xdr:cNvPr id="16" name="Text Box 19"/>
        <xdr:cNvSpPr txBox="1">
          <a:spLocks noChangeArrowheads="1"/>
        </xdr:cNvSpPr>
      </xdr:nvSpPr>
      <xdr:spPr>
        <a:xfrm>
          <a:off x="39271575" y="49053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14</xdr:row>
      <xdr:rowOff>447675</xdr:rowOff>
    </xdr:from>
    <xdr:ext cx="95250" cy="447675"/>
    <xdr:sp fLocksText="0">
      <xdr:nvSpPr>
        <xdr:cNvPr id="17" name="Text Box 15"/>
        <xdr:cNvSpPr txBox="1">
          <a:spLocks noChangeArrowheads="1"/>
        </xdr:cNvSpPr>
      </xdr:nvSpPr>
      <xdr:spPr>
        <a:xfrm>
          <a:off x="39271575" y="782955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12</xdr:row>
      <xdr:rowOff>504825</xdr:rowOff>
    </xdr:from>
    <xdr:ext cx="95250" cy="438150"/>
    <xdr:sp fLocksText="0">
      <xdr:nvSpPr>
        <xdr:cNvPr id="18" name="Text Box 15"/>
        <xdr:cNvSpPr txBox="1">
          <a:spLocks noChangeArrowheads="1"/>
        </xdr:cNvSpPr>
      </xdr:nvSpPr>
      <xdr:spPr>
        <a:xfrm>
          <a:off x="22669500" y="6553200"/>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19" name="Text Box 16"/>
        <xdr:cNvSpPr txBox="1">
          <a:spLocks noChangeArrowheads="1"/>
        </xdr:cNvSpPr>
      </xdr:nvSpPr>
      <xdr:spPr>
        <a:xfrm>
          <a:off x="22669500"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20" name="Text Box 17"/>
        <xdr:cNvSpPr txBox="1">
          <a:spLocks noChangeArrowheads="1"/>
        </xdr:cNvSpPr>
      </xdr:nvSpPr>
      <xdr:spPr>
        <a:xfrm>
          <a:off x="22669500"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21" name="Text Box 18"/>
        <xdr:cNvSpPr txBox="1">
          <a:spLocks noChangeArrowheads="1"/>
        </xdr:cNvSpPr>
      </xdr:nvSpPr>
      <xdr:spPr>
        <a:xfrm>
          <a:off x="22669500"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22" name="Text Box 19"/>
        <xdr:cNvSpPr txBox="1">
          <a:spLocks noChangeArrowheads="1"/>
        </xdr:cNvSpPr>
      </xdr:nvSpPr>
      <xdr:spPr>
        <a:xfrm>
          <a:off x="22669500"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447675</xdr:rowOff>
    </xdr:from>
    <xdr:ext cx="95250" cy="219075"/>
    <xdr:sp fLocksText="0">
      <xdr:nvSpPr>
        <xdr:cNvPr id="23" name="Text Box 15"/>
        <xdr:cNvSpPr txBox="1">
          <a:spLocks noChangeArrowheads="1"/>
        </xdr:cNvSpPr>
      </xdr:nvSpPr>
      <xdr:spPr>
        <a:xfrm>
          <a:off x="22669500" y="7829550"/>
          <a:ext cx="952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447675</xdr:rowOff>
    </xdr:from>
    <xdr:ext cx="95250" cy="447675"/>
    <xdr:sp fLocksText="0">
      <xdr:nvSpPr>
        <xdr:cNvPr id="24" name="Text Box 15"/>
        <xdr:cNvSpPr txBox="1">
          <a:spLocks noChangeArrowheads="1"/>
        </xdr:cNvSpPr>
      </xdr:nvSpPr>
      <xdr:spPr>
        <a:xfrm>
          <a:off x="22669500" y="782955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25" name="Text Box 16"/>
        <xdr:cNvSpPr txBox="1">
          <a:spLocks noChangeArrowheads="1"/>
        </xdr:cNvSpPr>
      </xdr:nvSpPr>
      <xdr:spPr>
        <a:xfrm>
          <a:off x="3182302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26" name="Text Box 17"/>
        <xdr:cNvSpPr txBox="1">
          <a:spLocks noChangeArrowheads="1"/>
        </xdr:cNvSpPr>
      </xdr:nvSpPr>
      <xdr:spPr>
        <a:xfrm>
          <a:off x="3182302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19050</xdr:rowOff>
    </xdr:from>
    <xdr:ext cx="95250" cy="171450"/>
    <xdr:sp fLocksText="0">
      <xdr:nvSpPr>
        <xdr:cNvPr id="27" name="Text Box 18"/>
        <xdr:cNvSpPr txBox="1">
          <a:spLocks noChangeArrowheads="1"/>
        </xdr:cNvSpPr>
      </xdr:nvSpPr>
      <xdr:spPr>
        <a:xfrm>
          <a:off x="31823025" y="74009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447675</xdr:rowOff>
    </xdr:from>
    <xdr:ext cx="95250" cy="219075"/>
    <xdr:sp fLocksText="0">
      <xdr:nvSpPr>
        <xdr:cNvPr id="28" name="Text Box 15"/>
        <xdr:cNvSpPr txBox="1">
          <a:spLocks noChangeArrowheads="1"/>
        </xdr:cNvSpPr>
      </xdr:nvSpPr>
      <xdr:spPr>
        <a:xfrm>
          <a:off x="31823025" y="7829550"/>
          <a:ext cx="952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29" name="Text Box 16"/>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30" name="Text Box 17"/>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31" name="Text Box 18"/>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32" name="Text Box 19"/>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33" name="Text Box 16"/>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11</xdr:row>
      <xdr:rowOff>0</xdr:rowOff>
    </xdr:from>
    <xdr:ext cx="95250" cy="171450"/>
    <xdr:sp fLocksText="0">
      <xdr:nvSpPr>
        <xdr:cNvPr id="34" name="Text Box 16"/>
        <xdr:cNvSpPr txBox="1">
          <a:spLocks noChangeArrowheads="1"/>
        </xdr:cNvSpPr>
      </xdr:nvSpPr>
      <xdr:spPr>
        <a:xfrm>
          <a:off x="40671750" y="49053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11</xdr:row>
      <xdr:rowOff>0</xdr:rowOff>
    </xdr:from>
    <xdr:ext cx="95250" cy="171450"/>
    <xdr:sp fLocksText="0">
      <xdr:nvSpPr>
        <xdr:cNvPr id="35" name="Text Box 17"/>
        <xdr:cNvSpPr txBox="1">
          <a:spLocks noChangeArrowheads="1"/>
        </xdr:cNvSpPr>
      </xdr:nvSpPr>
      <xdr:spPr>
        <a:xfrm>
          <a:off x="40671750" y="49053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11</xdr:row>
      <xdr:rowOff>0</xdr:rowOff>
    </xdr:from>
    <xdr:ext cx="95250" cy="171450"/>
    <xdr:sp fLocksText="0">
      <xdr:nvSpPr>
        <xdr:cNvPr id="36" name="Text Box 18"/>
        <xdr:cNvSpPr txBox="1">
          <a:spLocks noChangeArrowheads="1"/>
        </xdr:cNvSpPr>
      </xdr:nvSpPr>
      <xdr:spPr>
        <a:xfrm>
          <a:off x="40671750" y="49053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11</xdr:row>
      <xdr:rowOff>0</xdr:rowOff>
    </xdr:from>
    <xdr:ext cx="95250" cy="171450"/>
    <xdr:sp fLocksText="0">
      <xdr:nvSpPr>
        <xdr:cNvPr id="37" name="Text Box 19"/>
        <xdr:cNvSpPr txBox="1">
          <a:spLocks noChangeArrowheads="1"/>
        </xdr:cNvSpPr>
      </xdr:nvSpPr>
      <xdr:spPr>
        <a:xfrm>
          <a:off x="40671750" y="49053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14</xdr:row>
      <xdr:rowOff>447675</xdr:rowOff>
    </xdr:from>
    <xdr:ext cx="95250" cy="447675"/>
    <xdr:sp fLocksText="0">
      <xdr:nvSpPr>
        <xdr:cNvPr id="38" name="Text Box 15"/>
        <xdr:cNvSpPr txBox="1">
          <a:spLocks noChangeArrowheads="1"/>
        </xdr:cNvSpPr>
      </xdr:nvSpPr>
      <xdr:spPr>
        <a:xfrm>
          <a:off x="40671750" y="782955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447675"/>
    <xdr:sp fLocksText="0">
      <xdr:nvSpPr>
        <xdr:cNvPr id="39" name="Text Box 15"/>
        <xdr:cNvSpPr txBox="1">
          <a:spLocks noChangeArrowheads="1"/>
        </xdr:cNvSpPr>
      </xdr:nvSpPr>
      <xdr:spPr>
        <a:xfrm>
          <a:off x="22669500" y="8277225"/>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40" name="Text Box 16"/>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41" name="Text Box 17"/>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42" name="Text Box 18"/>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43" name="Text Box 19"/>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7"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49" name="Text Box 16"/>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50" name="Text Box 17"/>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51" name="Text Box 18"/>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52" name="Text Box 19"/>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438150"/>
    <xdr:sp fLocksText="0">
      <xdr:nvSpPr>
        <xdr:cNvPr id="53" name="Text Box 15"/>
        <xdr:cNvSpPr txBox="1">
          <a:spLocks noChangeArrowheads="1"/>
        </xdr:cNvSpPr>
      </xdr:nvSpPr>
      <xdr:spPr>
        <a:xfrm>
          <a:off x="392715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54" name="Text Box 16"/>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55" name="Text Box 17"/>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56" name="Text Box 18"/>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57" name="Text Box 19"/>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209550"/>
    <xdr:sp fLocksText="0">
      <xdr:nvSpPr>
        <xdr:cNvPr id="58" name="Text Box 15"/>
        <xdr:cNvSpPr txBox="1">
          <a:spLocks noChangeArrowheads="1"/>
        </xdr:cNvSpPr>
      </xdr:nvSpPr>
      <xdr:spPr>
        <a:xfrm>
          <a:off x="22669500"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59"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60"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61"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62"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3"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4"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5"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6"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7"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68" name="Text Box 16"/>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69" name="Text Box 17"/>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70" name="Text Box 18"/>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71" name="Text Box 19"/>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438150"/>
    <xdr:sp fLocksText="0">
      <xdr:nvSpPr>
        <xdr:cNvPr id="72" name="Text Box 15"/>
        <xdr:cNvSpPr txBox="1">
          <a:spLocks noChangeArrowheads="1"/>
        </xdr:cNvSpPr>
      </xdr:nvSpPr>
      <xdr:spPr>
        <a:xfrm>
          <a:off x="40671750"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15</xdr:row>
      <xdr:rowOff>447675</xdr:rowOff>
    </xdr:from>
    <xdr:ext cx="95250" cy="9525"/>
    <xdr:sp fLocksText="0">
      <xdr:nvSpPr>
        <xdr:cNvPr id="73" name="Text Box 15"/>
        <xdr:cNvSpPr txBox="1">
          <a:spLocks noChangeArrowheads="1"/>
        </xdr:cNvSpPr>
      </xdr:nvSpPr>
      <xdr:spPr>
        <a:xfrm>
          <a:off x="22669500" y="8277225"/>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447675"/>
    <xdr:sp fLocksText="0">
      <xdr:nvSpPr>
        <xdr:cNvPr id="74" name="Text Box 15"/>
        <xdr:cNvSpPr txBox="1">
          <a:spLocks noChangeArrowheads="1"/>
        </xdr:cNvSpPr>
      </xdr:nvSpPr>
      <xdr:spPr>
        <a:xfrm>
          <a:off x="22669500" y="8277225"/>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75" name="Text Box 16"/>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76" name="Text Box 17"/>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77" name="Text Box 18"/>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78" name="Text Box 19"/>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79"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80"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81"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82"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8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84" name="Text Box 16"/>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85" name="Text Box 17"/>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86" name="Text Box 18"/>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87" name="Text Box 19"/>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438150"/>
    <xdr:sp fLocksText="0">
      <xdr:nvSpPr>
        <xdr:cNvPr id="88" name="Text Box 15"/>
        <xdr:cNvSpPr txBox="1">
          <a:spLocks noChangeArrowheads="1"/>
        </xdr:cNvSpPr>
      </xdr:nvSpPr>
      <xdr:spPr>
        <a:xfrm>
          <a:off x="392715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89" name="Text Box 16"/>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90" name="Text Box 17"/>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91" name="Text Box 18"/>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92" name="Text Box 19"/>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209550"/>
    <xdr:sp fLocksText="0">
      <xdr:nvSpPr>
        <xdr:cNvPr id="93" name="Text Box 15"/>
        <xdr:cNvSpPr txBox="1">
          <a:spLocks noChangeArrowheads="1"/>
        </xdr:cNvSpPr>
      </xdr:nvSpPr>
      <xdr:spPr>
        <a:xfrm>
          <a:off x="22669500"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94"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95"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96"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97"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98"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99"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00"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01"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02"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03" name="Text Box 16"/>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04" name="Text Box 17"/>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05" name="Text Box 18"/>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06" name="Text Box 19"/>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438150"/>
    <xdr:sp fLocksText="0">
      <xdr:nvSpPr>
        <xdr:cNvPr id="107" name="Text Box 15"/>
        <xdr:cNvSpPr txBox="1">
          <a:spLocks noChangeArrowheads="1"/>
        </xdr:cNvSpPr>
      </xdr:nvSpPr>
      <xdr:spPr>
        <a:xfrm>
          <a:off x="40671750"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08"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43</xdr:col>
      <xdr:colOff>847725</xdr:colOff>
      <xdr:row>16</xdr:row>
      <xdr:rowOff>0</xdr:rowOff>
    </xdr:from>
    <xdr:ext cx="95250" cy="114300"/>
    <xdr:sp fLocksText="0">
      <xdr:nvSpPr>
        <xdr:cNvPr id="109" name="Text Box 15"/>
        <xdr:cNvSpPr txBox="1">
          <a:spLocks noChangeArrowheads="1"/>
        </xdr:cNvSpPr>
      </xdr:nvSpPr>
      <xdr:spPr>
        <a:xfrm>
          <a:off x="424053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1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438150"/>
    <xdr:sp fLocksText="0">
      <xdr:nvSpPr>
        <xdr:cNvPr id="111" name="Text Box 15"/>
        <xdr:cNvSpPr txBox="1">
          <a:spLocks noChangeArrowheads="1"/>
        </xdr:cNvSpPr>
      </xdr:nvSpPr>
      <xdr:spPr>
        <a:xfrm>
          <a:off x="392715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438150"/>
    <xdr:sp fLocksText="0">
      <xdr:nvSpPr>
        <xdr:cNvPr id="112" name="Text Box 15"/>
        <xdr:cNvSpPr txBox="1">
          <a:spLocks noChangeArrowheads="1"/>
        </xdr:cNvSpPr>
      </xdr:nvSpPr>
      <xdr:spPr>
        <a:xfrm>
          <a:off x="40671750"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447675"/>
    <xdr:sp fLocksText="0">
      <xdr:nvSpPr>
        <xdr:cNvPr id="113" name="Text Box 15"/>
        <xdr:cNvSpPr txBox="1">
          <a:spLocks noChangeArrowheads="1"/>
        </xdr:cNvSpPr>
      </xdr:nvSpPr>
      <xdr:spPr>
        <a:xfrm>
          <a:off x="22669500" y="8277225"/>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14" name="Text Box 16"/>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15" name="Text Box 17"/>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16" name="Text Box 18"/>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17" name="Text Box 19"/>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18"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19"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20"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21"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2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123" name="Text Box 16"/>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124" name="Text Box 17"/>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125" name="Text Box 18"/>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126" name="Text Box 19"/>
        <xdr:cNvSpPr txBox="1">
          <a:spLocks noChangeArrowheads="1"/>
        </xdr:cNvSpPr>
      </xdr:nvSpPr>
      <xdr:spPr>
        <a:xfrm>
          <a:off x="392715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438150"/>
    <xdr:sp fLocksText="0">
      <xdr:nvSpPr>
        <xdr:cNvPr id="127" name="Text Box 15"/>
        <xdr:cNvSpPr txBox="1">
          <a:spLocks noChangeArrowheads="1"/>
        </xdr:cNvSpPr>
      </xdr:nvSpPr>
      <xdr:spPr>
        <a:xfrm>
          <a:off x="392715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28" name="Text Box 16"/>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29" name="Text Box 17"/>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30" name="Text Box 18"/>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31" name="Text Box 19"/>
        <xdr:cNvSpPr txBox="1">
          <a:spLocks noChangeArrowheads="1"/>
        </xdr:cNvSpPr>
      </xdr:nvSpPr>
      <xdr:spPr>
        <a:xfrm>
          <a:off x="2266950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209550"/>
    <xdr:sp fLocksText="0">
      <xdr:nvSpPr>
        <xdr:cNvPr id="132" name="Text Box 15"/>
        <xdr:cNvSpPr txBox="1">
          <a:spLocks noChangeArrowheads="1"/>
        </xdr:cNvSpPr>
      </xdr:nvSpPr>
      <xdr:spPr>
        <a:xfrm>
          <a:off x="22669500"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33"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34"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35"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136"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37"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38"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39"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40"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41"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42" name="Text Box 16"/>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43" name="Text Box 17"/>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44" name="Text Box 18"/>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45" name="Text Box 19"/>
        <xdr:cNvSpPr txBox="1">
          <a:spLocks noChangeArrowheads="1"/>
        </xdr:cNvSpPr>
      </xdr:nvSpPr>
      <xdr:spPr>
        <a:xfrm>
          <a:off x="40671750"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438150"/>
    <xdr:sp fLocksText="0">
      <xdr:nvSpPr>
        <xdr:cNvPr id="146" name="Text Box 15"/>
        <xdr:cNvSpPr txBox="1">
          <a:spLocks noChangeArrowheads="1"/>
        </xdr:cNvSpPr>
      </xdr:nvSpPr>
      <xdr:spPr>
        <a:xfrm>
          <a:off x="40671750"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47"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43</xdr:col>
      <xdr:colOff>847725</xdr:colOff>
      <xdr:row>16</xdr:row>
      <xdr:rowOff>0</xdr:rowOff>
    </xdr:from>
    <xdr:ext cx="95250" cy="114300"/>
    <xdr:sp fLocksText="0">
      <xdr:nvSpPr>
        <xdr:cNvPr id="148" name="Text Box 15"/>
        <xdr:cNvSpPr txBox="1">
          <a:spLocks noChangeArrowheads="1"/>
        </xdr:cNvSpPr>
      </xdr:nvSpPr>
      <xdr:spPr>
        <a:xfrm>
          <a:off x="424053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43</xdr:col>
      <xdr:colOff>847725</xdr:colOff>
      <xdr:row>16</xdr:row>
      <xdr:rowOff>0</xdr:rowOff>
    </xdr:from>
    <xdr:ext cx="95250" cy="114300"/>
    <xdr:sp fLocksText="0">
      <xdr:nvSpPr>
        <xdr:cNvPr id="149" name="Text Box 15"/>
        <xdr:cNvSpPr txBox="1">
          <a:spLocks noChangeArrowheads="1"/>
        </xdr:cNvSpPr>
      </xdr:nvSpPr>
      <xdr:spPr>
        <a:xfrm>
          <a:off x="424053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5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5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152"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5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9525"/>
    <xdr:sp fLocksText="0">
      <xdr:nvSpPr>
        <xdr:cNvPr id="154" name="Text Box 15"/>
        <xdr:cNvSpPr txBox="1">
          <a:spLocks noChangeArrowheads="1"/>
        </xdr:cNvSpPr>
      </xdr:nvSpPr>
      <xdr:spPr>
        <a:xfrm>
          <a:off x="22669500" y="8134350"/>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9525"/>
    <xdr:sp fLocksText="0">
      <xdr:nvSpPr>
        <xdr:cNvPr id="155" name="Text Box 15"/>
        <xdr:cNvSpPr txBox="1">
          <a:spLocks noChangeArrowheads="1"/>
        </xdr:cNvSpPr>
      </xdr:nvSpPr>
      <xdr:spPr>
        <a:xfrm>
          <a:off x="22669500" y="8134350"/>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9525"/>
    <xdr:sp fLocksText="0">
      <xdr:nvSpPr>
        <xdr:cNvPr id="156" name="Text Box 15"/>
        <xdr:cNvSpPr txBox="1">
          <a:spLocks noChangeArrowheads="1"/>
        </xdr:cNvSpPr>
      </xdr:nvSpPr>
      <xdr:spPr>
        <a:xfrm>
          <a:off x="22669500" y="8134350"/>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9525"/>
    <xdr:sp fLocksText="0">
      <xdr:nvSpPr>
        <xdr:cNvPr id="157" name="Text Box 15"/>
        <xdr:cNvSpPr txBox="1">
          <a:spLocks noChangeArrowheads="1"/>
        </xdr:cNvSpPr>
      </xdr:nvSpPr>
      <xdr:spPr>
        <a:xfrm>
          <a:off x="22669500" y="8134350"/>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58"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59"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43</xdr:col>
      <xdr:colOff>847725</xdr:colOff>
      <xdr:row>16</xdr:row>
      <xdr:rowOff>0</xdr:rowOff>
    </xdr:from>
    <xdr:ext cx="95250" cy="114300"/>
    <xdr:sp fLocksText="0">
      <xdr:nvSpPr>
        <xdr:cNvPr id="160" name="Text Box 15"/>
        <xdr:cNvSpPr txBox="1">
          <a:spLocks noChangeArrowheads="1"/>
        </xdr:cNvSpPr>
      </xdr:nvSpPr>
      <xdr:spPr>
        <a:xfrm>
          <a:off x="424053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61" name="Text Box 15"/>
        <xdr:cNvSpPr txBox="1">
          <a:spLocks noChangeArrowheads="1"/>
        </xdr:cNvSpPr>
      </xdr:nvSpPr>
      <xdr:spPr>
        <a:xfrm>
          <a:off x="22669500" y="81343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62" name="Text Box 15"/>
        <xdr:cNvSpPr txBox="1">
          <a:spLocks noChangeArrowheads="1"/>
        </xdr:cNvSpPr>
      </xdr:nvSpPr>
      <xdr:spPr>
        <a:xfrm>
          <a:off x="22669500" y="81343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63" name="Text Box 15"/>
        <xdr:cNvSpPr txBox="1">
          <a:spLocks noChangeArrowheads="1"/>
        </xdr:cNvSpPr>
      </xdr:nvSpPr>
      <xdr:spPr>
        <a:xfrm>
          <a:off x="22669500" y="81343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9525"/>
    <xdr:sp fLocksText="0">
      <xdr:nvSpPr>
        <xdr:cNvPr id="164" name="Text Box 15"/>
        <xdr:cNvSpPr txBox="1">
          <a:spLocks noChangeArrowheads="1"/>
        </xdr:cNvSpPr>
      </xdr:nvSpPr>
      <xdr:spPr>
        <a:xfrm>
          <a:off x="22669500" y="8277225"/>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9525"/>
    <xdr:sp fLocksText="0">
      <xdr:nvSpPr>
        <xdr:cNvPr id="165" name="Text Box 15"/>
        <xdr:cNvSpPr txBox="1">
          <a:spLocks noChangeArrowheads="1"/>
        </xdr:cNvSpPr>
      </xdr:nvSpPr>
      <xdr:spPr>
        <a:xfrm>
          <a:off x="22669500" y="8277225"/>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9525"/>
    <xdr:sp fLocksText="0">
      <xdr:nvSpPr>
        <xdr:cNvPr id="166" name="Text Box 15"/>
        <xdr:cNvSpPr txBox="1">
          <a:spLocks noChangeArrowheads="1"/>
        </xdr:cNvSpPr>
      </xdr:nvSpPr>
      <xdr:spPr>
        <a:xfrm>
          <a:off x="22669500" y="8277225"/>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9525"/>
    <xdr:sp fLocksText="0">
      <xdr:nvSpPr>
        <xdr:cNvPr id="167" name="Text Box 15"/>
        <xdr:cNvSpPr txBox="1">
          <a:spLocks noChangeArrowheads="1"/>
        </xdr:cNvSpPr>
      </xdr:nvSpPr>
      <xdr:spPr>
        <a:xfrm>
          <a:off x="22669500" y="8277225"/>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68"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69"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70"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9525"/>
    <xdr:sp fLocksText="0">
      <xdr:nvSpPr>
        <xdr:cNvPr id="171" name="Text Box 15"/>
        <xdr:cNvSpPr txBox="1">
          <a:spLocks noChangeArrowheads="1"/>
        </xdr:cNvSpPr>
      </xdr:nvSpPr>
      <xdr:spPr>
        <a:xfrm>
          <a:off x="22669500" y="8277225"/>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9525"/>
    <xdr:sp fLocksText="0">
      <xdr:nvSpPr>
        <xdr:cNvPr id="172" name="Text Box 15"/>
        <xdr:cNvSpPr txBox="1">
          <a:spLocks noChangeArrowheads="1"/>
        </xdr:cNvSpPr>
      </xdr:nvSpPr>
      <xdr:spPr>
        <a:xfrm>
          <a:off x="22669500" y="8277225"/>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9525"/>
    <xdr:sp fLocksText="0">
      <xdr:nvSpPr>
        <xdr:cNvPr id="173" name="Text Box 15"/>
        <xdr:cNvSpPr txBox="1">
          <a:spLocks noChangeArrowheads="1"/>
        </xdr:cNvSpPr>
      </xdr:nvSpPr>
      <xdr:spPr>
        <a:xfrm>
          <a:off x="22669500" y="8277225"/>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9525"/>
    <xdr:sp fLocksText="0">
      <xdr:nvSpPr>
        <xdr:cNvPr id="174" name="Text Box 15"/>
        <xdr:cNvSpPr txBox="1">
          <a:spLocks noChangeArrowheads="1"/>
        </xdr:cNvSpPr>
      </xdr:nvSpPr>
      <xdr:spPr>
        <a:xfrm>
          <a:off x="22669500" y="8277225"/>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75"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76"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77"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78"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79"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80"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1" name="Text Box 15"/>
        <xdr:cNvSpPr txBox="1">
          <a:spLocks noChangeArrowheads="1"/>
        </xdr:cNvSpPr>
      </xdr:nvSpPr>
      <xdr:spPr>
        <a:xfrm>
          <a:off x="22669500" y="81343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2" name="Text Box 15"/>
        <xdr:cNvSpPr txBox="1">
          <a:spLocks noChangeArrowheads="1"/>
        </xdr:cNvSpPr>
      </xdr:nvSpPr>
      <xdr:spPr>
        <a:xfrm>
          <a:off x="22669500" y="81343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3" name="Text Box 15"/>
        <xdr:cNvSpPr txBox="1">
          <a:spLocks noChangeArrowheads="1"/>
        </xdr:cNvSpPr>
      </xdr:nvSpPr>
      <xdr:spPr>
        <a:xfrm>
          <a:off x="22669500" y="81343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4" name="Text Box 15"/>
        <xdr:cNvSpPr txBox="1">
          <a:spLocks noChangeArrowheads="1"/>
        </xdr:cNvSpPr>
      </xdr:nvSpPr>
      <xdr:spPr>
        <a:xfrm>
          <a:off x="22669500" y="81343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5" name="Text Box 15"/>
        <xdr:cNvSpPr txBox="1">
          <a:spLocks noChangeArrowheads="1"/>
        </xdr:cNvSpPr>
      </xdr:nvSpPr>
      <xdr:spPr>
        <a:xfrm>
          <a:off x="22669500" y="81343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6" name="Text Box 15"/>
        <xdr:cNvSpPr txBox="1">
          <a:spLocks noChangeArrowheads="1"/>
        </xdr:cNvSpPr>
      </xdr:nvSpPr>
      <xdr:spPr>
        <a:xfrm>
          <a:off x="22669500" y="81343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87"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88"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89"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90"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91"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14300"/>
    <xdr:sp fLocksText="0">
      <xdr:nvSpPr>
        <xdr:cNvPr id="192" name="Text Box 15"/>
        <xdr:cNvSpPr txBox="1">
          <a:spLocks noChangeArrowheads="1"/>
        </xdr:cNvSpPr>
      </xdr:nvSpPr>
      <xdr:spPr>
        <a:xfrm>
          <a:off x="22669500" y="82772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26</xdr:col>
      <xdr:colOff>2466975</xdr:colOff>
      <xdr:row>13</xdr:row>
      <xdr:rowOff>371475</xdr:rowOff>
    </xdr:from>
    <xdr:ext cx="95250" cy="438150"/>
    <xdr:sp fLocksText="0">
      <xdr:nvSpPr>
        <xdr:cNvPr id="193" name="Text Box 15"/>
        <xdr:cNvSpPr txBox="1">
          <a:spLocks noChangeArrowheads="1"/>
        </xdr:cNvSpPr>
      </xdr:nvSpPr>
      <xdr:spPr>
        <a:xfrm>
          <a:off x="31146750" y="7134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28</xdr:col>
      <xdr:colOff>114300</xdr:colOff>
      <xdr:row>12</xdr:row>
      <xdr:rowOff>400050</xdr:rowOff>
    </xdr:from>
    <xdr:ext cx="95250" cy="219075"/>
    <xdr:sp fLocksText="0">
      <xdr:nvSpPr>
        <xdr:cNvPr id="194" name="Text Box 15"/>
        <xdr:cNvSpPr txBox="1">
          <a:spLocks noChangeArrowheads="1"/>
        </xdr:cNvSpPr>
      </xdr:nvSpPr>
      <xdr:spPr>
        <a:xfrm>
          <a:off x="31937325" y="6448425"/>
          <a:ext cx="952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13</xdr:row>
      <xdr:rowOff>504825</xdr:rowOff>
    </xdr:from>
    <xdr:ext cx="95250" cy="438150"/>
    <xdr:sp fLocksText="0">
      <xdr:nvSpPr>
        <xdr:cNvPr id="195" name="Text Box 15"/>
        <xdr:cNvSpPr txBox="1">
          <a:spLocks noChangeArrowheads="1"/>
        </xdr:cNvSpPr>
      </xdr:nvSpPr>
      <xdr:spPr>
        <a:xfrm>
          <a:off x="31823025" y="726757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13</xdr:row>
      <xdr:rowOff>504825</xdr:rowOff>
    </xdr:from>
    <xdr:ext cx="95250" cy="209550"/>
    <xdr:sp fLocksText="0">
      <xdr:nvSpPr>
        <xdr:cNvPr id="196" name="Text Box 15"/>
        <xdr:cNvSpPr txBox="1">
          <a:spLocks noChangeArrowheads="1"/>
        </xdr:cNvSpPr>
      </xdr:nvSpPr>
      <xdr:spPr>
        <a:xfrm>
          <a:off x="31823025" y="726757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197" name="Text Box 16"/>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198" name="Text Box 17"/>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199" name="Text Box 18"/>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200" name="Text Box 19"/>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447675</xdr:rowOff>
    </xdr:from>
    <xdr:ext cx="95250" cy="447675"/>
    <xdr:sp fLocksText="0">
      <xdr:nvSpPr>
        <xdr:cNvPr id="201" name="Text Box 15"/>
        <xdr:cNvSpPr txBox="1">
          <a:spLocks noChangeArrowheads="1"/>
        </xdr:cNvSpPr>
      </xdr:nvSpPr>
      <xdr:spPr>
        <a:xfrm>
          <a:off x="34051875" y="782955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202" name="Text Box 16"/>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203" name="Text Box 17"/>
        <xdr:cNvSpPr txBox="1">
          <a:spLocks noChangeArrowheads="1"/>
        </xdr:cNvSpPr>
      </xdr:nvSpPr>
      <xdr:spPr>
        <a:xfrm>
          <a:off x="34051875" y="73818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19050</xdr:rowOff>
    </xdr:from>
    <xdr:ext cx="104775" cy="171450"/>
    <xdr:sp fLocksText="0">
      <xdr:nvSpPr>
        <xdr:cNvPr id="204" name="Text Box 18"/>
        <xdr:cNvSpPr txBox="1">
          <a:spLocks noChangeArrowheads="1"/>
        </xdr:cNvSpPr>
      </xdr:nvSpPr>
      <xdr:spPr>
        <a:xfrm>
          <a:off x="34051875" y="7400925"/>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447675</xdr:rowOff>
    </xdr:from>
    <xdr:ext cx="95250" cy="219075"/>
    <xdr:sp fLocksText="0">
      <xdr:nvSpPr>
        <xdr:cNvPr id="205" name="Text Box 15"/>
        <xdr:cNvSpPr txBox="1">
          <a:spLocks noChangeArrowheads="1"/>
        </xdr:cNvSpPr>
      </xdr:nvSpPr>
      <xdr:spPr>
        <a:xfrm>
          <a:off x="34051875" y="7829550"/>
          <a:ext cx="952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266700</xdr:colOff>
      <xdr:row>12</xdr:row>
      <xdr:rowOff>714375</xdr:rowOff>
    </xdr:from>
    <xdr:ext cx="95250" cy="438150"/>
    <xdr:sp fLocksText="0">
      <xdr:nvSpPr>
        <xdr:cNvPr id="206" name="Text Box 15"/>
        <xdr:cNvSpPr txBox="1">
          <a:spLocks noChangeArrowheads="1"/>
        </xdr:cNvSpPr>
      </xdr:nvSpPr>
      <xdr:spPr>
        <a:xfrm>
          <a:off x="33594675" y="6762750"/>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657225</xdr:colOff>
      <xdr:row>13</xdr:row>
      <xdr:rowOff>371475</xdr:rowOff>
    </xdr:from>
    <xdr:ext cx="95250" cy="219075"/>
    <xdr:sp fLocksText="0">
      <xdr:nvSpPr>
        <xdr:cNvPr id="207" name="Text Box 15"/>
        <xdr:cNvSpPr txBox="1">
          <a:spLocks noChangeArrowheads="1"/>
        </xdr:cNvSpPr>
      </xdr:nvSpPr>
      <xdr:spPr>
        <a:xfrm>
          <a:off x="33985200" y="7134225"/>
          <a:ext cx="952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13</xdr:row>
      <xdr:rowOff>504825</xdr:rowOff>
    </xdr:from>
    <xdr:ext cx="95250" cy="438150"/>
    <xdr:sp fLocksText="0">
      <xdr:nvSpPr>
        <xdr:cNvPr id="208" name="Text Box 15"/>
        <xdr:cNvSpPr txBox="1">
          <a:spLocks noChangeArrowheads="1"/>
        </xdr:cNvSpPr>
      </xdr:nvSpPr>
      <xdr:spPr>
        <a:xfrm>
          <a:off x="34051875" y="726757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13</xdr:row>
      <xdr:rowOff>504825</xdr:rowOff>
    </xdr:from>
    <xdr:ext cx="95250" cy="209550"/>
    <xdr:sp fLocksText="0">
      <xdr:nvSpPr>
        <xdr:cNvPr id="209" name="Text Box 15"/>
        <xdr:cNvSpPr txBox="1">
          <a:spLocks noChangeArrowheads="1"/>
        </xdr:cNvSpPr>
      </xdr:nvSpPr>
      <xdr:spPr>
        <a:xfrm>
          <a:off x="34051875" y="726757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0"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1"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2"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3"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1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5"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6"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7"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18"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1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20"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1"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2"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3"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4"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2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6"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7"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8"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29"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3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31"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2"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3"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4"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5"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3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7"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8"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9"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40"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4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42"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3"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4"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5"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6"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4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8"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9"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50"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51"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5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53"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4"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5"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6"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7"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58"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9"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0"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104775" cy="171450"/>
    <xdr:sp fLocksText="0">
      <xdr:nvSpPr>
        <xdr:cNvPr id="261" name="Text Box 18"/>
        <xdr:cNvSpPr txBox="1">
          <a:spLocks noChangeArrowheads="1"/>
        </xdr:cNvSpPr>
      </xdr:nvSpPr>
      <xdr:spPr>
        <a:xfrm>
          <a:off x="34051875" y="8277225"/>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62"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3"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4"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5"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6"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67"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8"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9"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104775" cy="171450"/>
    <xdr:sp fLocksText="0">
      <xdr:nvSpPr>
        <xdr:cNvPr id="270" name="Text Box 18"/>
        <xdr:cNvSpPr txBox="1">
          <a:spLocks noChangeArrowheads="1"/>
        </xdr:cNvSpPr>
      </xdr:nvSpPr>
      <xdr:spPr>
        <a:xfrm>
          <a:off x="34051875" y="8277225"/>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71"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72"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73"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4"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5"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6"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7"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78"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9"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0"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104775" cy="171450"/>
    <xdr:sp fLocksText="0">
      <xdr:nvSpPr>
        <xdr:cNvPr id="281" name="Text Box 18"/>
        <xdr:cNvSpPr txBox="1">
          <a:spLocks noChangeArrowheads="1"/>
        </xdr:cNvSpPr>
      </xdr:nvSpPr>
      <xdr:spPr>
        <a:xfrm>
          <a:off x="34051875" y="8277225"/>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82"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83"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84"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5"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6"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7"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8"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89"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0"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1"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104775" cy="171450"/>
    <xdr:sp fLocksText="0">
      <xdr:nvSpPr>
        <xdr:cNvPr id="292" name="Text Box 18"/>
        <xdr:cNvSpPr txBox="1">
          <a:spLocks noChangeArrowheads="1"/>
        </xdr:cNvSpPr>
      </xdr:nvSpPr>
      <xdr:spPr>
        <a:xfrm>
          <a:off x="34051875" y="8277225"/>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93"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94"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95"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6"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7"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8"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9"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00"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01"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104775" cy="171450"/>
    <xdr:sp fLocksText="0">
      <xdr:nvSpPr>
        <xdr:cNvPr id="302" name="Text Box 18"/>
        <xdr:cNvSpPr txBox="1">
          <a:spLocks noChangeArrowheads="1"/>
        </xdr:cNvSpPr>
      </xdr:nvSpPr>
      <xdr:spPr>
        <a:xfrm>
          <a:off x="34051875" y="8277225"/>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03"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304"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5"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6"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7"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8"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9"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0"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1"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1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1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1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1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6"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7"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8"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9"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0"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1"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2"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2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2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5"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6"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7"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8"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9"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0"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1"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3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3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3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3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6"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7"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8"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9"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0"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1"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2"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4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4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5"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6"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7"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8"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9"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0"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1"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5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5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5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5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6"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7"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8"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9"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60"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61"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62"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6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6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5"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6"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7"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8"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9"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0"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104775" cy="171450"/>
    <xdr:sp fLocksText="0">
      <xdr:nvSpPr>
        <xdr:cNvPr id="371" name="Text Box 18"/>
        <xdr:cNvSpPr txBox="1">
          <a:spLocks noChangeArrowheads="1"/>
        </xdr:cNvSpPr>
      </xdr:nvSpPr>
      <xdr:spPr>
        <a:xfrm>
          <a:off x="34051875" y="8277225"/>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72"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73"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374"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75"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6"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7"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8" name="Text Box 18"/>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9" name="Text Box 19"/>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80" name="Text Box 16"/>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81" name="Text Box 17"/>
        <xdr:cNvSpPr txBox="1">
          <a:spLocks noChangeArrowheads="1"/>
        </xdr:cNvSpPr>
      </xdr:nvSpPr>
      <xdr:spPr>
        <a:xfrm>
          <a:off x="3405187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104775" cy="171450"/>
    <xdr:sp fLocksText="0">
      <xdr:nvSpPr>
        <xdr:cNvPr id="382" name="Text Box 18"/>
        <xdr:cNvSpPr txBox="1">
          <a:spLocks noChangeArrowheads="1"/>
        </xdr:cNvSpPr>
      </xdr:nvSpPr>
      <xdr:spPr>
        <a:xfrm>
          <a:off x="34051875" y="8277225"/>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83"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384"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8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86"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87"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88"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89"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0"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1"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2"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9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9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95"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9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7"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8"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9"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0"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1"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2"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3"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0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05"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0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0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0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9"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0"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1"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2"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3"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4"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5"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1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1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18"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1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0"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1"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2"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3"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4"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5"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6"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2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28"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2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3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3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2"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3"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4"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5"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6"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7"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8"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3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4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41"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4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3"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4"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5"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6"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7"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8"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9"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5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51"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5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5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5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5"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6"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7"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8"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9"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0"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1"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6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6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6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6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6"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7"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8"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9" name="Text Box 19"/>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70" name="Text Box 16"/>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71" name="Text Box 17"/>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72" name="Text Box 18"/>
        <xdr:cNvSpPr txBox="1">
          <a:spLocks noChangeArrowheads="1"/>
        </xdr:cNvSpPr>
      </xdr:nvSpPr>
      <xdr:spPr>
        <a:xfrm>
          <a:off x="31823025" y="8277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7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7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7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7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13</xdr:row>
      <xdr:rowOff>504825</xdr:rowOff>
    </xdr:from>
    <xdr:ext cx="95250" cy="438150"/>
    <xdr:sp fLocksText="0">
      <xdr:nvSpPr>
        <xdr:cNvPr id="477" name="Text Box 15"/>
        <xdr:cNvSpPr txBox="1">
          <a:spLocks noChangeArrowheads="1"/>
        </xdr:cNvSpPr>
      </xdr:nvSpPr>
      <xdr:spPr>
        <a:xfrm>
          <a:off x="31823025" y="726757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13</xdr:row>
      <xdr:rowOff>504825</xdr:rowOff>
    </xdr:from>
    <xdr:ext cx="95250" cy="209550"/>
    <xdr:sp fLocksText="0">
      <xdr:nvSpPr>
        <xdr:cNvPr id="478" name="Text Box 15"/>
        <xdr:cNvSpPr txBox="1">
          <a:spLocks noChangeArrowheads="1"/>
        </xdr:cNvSpPr>
      </xdr:nvSpPr>
      <xdr:spPr>
        <a:xfrm>
          <a:off x="31823025" y="726757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447675</xdr:rowOff>
    </xdr:from>
    <xdr:ext cx="95250" cy="447675"/>
    <xdr:sp fLocksText="0">
      <xdr:nvSpPr>
        <xdr:cNvPr id="479" name="Text Box 15"/>
        <xdr:cNvSpPr txBox="1">
          <a:spLocks noChangeArrowheads="1"/>
        </xdr:cNvSpPr>
      </xdr:nvSpPr>
      <xdr:spPr>
        <a:xfrm>
          <a:off x="31823025" y="782955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447675</xdr:rowOff>
    </xdr:from>
    <xdr:ext cx="95250" cy="219075"/>
    <xdr:sp fLocksText="0">
      <xdr:nvSpPr>
        <xdr:cNvPr id="480" name="Text Box 15"/>
        <xdr:cNvSpPr txBox="1">
          <a:spLocks noChangeArrowheads="1"/>
        </xdr:cNvSpPr>
      </xdr:nvSpPr>
      <xdr:spPr>
        <a:xfrm>
          <a:off x="31823025" y="7829550"/>
          <a:ext cx="952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15</xdr:row>
      <xdr:rowOff>447675</xdr:rowOff>
    </xdr:from>
    <xdr:ext cx="95250" cy="447675"/>
    <xdr:sp fLocksText="0">
      <xdr:nvSpPr>
        <xdr:cNvPr id="481" name="Text Box 15"/>
        <xdr:cNvSpPr txBox="1">
          <a:spLocks noChangeArrowheads="1"/>
        </xdr:cNvSpPr>
      </xdr:nvSpPr>
      <xdr:spPr>
        <a:xfrm>
          <a:off x="31823025" y="8277225"/>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15</xdr:row>
      <xdr:rowOff>447675</xdr:rowOff>
    </xdr:from>
    <xdr:ext cx="95250" cy="219075"/>
    <xdr:sp fLocksText="0">
      <xdr:nvSpPr>
        <xdr:cNvPr id="482" name="Text Box 15"/>
        <xdr:cNvSpPr txBox="1">
          <a:spLocks noChangeArrowheads="1"/>
        </xdr:cNvSpPr>
      </xdr:nvSpPr>
      <xdr:spPr>
        <a:xfrm>
          <a:off x="31823025" y="8277225"/>
          <a:ext cx="952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13</xdr:row>
      <xdr:rowOff>504825</xdr:rowOff>
    </xdr:from>
    <xdr:ext cx="95250" cy="438150"/>
    <xdr:sp fLocksText="0">
      <xdr:nvSpPr>
        <xdr:cNvPr id="483" name="Text Box 15"/>
        <xdr:cNvSpPr txBox="1">
          <a:spLocks noChangeArrowheads="1"/>
        </xdr:cNvSpPr>
      </xdr:nvSpPr>
      <xdr:spPr>
        <a:xfrm>
          <a:off x="34051875" y="726757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13</xdr:row>
      <xdr:rowOff>504825</xdr:rowOff>
    </xdr:from>
    <xdr:ext cx="95250" cy="209550"/>
    <xdr:sp fLocksText="0">
      <xdr:nvSpPr>
        <xdr:cNvPr id="484" name="Text Box 15"/>
        <xdr:cNvSpPr txBox="1">
          <a:spLocks noChangeArrowheads="1"/>
        </xdr:cNvSpPr>
      </xdr:nvSpPr>
      <xdr:spPr>
        <a:xfrm>
          <a:off x="34051875" y="726757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447675</xdr:rowOff>
    </xdr:from>
    <xdr:ext cx="95250" cy="447675"/>
    <xdr:sp fLocksText="0">
      <xdr:nvSpPr>
        <xdr:cNvPr id="485" name="Text Box 15"/>
        <xdr:cNvSpPr txBox="1">
          <a:spLocks noChangeArrowheads="1"/>
        </xdr:cNvSpPr>
      </xdr:nvSpPr>
      <xdr:spPr>
        <a:xfrm>
          <a:off x="34051875" y="782955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447675</xdr:rowOff>
    </xdr:from>
    <xdr:ext cx="95250" cy="219075"/>
    <xdr:sp fLocksText="0">
      <xdr:nvSpPr>
        <xdr:cNvPr id="486" name="Text Box 15"/>
        <xdr:cNvSpPr txBox="1">
          <a:spLocks noChangeArrowheads="1"/>
        </xdr:cNvSpPr>
      </xdr:nvSpPr>
      <xdr:spPr>
        <a:xfrm>
          <a:off x="34051875" y="7829550"/>
          <a:ext cx="952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15</xdr:row>
      <xdr:rowOff>447675</xdr:rowOff>
    </xdr:from>
    <xdr:ext cx="95250" cy="447675"/>
    <xdr:sp fLocksText="0">
      <xdr:nvSpPr>
        <xdr:cNvPr id="487" name="Text Box 15"/>
        <xdr:cNvSpPr txBox="1">
          <a:spLocks noChangeArrowheads="1"/>
        </xdr:cNvSpPr>
      </xdr:nvSpPr>
      <xdr:spPr>
        <a:xfrm>
          <a:off x="34051875" y="8277225"/>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15</xdr:row>
      <xdr:rowOff>447675</xdr:rowOff>
    </xdr:from>
    <xdr:ext cx="95250" cy="219075"/>
    <xdr:sp fLocksText="0">
      <xdr:nvSpPr>
        <xdr:cNvPr id="488" name="Text Box 15"/>
        <xdr:cNvSpPr txBox="1">
          <a:spLocks noChangeArrowheads="1"/>
        </xdr:cNvSpPr>
      </xdr:nvSpPr>
      <xdr:spPr>
        <a:xfrm>
          <a:off x="34051875" y="8277225"/>
          <a:ext cx="952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8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90"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9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92"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9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9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9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96"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9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98"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9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0"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2"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4"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6"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8"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10" name="Text Box 15"/>
        <xdr:cNvSpPr txBox="1">
          <a:spLocks noChangeArrowheads="1"/>
        </xdr:cNvSpPr>
      </xdr:nvSpPr>
      <xdr:spPr>
        <a:xfrm>
          <a:off x="3182302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11"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12"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13"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14"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15"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16"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17"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18"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19"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0"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1"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2"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3"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4"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5"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6"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7"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8"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9"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30"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31"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32" name="Text Box 15"/>
        <xdr:cNvSpPr txBox="1">
          <a:spLocks noChangeArrowheads="1"/>
        </xdr:cNvSpPr>
      </xdr:nvSpPr>
      <xdr:spPr>
        <a:xfrm>
          <a:off x="34051875" y="82772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6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6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6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6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4"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5"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6"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7"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8"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9"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0"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1"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2"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3"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4"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5"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6"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7"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8"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9"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5"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6"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7"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8"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9"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0"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1"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2"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3"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4" name="Text Box 15"/>
        <xdr:cNvSpPr txBox="1">
          <a:spLocks noChangeArrowheads="1"/>
        </xdr:cNvSpPr>
      </xdr:nvSpPr>
      <xdr:spPr>
        <a:xfrm>
          <a:off x="3182302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5"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6"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7"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8"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9"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0"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1"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2"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3"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4"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5"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6"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7"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8"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9"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0"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1"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2"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3"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4"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5"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6"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7"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8"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9"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90"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91"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92" name="Text Box 15"/>
        <xdr:cNvSpPr txBox="1">
          <a:spLocks noChangeArrowheads="1"/>
        </xdr:cNvSpPr>
      </xdr:nvSpPr>
      <xdr:spPr>
        <a:xfrm>
          <a:off x="34051875" y="82772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266700</xdr:colOff>
      <xdr:row>13</xdr:row>
      <xdr:rowOff>619125</xdr:rowOff>
    </xdr:from>
    <xdr:ext cx="95250" cy="447675"/>
    <xdr:sp fLocksText="0">
      <xdr:nvSpPr>
        <xdr:cNvPr id="693" name="Text Box 15"/>
        <xdr:cNvSpPr txBox="1">
          <a:spLocks noChangeArrowheads="1"/>
        </xdr:cNvSpPr>
      </xdr:nvSpPr>
      <xdr:spPr>
        <a:xfrm>
          <a:off x="33594675" y="7381875"/>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ramirez\Downloads\gestion%20de%20riesg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203%20Racionalizaci&#243;n%20de%20Tr&#225;mites%20(V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FORMULA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s>
    <sheetDataSet>
      <sheetData sheetId="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 sheetId="3">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13">
        <row r="2">
          <cell r="B2" t="str">
            <v>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 val="Formulas"/>
    </sheetNames>
    <sheetDataSet>
      <sheetData sheetId="1">
        <row r="2">
          <cell r="G2" t="str">
            <v>Normativas</v>
          </cell>
        </row>
        <row r="3">
          <cell r="G3" t="str">
            <v>Administrativas</v>
          </cell>
        </row>
        <row r="4">
          <cell r="G4" t="str">
            <v>Tecnologicas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H91"/>
  <sheetViews>
    <sheetView showGridLines="0" zoomScalePageLayoutView="0" workbookViewId="0" topLeftCell="A1">
      <selection activeCell="J12" sqref="J12"/>
    </sheetView>
  </sheetViews>
  <sheetFormatPr defaultColWidth="11.421875" defaultRowHeight="15"/>
  <cols>
    <col min="1" max="2" width="11.421875" style="0" customWidth="1"/>
    <col min="3" max="3" width="24.421875" style="0" customWidth="1"/>
    <col min="4" max="4" width="6.140625" style="0" customWidth="1"/>
    <col min="5" max="5" width="21.00390625" style="0" customWidth="1"/>
    <col min="6" max="6" width="6.140625" style="0" customWidth="1"/>
    <col min="7" max="7" width="28.00390625" style="0" customWidth="1"/>
    <col min="8" max="8" width="6.57421875" style="0" customWidth="1"/>
  </cols>
  <sheetData>
    <row r="3" spans="2:8" ht="24.75" customHeight="1">
      <c r="B3" s="2" t="s">
        <v>0</v>
      </c>
      <c r="C3" s="2" t="s">
        <v>1</v>
      </c>
      <c r="D3" s="2" t="s">
        <v>2</v>
      </c>
      <c r="E3" s="2" t="s">
        <v>3</v>
      </c>
      <c r="F3" s="2" t="s">
        <v>4</v>
      </c>
      <c r="G3" s="2" t="s">
        <v>5</v>
      </c>
      <c r="H3" s="2" t="s">
        <v>6</v>
      </c>
    </row>
    <row r="4" spans="2:8" ht="19.5" customHeight="1">
      <c r="B4" s="1" t="s">
        <v>7</v>
      </c>
      <c r="C4" s="57" t="s">
        <v>8</v>
      </c>
      <c r="D4" s="54">
        <v>1</v>
      </c>
      <c r="E4" s="51" t="s">
        <v>9</v>
      </c>
      <c r="F4" s="54" t="s">
        <v>10</v>
      </c>
      <c r="G4" s="23" t="s">
        <v>11</v>
      </c>
      <c r="H4" s="22">
        <v>1</v>
      </c>
    </row>
    <row r="5" spans="2:8" ht="19.5" customHeight="1">
      <c r="B5" s="1" t="s">
        <v>7</v>
      </c>
      <c r="C5" s="58"/>
      <c r="D5" s="55"/>
      <c r="E5" s="52"/>
      <c r="F5" s="55"/>
      <c r="G5" s="23" t="s">
        <v>12</v>
      </c>
      <c r="H5" s="22">
        <v>2</v>
      </c>
    </row>
    <row r="6" spans="2:8" ht="19.5" customHeight="1">
      <c r="B6" s="1" t="s">
        <v>7</v>
      </c>
      <c r="C6" s="58"/>
      <c r="D6" s="55"/>
      <c r="E6" s="52"/>
      <c r="F6" s="55"/>
      <c r="G6" s="23" t="s">
        <v>13</v>
      </c>
      <c r="H6" s="22">
        <v>3</v>
      </c>
    </row>
    <row r="7" spans="2:8" ht="19.5" customHeight="1">
      <c r="B7" s="1" t="s">
        <v>7</v>
      </c>
      <c r="C7" s="58"/>
      <c r="D7" s="56"/>
      <c r="E7" s="53"/>
      <c r="F7" s="56"/>
      <c r="G7" s="23" t="s">
        <v>14</v>
      </c>
      <c r="H7" s="22">
        <v>4</v>
      </c>
    </row>
    <row r="8" spans="2:8" ht="19.5" customHeight="1">
      <c r="B8" s="1" t="s">
        <v>7</v>
      </c>
      <c r="C8" s="58"/>
      <c r="D8" s="3">
        <v>2</v>
      </c>
      <c r="E8" s="5" t="s">
        <v>15</v>
      </c>
      <c r="F8" s="3" t="s">
        <v>16</v>
      </c>
      <c r="G8" s="23" t="s">
        <v>14</v>
      </c>
      <c r="H8" s="22">
        <v>1</v>
      </c>
    </row>
    <row r="9" spans="2:8" ht="19.5" customHeight="1">
      <c r="B9" s="1" t="s">
        <v>7</v>
      </c>
      <c r="C9" s="58"/>
      <c r="D9" s="54">
        <v>3</v>
      </c>
      <c r="E9" s="51" t="s">
        <v>17</v>
      </c>
      <c r="F9" s="54" t="s">
        <v>18</v>
      </c>
      <c r="G9" s="23" t="s">
        <v>19</v>
      </c>
      <c r="H9" s="22">
        <v>1</v>
      </c>
    </row>
    <row r="10" spans="2:8" ht="19.5" customHeight="1">
      <c r="B10" s="1" t="s">
        <v>7</v>
      </c>
      <c r="C10" s="58"/>
      <c r="D10" s="55"/>
      <c r="E10" s="52"/>
      <c r="F10" s="55"/>
      <c r="G10" s="23" t="s">
        <v>20</v>
      </c>
      <c r="H10" s="22">
        <v>2</v>
      </c>
    </row>
    <row r="11" spans="2:8" ht="19.5" customHeight="1">
      <c r="B11" s="1" t="s">
        <v>7</v>
      </c>
      <c r="C11" s="58"/>
      <c r="D11" s="55"/>
      <c r="E11" s="52"/>
      <c r="F11" s="55"/>
      <c r="G11" s="23" t="s">
        <v>21</v>
      </c>
      <c r="H11" s="22">
        <v>3</v>
      </c>
    </row>
    <row r="12" spans="2:8" ht="19.5" customHeight="1">
      <c r="B12" s="1" t="s">
        <v>7</v>
      </c>
      <c r="C12" s="58"/>
      <c r="D12" s="56"/>
      <c r="E12" s="53"/>
      <c r="F12" s="56"/>
      <c r="G12" s="23" t="s">
        <v>22</v>
      </c>
      <c r="H12" s="22">
        <v>4</v>
      </c>
    </row>
    <row r="13" spans="2:8" ht="34.5" customHeight="1">
      <c r="B13" s="1" t="s">
        <v>7</v>
      </c>
      <c r="C13" s="58"/>
      <c r="D13" s="54">
        <v>4</v>
      </c>
      <c r="E13" s="51" t="s">
        <v>23</v>
      </c>
      <c r="F13" s="54" t="s">
        <v>24</v>
      </c>
      <c r="G13" s="23" t="s">
        <v>25</v>
      </c>
      <c r="H13" s="22">
        <v>1</v>
      </c>
    </row>
    <row r="14" spans="2:8" ht="20.25">
      <c r="B14" s="1" t="s">
        <v>7</v>
      </c>
      <c r="C14" s="58"/>
      <c r="D14" s="55"/>
      <c r="E14" s="52"/>
      <c r="F14" s="55"/>
      <c r="G14" s="23" t="s">
        <v>26</v>
      </c>
      <c r="H14" s="22">
        <v>2</v>
      </c>
    </row>
    <row r="15" spans="2:8" ht="14.25">
      <c r="B15" s="1" t="s">
        <v>7</v>
      </c>
      <c r="C15" s="58"/>
      <c r="D15" s="55"/>
      <c r="E15" s="52"/>
      <c r="F15" s="55"/>
      <c r="G15" s="23" t="s">
        <v>27</v>
      </c>
      <c r="H15" s="22">
        <v>3</v>
      </c>
    </row>
    <row r="16" spans="2:8" ht="14.25">
      <c r="B16" s="1" t="s">
        <v>7</v>
      </c>
      <c r="C16" s="58"/>
      <c r="D16" s="56"/>
      <c r="E16" s="53"/>
      <c r="F16" s="56"/>
      <c r="G16" s="23" t="s">
        <v>28</v>
      </c>
      <c r="H16" s="22">
        <v>4</v>
      </c>
    </row>
    <row r="17" spans="2:8" ht="34.5" customHeight="1">
      <c r="B17" s="1" t="s">
        <v>7</v>
      </c>
      <c r="C17" s="58"/>
      <c r="D17" s="54">
        <v>5</v>
      </c>
      <c r="E17" s="51" t="s">
        <v>29</v>
      </c>
      <c r="F17" s="54" t="s">
        <v>30</v>
      </c>
      <c r="G17" s="23" t="s">
        <v>31</v>
      </c>
      <c r="H17" s="22">
        <v>1</v>
      </c>
    </row>
    <row r="18" spans="2:8" ht="14.25">
      <c r="B18" s="1" t="s">
        <v>7</v>
      </c>
      <c r="C18" s="58"/>
      <c r="D18" s="55"/>
      <c r="E18" s="52"/>
      <c r="F18" s="55"/>
      <c r="G18" s="23" t="s">
        <v>32</v>
      </c>
      <c r="H18" s="22">
        <v>2</v>
      </c>
    </row>
    <row r="19" spans="2:8" ht="14.25">
      <c r="B19" s="1" t="s">
        <v>7</v>
      </c>
      <c r="C19" s="58"/>
      <c r="D19" s="55"/>
      <c r="E19" s="52"/>
      <c r="F19" s="55"/>
      <c r="G19" s="23" t="s">
        <v>33</v>
      </c>
      <c r="H19" s="22">
        <v>3</v>
      </c>
    </row>
    <row r="20" spans="2:8" ht="14.25">
      <c r="B20" s="1" t="s">
        <v>7</v>
      </c>
      <c r="C20" s="58"/>
      <c r="D20" s="56"/>
      <c r="E20" s="53"/>
      <c r="F20" s="56"/>
      <c r="G20" s="23" t="s">
        <v>34</v>
      </c>
      <c r="H20" s="22">
        <v>4</v>
      </c>
    </row>
    <row r="21" spans="2:8" ht="34.5" customHeight="1">
      <c r="B21" s="1" t="s">
        <v>7</v>
      </c>
      <c r="C21" s="58"/>
      <c r="D21" s="54">
        <v>6</v>
      </c>
      <c r="E21" s="51" t="s">
        <v>35</v>
      </c>
      <c r="F21" s="54" t="s">
        <v>36</v>
      </c>
      <c r="G21" s="23" t="s">
        <v>37</v>
      </c>
      <c r="H21" s="22">
        <v>1</v>
      </c>
    </row>
    <row r="22" spans="2:8" ht="20.25">
      <c r="B22" s="1" t="s">
        <v>7</v>
      </c>
      <c r="C22" s="58"/>
      <c r="D22" s="55"/>
      <c r="E22" s="52"/>
      <c r="F22" s="55"/>
      <c r="G22" s="23" t="s">
        <v>38</v>
      </c>
      <c r="H22" s="22">
        <v>2</v>
      </c>
    </row>
    <row r="23" spans="2:8" ht="20.25">
      <c r="B23" s="1" t="s">
        <v>7</v>
      </c>
      <c r="C23" s="59"/>
      <c r="D23" s="56"/>
      <c r="E23" s="53"/>
      <c r="F23" s="56"/>
      <c r="G23" s="23" t="s">
        <v>39</v>
      </c>
      <c r="H23" s="22">
        <v>3</v>
      </c>
    </row>
    <row r="24" spans="2:8" ht="30" customHeight="1">
      <c r="B24" s="1" t="s">
        <v>7</v>
      </c>
      <c r="C24" s="24" t="s">
        <v>40</v>
      </c>
      <c r="D24" s="3">
        <v>7</v>
      </c>
      <c r="E24" s="5" t="s">
        <v>41</v>
      </c>
      <c r="F24" s="1" t="s">
        <v>42</v>
      </c>
      <c r="G24" s="4"/>
      <c r="H24" s="1"/>
    </row>
    <row r="25" spans="2:8" ht="14.25">
      <c r="B25" s="1" t="s">
        <v>7</v>
      </c>
      <c r="C25" s="24" t="s">
        <v>43</v>
      </c>
      <c r="D25" s="3">
        <v>8</v>
      </c>
      <c r="E25" s="5" t="s">
        <v>44</v>
      </c>
      <c r="F25" s="1" t="s">
        <v>45</v>
      </c>
      <c r="G25" s="4"/>
      <c r="H25" s="1"/>
    </row>
    <row r="26" spans="2:8" ht="21">
      <c r="B26" s="1" t="s">
        <v>7</v>
      </c>
      <c r="C26" s="24" t="s">
        <v>43</v>
      </c>
      <c r="D26" s="3">
        <v>9</v>
      </c>
      <c r="E26" s="5" t="s">
        <v>46</v>
      </c>
      <c r="F26" s="1" t="s">
        <v>47</v>
      </c>
      <c r="G26" s="4"/>
      <c r="H26" s="1"/>
    </row>
    <row r="27" spans="2:8" ht="21">
      <c r="B27" s="1" t="s">
        <v>7</v>
      </c>
      <c r="C27" s="24" t="s">
        <v>43</v>
      </c>
      <c r="D27" s="3">
        <v>10</v>
      </c>
      <c r="E27" s="5" t="s">
        <v>48</v>
      </c>
      <c r="F27" s="1" t="s">
        <v>49</v>
      </c>
      <c r="G27" s="4"/>
      <c r="H27" s="1"/>
    </row>
    <row r="28" spans="2:8" ht="20.25">
      <c r="B28" s="1" t="s">
        <v>7</v>
      </c>
      <c r="C28" s="24" t="s">
        <v>50</v>
      </c>
      <c r="D28" s="3">
        <v>11</v>
      </c>
      <c r="E28" s="5" t="s">
        <v>51</v>
      </c>
      <c r="F28" s="1" t="s">
        <v>52</v>
      </c>
      <c r="G28" s="4"/>
      <c r="H28" s="1"/>
    </row>
    <row r="29" spans="2:8" ht="20.25">
      <c r="B29" s="1" t="s">
        <v>7</v>
      </c>
      <c r="C29" s="24" t="s">
        <v>50</v>
      </c>
      <c r="D29" s="3">
        <v>12</v>
      </c>
      <c r="E29" s="5" t="s">
        <v>53</v>
      </c>
      <c r="F29" s="1" t="s">
        <v>54</v>
      </c>
      <c r="G29" s="4"/>
      <c r="H29" s="1"/>
    </row>
    <row r="30" spans="2:8" ht="14.25">
      <c r="B30" s="1" t="s">
        <v>55</v>
      </c>
      <c r="C30" s="24" t="s">
        <v>56</v>
      </c>
      <c r="D30" s="3">
        <v>13</v>
      </c>
      <c r="E30" s="5" t="s">
        <v>57</v>
      </c>
      <c r="F30" s="1" t="s">
        <v>58</v>
      </c>
      <c r="G30" s="4"/>
      <c r="H30" s="1"/>
    </row>
    <row r="31" spans="2:8" ht="14.25">
      <c r="B31" s="1" t="s">
        <v>55</v>
      </c>
      <c r="C31" s="24" t="s">
        <v>56</v>
      </c>
      <c r="D31" s="3">
        <v>14</v>
      </c>
      <c r="E31" s="5" t="s">
        <v>59</v>
      </c>
      <c r="F31" s="1" t="s">
        <v>60</v>
      </c>
      <c r="G31" s="4"/>
      <c r="H31" s="1"/>
    </row>
    <row r="32" spans="2:8" ht="14.25">
      <c r="B32" s="1" t="s">
        <v>55</v>
      </c>
      <c r="C32" s="24" t="s">
        <v>56</v>
      </c>
      <c r="D32" s="3">
        <v>15</v>
      </c>
      <c r="E32" s="5" t="s">
        <v>61</v>
      </c>
      <c r="F32" s="1" t="s">
        <v>62</v>
      </c>
      <c r="G32" s="4"/>
      <c r="H32" s="1"/>
    </row>
    <row r="33" spans="2:8" ht="21">
      <c r="B33" s="1" t="s">
        <v>55</v>
      </c>
      <c r="C33" s="24" t="s">
        <v>56</v>
      </c>
      <c r="D33" s="3">
        <v>16</v>
      </c>
      <c r="E33" s="5" t="s">
        <v>63</v>
      </c>
      <c r="F33" s="1" t="s">
        <v>64</v>
      </c>
      <c r="G33" s="4"/>
      <c r="H33" s="1"/>
    </row>
    <row r="34" spans="2:8" ht="21">
      <c r="B34" s="1" t="s">
        <v>55</v>
      </c>
      <c r="C34" s="24" t="s">
        <v>56</v>
      </c>
      <c r="D34" s="3">
        <v>17</v>
      </c>
      <c r="E34" s="5" t="s">
        <v>65</v>
      </c>
      <c r="F34" s="1" t="s">
        <v>66</v>
      </c>
      <c r="G34" s="4"/>
      <c r="H34" s="1"/>
    </row>
    <row r="35" spans="2:8" ht="42">
      <c r="B35" s="1" t="s">
        <v>55</v>
      </c>
      <c r="C35" s="24" t="s">
        <v>56</v>
      </c>
      <c r="D35" s="3">
        <v>18</v>
      </c>
      <c r="E35" s="5" t="s">
        <v>67</v>
      </c>
      <c r="F35" s="1" t="s">
        <v>68</v>
      </c>
      <c r="G35" s="5"/>
      <c r="H35" s="1"/>
    </row>
    <row r="36" spans="2:8" ht="21">
      <c r="B36" s="1" t="s">
        <v>55</v>
      </c>
      <c r="C36" s="24" t="s">
        <v>69</v>
      </c>
      <c r="D36" s="3">
        <v>19</v>
      </c>
      <c r="E36" s="5" t="s">
        <v>70</v>
      </c>
      <c r="F36" s="1" t="s">
        <v>71</v>
      </c>
      <c r="G36" s="4"/>
      <c r="H36" s="1"/>
    </row>
    <row r="37" spans="2:8" ht="14.25">
      <c r="B37" s="1" t="s">
        <v>55</v>
      </c>
      <c r="C37" s="24" t="s">
        <v>69</v>
      </c>
      <c r="D37" s="3">
        <v>20</v>
      </c>
      <c r="E37" s="5" t="s">
        <v>72</v>
      </c>
      <c r="F37" s="1" t="s">
        <v>73</v>
      </c>
      <c r="G37" s="4"/>
      <c r="H37" s="1"/>
    </row>
    <row r="38" spans="2:8" ht="14.25">
      <c r="B38" s="1" t="s">
        <v>55</v>
      </c>
      <c r="C38" s="24" t="s">
        <v>69</v>
      </c>
      <c r="D38" s="3">
        <v>21</v>
      </c>
      <c r="E38" s="5" t="s">
        <v>74</v>
      </c>
      <c r="F38" s="1" t="s">
        <v>75</v>
      </c>
      <c r="G38" s="4"/>
      <c r="H38" s="1"/>
    </row>
    <row r="39" spans="2:8" ht="21">
      <c r="B39" s="1" t="s">
        <v>55</v>
      </c>
      <c r="C39" s="24" t="s">
        <v>76</v>
      </c>
      <c r="D39" s="3">
        <v>22</v>
      </c>
      <c r="E39" s="5" t="s">
        <v>77</v>
      </c>
      <c r="F39" s="1" t="s">
        <v>78</v>
      </c>
      <c r="G39" s="4"/>
      <c r="H39" s="1"/>
    </row>
    <row r="40" spans="2:8" ht="21">
      <c r="B40" s="1" t="s">
        <v>55</v>
      </c>
      <c r="C40" s="24" t="s">
        <v>76</v>
      </c>
      <c r="D40" s="3">
        <v>23</v>
      </c>
      <c r="E40" s="5" t="s">
        <v>79</v>
      </c>
      <c r="F40" s="1" t="s">
        <v>80</v>
      </c>
      <c r="G40" s="4"/>
      <c r="H40" s="1"/>
    </row>
    <row r="41" spans="2:8" ht="21">
      <c r="B41" s="1" t="s">
        <v>55</v>
      </c>
      <c r="C41" s="24" t="s">
        <v>76</v>
      </c>
      <c r="D41" s="3">
        <v>24</v>
      </c>
      <c r="E41" s="5" t="s">
        <v>81</v>
      </c>
      <c r="F41" s="1" t="s">
        <v>82</v>
      </c>
      <c r="G41" s="4"/>
      <c r="H41" s="1"/>
    </row>
    <row r="42" spans="2:8" ht="31.5">
      <c r="B42" s="1" t="s">
        <v>55</v>
      </c>
      <c r="C42" s="24" t="s">
        <v>76</v>
      </c>
      <c r="D42" s="3">
        <v>25</v>
      </c>
      <c r="E42" s="5" t="s">
        <v>83</v>
      </c>
      <c r="F42" s="1" t="s">
        <v>84</v>
      </c>
      <c r="G42" s="4"/>
      <c r="H42" s="1"/>
    </row>
    <row r="43" spans="2:8" ht="20.25">
      <c r="B43" s="1" t="s">
        <v>55</v>
      </c>
      <c r="C43" s="24" t="s">
        <v>76</v>
      </c>
      <c r="D43" s="3">
        <v>26</v>
      </c>
      <c r="E43" s="5" t="s">
        <v>85</v>
      </c>
      <c r="F43" s="1" t="s">
        <v>86</v>
      </c>
      <c r="G43" s="4"/>
      <c r="H43" s="1"/>
    </row>
    <row r="44" spans="2:8" ht="31.5">
      <c r="B44" s="1" t="s">
        <v>55</v>
      </c>
      <c r="C44" s="24" t="s">
        <v>87</v>
      </c>
      <c r="D44" s="3">
        <v>27</v>
      </c>
      <c r="E44" s="5" t="s">
        <v>88</v>
      </c>
      <c r="F44" s="1" t="s">
        <v>89</v>
      </c>
      <c r="G44" s="4"/>
      <c r="H44" s="1"/>
    </row>
    <row r="45" spans="2:8" ht="42">
      <c r="B45" s="1" t="s">
        <v>55</v>
      </c>
      <c r="C45" s="24" t="s">
        <v>90</v>
      </c>
      <c r="D45" s="3">
        <v>28</v>
      </c>
      <c r="E45" s="5" t="s">
        <v>91</v>
      </c>
      <c r="F45" s="1" t="s">
        <v>92</v>
      </c>
      <c r="G45" s="6"/>
      <c r="H45" s="1"/>
    </row>
    <row r="46" spans="2:8" ht="51.75">
      <c r="B46" s="1" t="s">
        <v>55</v>
      </c>
      <c r="C46" s="24" t="s">
        <v>90</v>
      </c>
      <c r="D46" s="3">
        <v>29</v>
      </c>
      <c r="E46" s="5" t="s">
        <v>93</v>
      </c>
      <c r="F46" s="1" t="s">
        <v>94</v>
      </c>
      <c r="G46" s="5"/>
      <c r="H46" s="1"/>
    </row>
    <row r="47" spans="2:8" ht="21">
      <c r="B47" s="1" t="s">
        <v>55</v>
      </c>
      <c r="C47" s="24" t="s">
        <v>90</v>
      </c>
      <c r="D47" s="3">
        <v>30</v>
      </c>
      <c r="E47" s="5" t="s">
        <v>95</v>
      </c>
      <c r="F47" s="1" t="s">
        <v>96</v>
      </c>
      <c r="G47" s="4"/>
      <c r="H47" s="1"/>
    </row>
    <row r="48" spans="2:8" ht="14.25">
      <c r="B48" s="1" t="s">
        <v>55</v>
      </c>
      <c r="C48" s="24" t="s">
        <v>90</v>
      </c>
      <c r="D48" s="3">
        <v>31</v>
      </c>
      <c r="E48" s="5" t="s">
        <v>97</v>
      </c>
      <c r="F48" s="1" t="s">
        <v>98</v>
      </c>
      <c r="G48" s="4"/>
      <c r="H48" s="1"/>
    </row>
    <row r="49" spans="2:8" ht="21">
      <c r="B49" s="1" t="s">
        <v>55</v>
      </c>
      <c r="C49" s="24" t="s">
        <v>99</v>
      </c>
      <c r="D49" s="3">
        <v>32</v>
      </c>
      <c r="E49" s="5" t="s">
        <v>100</v>
      </c>
      <c r="F49" s="1" t="s">
        <v>101</v>
      </c>
      <c r="G49" s="4"/>
      <c r="H49" s="1"/>
    </row>
    <row r="50" spans="2:8" ht="21">
      <c r="B50" s="1" t="s">
        <v>55</v>
      </c>
      <c r="C50" s="24" t="s">
        <v>102</v>
      </c>
      <c r="D50" s="3">
        <v>33</v>
      </c>
      <c r="E50" s="5" t="s">
        <v>103</v>
      </c>
      <c r="F50" s="1" t="s">
        <v>104</v>
      </c>
      <c r="G50" s="4"/>
      <c r="H50" s="1"/>
    </row>
    <row r="51" spans="2:8" ht="31.5">
      <c r="B51" s="1" t="s">
        <v>55</v>
      </c>
      <c r="C51" s="24" t="s">
        <v>102</v>
      </c>
      <c r="D51" s="3">
        <v>34</v>
      </c>
      <c r="E51" s="5" t="s">
        <v>105</v>
      </c>
      <c r="F51" s="1" t="s">
        <v>106</v>
      </c>
      <c r="G51" s="4"/>
      <c r="H51" s="1"/>
    </row>
    <row r="52" spans="2:8" ht="14.25">
      <c r="B52" s="1" t="s">
        <v>55</v>
      </c>
      <c r="C52" s="24" t="s">
        <v>102</v>
      </c>
      <c r="D52" s="3">
        <v>35</v>
      </c>
      <c r="E52" s="5" t="s">
        <v>107</v>
      </c>
      <c r="F52" s="1" t="s">
        <v>108</v>
      </c>
      <c r="G52" s="4"/>
      <c r="H52" s="1"/>
    </row>
    <row r="53" spans="2:8" ht="14.25">
      <c r="B53" s="1" t="s">
        <v>55</v>
      </c>
      <c r="C53" s="24" t="s">
        <v>102</v>
      </c>
      <c r="D53" s="3">
        <v>36</v>
      </c>
      <c r="E53" s="5" t="s">
        <v>109</v>
      </c>
      <c r="F53" s="1" t="s">
        <v>110</v>
      </c>
      <c r="G53" s="4"/>
      <c r="H53" s="1"/>
    </row>
    <row r="54" spans="2:8" ht="21">
      <c r="B54" s="1" t="s">
        <v>55</v>
      </c>
      <c r="C54" s="24" t="s">
        <v>102</v>
      </c>
      <c r="D54" s="3">
        <v>37</v>
      </c>
      <c r="E54" s="5" t="s">
        <v>111</v>
      </c>
      <c r="F54" s="1" t="s">
        <v>112</v>
      </c>
      <c r="G54" s="4"/>
      <c r="H54" s="1"/>
    </row>
    <row r="55" spans="2:8" ht="21">
      <c r="B55" s="1" t="s">
        <v>55</v>
      </c>
      <c r="C55" s="24" t="s">
        <v>102</v>
      </c>
      <c r="D55" s="3">
        <v>38</v>
      </c>
      <c r="E55" s="5" t="s">
        <v>113</v>
      </c>
      <c r="F55" s="1" t="s">
        <v>114</v>
      </c>
      <c r="G55" s="4"/>
      <c r="H55" s="1"/>
    </row>
    <row r="56" spans="2:8" ht="21">
      <c r="B56" s="1" t="s">
        <v>55</v>
      </c>
      <c r="C56" s="24" t="s">
        <v>102</v>
      </c>
      <c r="D56" s="3">
        <v>39</v>
      </c>
      <c r="E56" s="5" t="s">
        <v>115</v>
      </c>
      <c r="F56" s="1" t="s">
        <v>116</v>
      </c>
      <c r="G56" s="4"/>
      <c r="H56" s="1"/>
    </row>
    <row r="57" spans="2:8" ht="14.25">
      <c r="B57" s="1" t="s">
        <v>55</v>
      </c>
      <c r="C57" s="24" t="s">
        <v>102</v>
      </c>
      <c r="D57" s="3">
        <v>40</v>
      </c>
      <c r="E57" s="5" t="s">
        <v>117</v>
      </c>
      <c r="F57" s="1" t="s">
        <v>118</v>
      </c>
      <c r="G57" s="4"/>
      <c r="H57" s="1"/>
    </row>
    <row r="58" spans="2:8" ht="21">
      <c r="B58" s="1" t="s">
        <v>55</v>
      </c>
      <c r="C58" s="24" t="s">
        <v>102</v>
      </c>
      <c r="D58" s="3">
        <v>41</v>
      </c>
      <c r="E58" s="5" t="s">
        <v>119</v>
      </c>
      <c r="F58" s="1" t="s">
        <v>120</v>
      </c>
      <c r="G58" s="4"/>
      <c r="H58" s="1"/>
    </row>
    <row r="59" spans="2:8" ht="14.25">
      <c r="B59" s="1" t="s">
        <v>55</v>
      </c>
      <c r="C59" s="24" t="s">
        <v>102</v>
      </c>
      <c r="D59" s="3">
        <v>42</v>
      </c>
      <c r="E59" s="5" t="s">
        <v>121</v>
      </c>
      <c r="F59" s="1" t="s">
        <v>122</v>
      </c>
      <c r="G59" s="4"/>
      <c r="H59" s="1"/>
    </row>
    <row r="60" spans="2:8" ht="31.5">
      <c r="B60" s="1" t="s">
        <v>55</v>
      </c>
      <c r="C60" s="24" t="s">
        <v>102</v>
      </c>
      <c r="D60" s="3">
        <v>43</v>
      </c>
      <c r="E60" s="5" t="s">
        <v>123</v>
      </c>
      <c r="F60" s="1" t="s">
        <v>124</v>
      </c>
      <c r="G60" s="4"/>
      <c r="H60" s="1"/>
    </row>
    <row r="61" spans="2:8" ht="14.25">
      <c r="B61" s="1" t="s">
        <v>55</v>
      </c>
      <c r="C61" s="24" t="s">
        <v>102</v>
      </c>
      <c r="D61" s="3">
        <v>44</v>
      </c>
      <c r="E61" s="5" t="s">
        <v>125</v>
      </c>
      <c r="F61" s="1" t="s">
        <v>126</v>
      </c>
      <c r="G61" s="4"/>
      <c r="H61" s="1"/>
    </row>
    <row r="62" spans="2:8" ht="14.25">
      <c r="B62" s="1" t="s">
        <v>127</v>
      </c>
      <c r="C62" s="24" t="s">
        <v>128</v>
      </c>
      <c r="D62" s="3">
        <v>45</v>
      </c>
      <c r="E62" s="5" t="s">
        <v>129</v>
      </c>
      <c r="F62" s="1" t="s">
        <v>130</v>
      </c>
      <c r="G62" s="4"/>
      <c r="H62" s="1"/>
    </row>
    <row r="63" spans="2:8" ht="21">
      <c r="B63" s="1" t="s">
        <v>127</v>
      </c>
      <c r="C63" s="24" t="s">
        <v>128</v>
      </c>
      <c r="D63" s="3">
        <v>46</v>
      </c>
      <c r="E63" s="5" t="s">
        <v>131</v>
      </c>
      <c r="F63" s="1" t="s">
        <v>132</v>
      </c>
      <c r="G63" s="4"/>
      <c r="H63" s="1"/>
    </row>
    <row r="64" spans="2:8" ht="14.25">
      <c r="B64" s="1" t="s">
        <v>127</v>
      </c>
      <c r="C64" s="24" t="s">
        <v>128</v>
      </c>
      <c r="D64" s="3">
        <v>47</v>
      </c>
      <c r="E64" s="5" t="s">
        <v>133</v>
      </c>
      <c r="F64" s="1" t="s">
        <v>134</v>
      </c>
      <c r="G64" s="4"/>
      <c r="H64" s="1"/>
    </row>
    <row r="65" spans="2:8" ht="14.25">
      <c r="B65" s="1" t="s">
        <v>127</v>
      </c>
      <c r="C65" s="24" t="s">
        <v>128</v>
      </c>
      <c r="D65" s="3">
        <v>48</v>
      </c>
      <c r="E65" s="5" t="s">
        <v>135</v>
      </c>
      <c r="F65" s="1" t="s">
        <v>136</v>
      </c>
      <c r="G65" s="4"/>
      <c r="H65" s="1"/>
    </row>
    <row r="66" spans="2:8" ht="14.25">
      <c r="B66" s="1" t="s">
        <v>127</v>
      </c>
      <c r="C66" s="24" t="s">
        <v>128</v>
      </c>
      <c r="D66" s="3">
        <v>49</v>
      </c>
      <c r="E66" s="5" t="s">
        <v>137</v>
      </c>
      <c r="F66" s="1" t="s">
        <v>138</v>
      </c>
      <c r="G66" s="4"/>
      <c r="H66" s="1"/>
    </row>
    <row r="67" spans="2:8" ht="21">
      <c r="B67" s="1" t="s">
        <v>127</v>
      </c>
      <c r="C67" s="24" t="s">
        <v>128</v>
      </c>
      <c r="D67" s="3">
        <v>50</v>
      </c>
      <c r="E67" s="5" t="s">
        <v>139</v>
      </c>
      <c r="F67" s="1" t="s">
        <v>140</v>
      </c>
      <c r="G67" s="4"/>
      <c r="H67" s="1"/>
    </row>
    <row r="68" spans="2:8" ht="14.25">
      <c r="B68" s="1" t="s">
        <v>127</v>
      </c>
      <c r="C68" s="24" t="s">
        <v>128</v>
      </c>
      <c r="D68" s="3">
        <v>51</v>
      </c>
      <c r="E68" s="5" t="s">
        <v>141</v>
      </c>
      <c r="F68" s="1" t="s">
        <v>142</v>
      </c>
      <c r="G68" s="4"/>
      <c r="H68" s="1"/>
    </row>
    <row r="69" spans="2:8" ht="14.25">
      <c r="B69" s="1" t="s">
        <v>127</v>
      </c>
      <c r="C69" s="24" t="s">
        <v>128</v>
      </c>
      <c r="D69" s="3">
        <v>52</v>
      </c>
      <c r="E69" s="5" t="s">
        <v>143</v>
      </c>
      <c r="F69" s="1" t="s">
        <v>144</v>
      </c>
      <c r="G69" s="4"/>
      <c r="H69" s="1"/>
    </row>
    <row r="70" spans="2:8" ht="14.25">
      <c r="B70" s="1" t="s">
        <v>127</v>
      </c>
      <c r="C70" s="24" t="s">
        <v>128</v>
      </c>
      <c r="D70" s="3">
        <v>53</v>
      </c>
      <c r="E70" s="5" t="s">
        <v>145</v>
      </c>
      <c r="F70" s="1" t="s">
        <v>146</v>
      </c>
      <c r="G70" s="4"/>
      <c r="H70" s="1"/>
    </row>
    <row r="71" spans="2:8" ht="21">
      <c r="B71" s="1" t="s">
        <v>127</v>
      </c>
      <c r="C71" s="24" t="s">
        <v>147</v>
      </c>
      <c r="D71" s="3">
        <v>54</v>
      </c>
      <c r="E71" s="5" t="s">
        <v>148</v>
      </c>
      <c r="F71" s="1" t="s">
        <v>149</v>
      </c>
      <c r="G71" s="4"/>
      <c r="H71" s="1"/>
    </row>
    <row r="72" spans="2:8" ht="31.5">
      <c r="B72" s="1" t="s">
        <v>127</v>
      </c>
      <c r="C72" s="24" t="s">
        <v>147</v>
      </c>
      <c r="D72" s="3">
        <v>55</v>
      </c>
      <c r="E72" s="5" t="s">
        <v>150</v>
      </c>
      <c r="F72" s="1" t="s">
        <v>151</v>
      </c>
      <c r="G72" s="4"/>
      <c r="H72" s="1"/>
    </row>
    <row r="73" spans="2:8" ht="31.5">
      <c r="B73" s="1" t="s">
        <v>127</v>
      </c>
      <c r="C73" s="24" t="s">
        <v>147</v>
      </c>
      <c r="D73" s="3">
        <v>56</v>
      </c>
      <c r="E73" s="5" t="s">
        <v>152</v>
      </c>
      <c r="F73" s="1" t="s">
        <v>153</v>
      </c>
      <c r="G73" s="4"/>
      <c r="H73" s="1"/>
    </row>
    <row r="74" spans="2:8" ht="20.25">
      <c r="B74" s="1" t="s">
        <v>127</v>
      </c>
      <c r="C74" s="24" t="s">
        <v>147</v>
      </c>
      <c r="D74" s="3">
        <v>57</v>
      </c>
      <c r="E74" s="5" t="s">
        <v>154</v>
      </c>
      <c r="F74" s="1" t="s">
        <v>155</v>
      </c>
      <c r="G74" s="4"/>
      <c r="H74" s="1"/>
    </row>
    <row r="75" spans="2:8" ht="21">
      <c r="B75" s="1" t="s">
        <v>127</v>
      </c>
      <c r="C75" s="24" t="s">
        <v>156</v>
      </c>
      <c r="D75" s="3">
        <v>58</v>
      </c>
      <c r="E75" s="5" t="s">
        <v>157</v>
      </c>
      <c r="F75" s="1" t="s">
        <v>158</v>
      </c>
      <c r="G75" s="4"/>
      <c r="H75" s="1"/>
    </row>
    <row r="76" spans="2:8" ht="14.25">
      <c r="B76" s="1" t="s">
        <v>127</v>
      </c>
      <c r="C76" s="24" t="s">
        <v>156</v>
      </c>
      <c r="D76" s="3">
        <v>59</v>
      </c>
      <c r="E76" s="5" t="s">
        <v>159</v>
      </c>
      <c r="F76" s="1" t="s">
        <v>160</v>
      </c>
      <c r="G76" s="4"/>
      <c r="H76" s="1"/>
    </row>
    <row r="77" spans="2:8" ht="14.25">
      <c r="B77" s="1" t="s">
        <v>127</v>
      </c>
      <c r="C77" s="24" t="s">
        <v>156</v>
      </c>
      <c r="D77" s="3">
        <v>60</v>
      </c>
      <c r="E77" s="5" t="s">
        <v>161</v>
      </c>
      <c r="F77" s="1" t="s">
        <v>162</v>
      </c>
      <c r="G77" s="4"/>
      <c r="H77" s="1"/>
    </row>
    <row r="78" spans="2:8" ht="21">
      <c r="B78" s="1" t="s">
        <v>127</v>
      </c>
      <c r="C78" s="24" t="s">
        <v>156</v>
      </c>
      <c r="D78" s="3">
        <v>61</v>
      </c>
      <c r="E78" s="5" t="s">
        <v>163</v>
      </c>
      <c r="F78" s="1" t="s">
        <v>164</v>
      </c>
      <c r="G78" s="4"/>
      <c r="H78" s="1"/>
    </row>
    <row r="79" spans="2:8" ht="21">
      <c r="B79" s="1" t="s">
        <v>127</v>
      </c>
      <c r="C79" s="24" t="s">
        <v>156</v>
      </c>
      <c r="D79" s="3">
        <v>62</v>
      </c>
      <c r="E79" s="5" t="s">
        <v>165</v>
      </c>
      <c r="F79" s="1" t="s">
        <v>166</v>
      </c>
      <c r="G79" s="4"/>
      <c r="H79" s="1"/>
    </row>
    <row r="80" spans="2:8" ht="14.25">
      <c r="B80" s="1" t="s">
        <v>127</v>
      </c>
      <c r="C80" s="24" t="s">
        <v>156</v>
      </c>
      <c r="D80" s="3">
        <v>63</v>
      </c>
      <c r="E80" s="5" t="s">
        <v>167</v>
      </c>
      <c r="F80" s="1" t="s">
        <v>168</v>
      </c>
      <c r="G80" s="4"/>
      <c r="H80" s="1"/>
    </row>
    <row r="81" spans="2:8" ht="14.25">
      <c r="B81" s="1" t="s">
        <v>127</v>
      </c>
      <c r="C81" s="24" t="s">
        <v>169</v>
      </c>
      <c r="D81" s="3">
        <v>64</v>
      </c>
      <c r="E81" s="5" t="s">
        <v>170</v>
      </c>
      <c r="F81" s="1" t="s">
        <v>171</v>
      </c>
      <c r="G81" s="4"/>
      <c r="H81" s="1"/>
    </row>
    <row r="82" spans="2:8" ht="14.25">
      <c r="B82" s="1" t="s">
        <v>127</v>
      </c>
      <c r="C82" s="24" t="s">
        <v>169</v>
      </c>
      <c r="D82" s="3">
        <v>65</v>
      </c>
      <c r="E82" s="5" t="s">
        <v>172</v>
      </c>
      <c r="F82" s="1" t="s">
        <v>173</v>
      </c>
      <c r="G82" s="4"/>
      <c r="H82" s="1"/>
    </row>
    <row r="83" spans="2:8" ht="14.25">
      <c r="B83" s="1" t="s">
        <v>127</v>
      </c>
      <c r="C83" s="24" t="s">
        <v>169</v>
      </c>
      <c r="D83" s="3">
        <v>66</v>
      </c>
      <c r="E83" s="5" t="s">
        <v>174</v>
      </c>
      <c r="F83" s="1" t="s">
        <v>175</v>
      </c>
      <c r="G83" s="4"/>
      <c r="H83" s="1"/>
    </row>
    <row r="84" spans="2:8" ht="14.25">
      <c r="B84" s="1" t="s">
        <v>127</v>
      </c>
      <c r="C84" s="24" t="s">
        <v>176</v>
      </c>
      <c r="D84" s="3">
        <v>67</v>
      </c>
      <c r="E84" s="5" t="s">
        <v>177</v>
      </c>
      <c r="F84" s="1" t="s">
        <v>178</v>
      </c>
      <c r="G84" s="4"/>
      <c r="H84" s="1"/>
    </row>
    <row r="85" spans="2:8" ht="21">
      <c r="B85" s="1" t="s">
        <v>127</v>
      </c>
      <c r="C85" s="24" t="s">
        <v>176</v>
      </c>
      <c r="D85" s="3">
        <v>68</v>
      </c>
      <c r="E85" s="5" t="s">
        <v>179</v>
      </c>
      <c r="F85" s="1" t="s">
        <v>180</v>
      </c>
      <c r="G85" s="4"/>
      <c r="H85" s="1"/>
    </row>
    <row r="86" spans="2:8" ht="21">
      <c r="B86" s="1" t="s">
        <v>127</v>
      </c>
      <c r="C86" s="24" t="s">
        <v>176</v>
      </c>
      <c r="D86" s="3">
        <v>69</v>
      </c>
      <c r="E86" s="5" t="s">
        <v>181</v>
      </c>
      <c r="F86" s="1" t="s">
        <v>182</v>
      </c>
      <c r="G86" s="4"/>
      <c r="H86" s="1"/>
    </row>
    <row r="87" spans="2:8" ht="14.25">
      <c r="B87" s="1" t="s">
        <v>127</v>
      </c>
      <c r="C87" s="24" t="s">
        <v>176</v>
      </c>
      <c r="D87" s="3">
        <v>70</v>
      </c>
      <c r="E87" s="5" t="s">
        <v>183</v>
      </c>
      <c r="F87" s="1" t="s">
        <v>184</v>
      </c>
      <c r="G87" s="4"/>
      <c r="H87" s="1"/>
    </row>
    <row r="88" spans="2:8" ht="14.25">
      <c r="B88" s="1" t="s">
        <v>127</v>
      </c>
      <c r="C88" s="24" t="s">
        <v>176</v>
      </c>
      <c r="D88" s="3">
        <v>71</v>
      </c>
      <c r="E88" s="5" t="s">
        <v>185</v>
      </c>
      <c r="F88" s="1" t="s">
        <v>186</v>
      </c>
      <c r="G88" s="4"/>
      <c r="H88" s="1"/>
    </row>
    <row r="89" spans="2:8" ht="14.25">
      <c r="B89" s="1" t="s">
        <v>127</v>
      </c>
      <c r="C89" s="24" t="s">
        <v>176</v>
      </c>
      <c r="D89" s="3">
        <v>72</v>
      </c>
      <c r="E89" s="5" t="s">
        <v>187</v>
      </c>
      <c r="F89" s="1" t="s">
        <v>188</v>
      </c>
      <c r="G89" s="4"/>
      <c r="H89" s="1"/>
    </row>
    <row r="90" spans="2:8" ht="14.25">
      <c r="B90" s="1" t="s">
        <v>127</v>
      </c>
      <c r="C90" s="24" t="s">
        <v>176</v>
      </c>
      <c r="D90" s="3">
        <v>73</v>
      </c>
      <c r="E90" s="5" t="s">
        <v>189</v>
      </c>
      <c r="F90" s="1" t="s">
        <v>190</v>
      </c>
      <c r="G90" s="4"/>
      <c r="H90" s="1"/>
    </row>
    <row r="91" spans="2:8" ht="14.25">
      <c r="B91" s="1" t="s">
        <v>127</v>
      </c>
      <c r="C91" s="24" t="s">
        <v>176</v>
      </c>
      <c r="D91" s="3">
        <v>74</v>
      </c>
      <c r="E91" s="5" t="s">
        <v>191</v>
      </c>
      <c r="F91" s="1" t="s">
        <v>192</v>
      </c>
      <c r="G91" s="4"/>
      <c r="H91" s="1"/>
    </row>
  </sheetData>
  <sheetProtection/>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I76"/>
  <sheetViews>
    <sheetView zoomScalePageLayoutView="0" workbookViewId="0" topLeftCell="A1">
      <pane ySplit="4" topLeftCell="A33" activePane="bottomLeft" state="frozen"/>
      <selection pane="topLeft" activeCell="A1" sqref="A1"/>
      <selection pane="bottomLeft" activeCell="F33" sqref="F33"/>
    </sheetView>
  </sheetViews>
  <sheetFormatPr defaultColWidth="11.421875" defaultRowHeight="15"/>
  <cols>
    <col min="1" max="1" width="24.8515625" style="0" customWidth="1"/>
    <col min="2" max="9" width="19.28125" style="0" customWidth="1"/>
  </cols>
  <sheetData>
    <row r="2" spans="2:9" ht="15" customHeight="1">
      <c r="B2" s="63" t="s">
        <v>193</v>
      </c>
      <c r="C2" s="64"/>
      <c r="D2" s="64"/>
      <c r="E2" s="65"/>
      <c r="F2" s="60" t="s">
        <v>194</v>
      </c>
      <c r="G2" s="61"/>
      <c r="H2" s="61"/>
      <c r="I2" s="62"/>
    </row>
    <row r="3" spans="1:9" ht="50.25" customHeight="1">
      <c r="A3" s="25"/>
      <c r="B3" s="29" t="s">
        <v>195</v>
      </c>
      <c r="C3" s="29" t="s">
        <v>196</v>
      </c>
      <c r="D3" s="29" t="s">
        <v>197</v>
      </c>
      <c r="E3" s="29" t="s">
        <v>198</v>
      </c>
      <c r="F3" s="30" t="s">
        <v>199</v>
      </c>
      <c r="G3" s="30" t="s">
        <v>200</v>
      </c>
      <c r="H3" s="30" t="s">
        <v>201</v>
      </c>
      <c r="I3" s="31" t="s">
        <v>202</v>
      </c>
    </row>
    <row r="4" spans="1:9" ht="14.25">
      <c r="A4" s="28" t="s">
        <v>203</v>
      </c>
      <c r="B4" s="28" t="s">
        <v>204</v>
      </c>
      <c r="C4" s="28" t="s">
        <v>205</v>
      </c>
      <c r="D4" s="28" t="s">
        <v>206</v>
      </c>
      <c r="E4" s="28" t="s">
        <v>207</v>
      </c>
      <c r="F4" s="28" t="s">
        <v>208</v>
      </c>
      <c r="G4" s="28" t="s">
        <v>209</v>
      </c>
      <c r="H4" s="28" t="s">
        <v>210</v>
      </c>
      <c r="I4" s="28" t="s">
        <v>211</v>
      </c>
    </row>
    <row r="5" spans="1:9" ht="14.25" hidden="1">
      <c r="A5" s="26" t="s">
        <v>9</v>
      </c>
      <c r="B5" s="27"/>
      <c r="C5" s="27"/>
      <c r="D5" s="27"/>
      <c r="E5" s="27"/>
      <c r="F5" s="27"/>
      <c r="G5" s="27"/>
      <c r="H5" s="27"/>
      <c r="I5" s="27"/>
    </row>
    <row r="6" spans="1:9" ht="14.25" hidden="1">
      <c r="A6" s="5" t="s">
        <v>15</v>
      </c>
      <c r="B6" s="27"/>
      <c r="C6" s="27"/>
      <c r="D6" s="27"/>
      <c r="E6" s="27"/>
      <c r="F6" s="27"/>
      <c r="G6" s="27"/>
      <c r="H6" s="27"/>
      <c r="I6" s="27"/>
    </row>
    <row r="7" spans="1:9" ht="14.25" hidden="1">
      <c r="A7" s="26" t="s">
        <v>17</v>
      </c>
      <c r="B7" s="27"/>
      <c r="C7" s="27"/>
      <c r="D7" s="27"/>
      <c r="E7" s="27"/>
      <c r="F7" s="27"/>
      <c r="G7" s="27"/>
      <c r="H7" s="27"/>
      <c r="I7" s="27"/>
    </row>
    <row r="8" spans="1:9" ht="20.25" hidden="1">
      <c r="A8" s="26" t="s">
        <v>23</v>
      </c>
      <c r="B8" s="27"/>
      <c r="C8" s="27"/>
      <c r="D8" s="27"/>
      <c r="E8" s="27"/>
      <c r="F8" s="27"/>
      <c r="G8" s="27"/>
      <c r="H8" s="27"/>
      <c r="I8" s="27"/>
    </row>
    <row r="9" spans="1:9" ht="20.25" hidden="1">
      <c r="A9" s="26" t="s">
        <v>29</v>
      </c>
      <c r="B9" s="27"/>
      <c r="C9" s="27"/>
      <c r="D9" s="27"/>
      <c r="E9" s="27"/>
      <c r="F9" s="27"/>
      <c r="G9" s="27"/>
      <c r="H9" s="27"/>
      <c r="I9" s="27"/>
    </row>
    <row r="10" spans="1:9" ht="20.25" hidden="1">
      <c r="A10" s="26" t="s">
        <v>35</v>
      </c>
      <c r="B10" s="27"/>
      <c r="C10" s="27"/>
      <c r="D10" s="27"/>
      <c r="E10" s="27"/>
      <c r="F10" s="27"/>
      <c r="G10" s="27"/>
      <c r="H10" s="27"/>
      <c r="I10" s="27"/>
    </row>
    <row r="11" spans="1:9" ht="21" hidden="1">
      <c r="A11" s="5" t="s">
        <v>41</v>
      </c>
      <c r="B11" s="27"/>
      <c r="C11" s="27"/>
      <c r="D11" s="27"/>
      <c r="E11" s="27"/>
      <c r="F11" s="27"/>
      <c r="G11" s="27"/>
      <c r="H11" s="27"/>
      <c r="I11" s="27"/>
    </row>
    <row r="12" spans="1:9" ht="14.25" hidden="1">
      <c r="A12" s="5" t="s">
        <v>44</v>
      </c>
      <c r="B12" s="27"/>
      <c r="C12" s="27"/>
      <c r="D12" s="27"/>
      <c r="E12" s="27"/>
      <c r="F12" s="27"/>
      <c r="G12" s="27"/>
      <c r="H12" s="27"/>
      <c r="I12" s="27"/>
    </row>
    <row r="13" spans="1:9" ht="14.25" hidden="1">
      <c r="A13" s="5" t="s">
        <v>46</v>
      </c>
      <c r="B13" s="27"/>
      <c r="C13" s="27"/>
      <c r="D13" s="27"/>
      <c r="E13" s="27"/>
      <c r="F13" s="27"/>
      <c r="G13" s="27"/>
      <c r="H13" s="27"/>
      <c r="I13" s="27"/>
    </row>
    <row r="14" spans="1:9" ht="15" customHeight="1" hidden="1">
      <c r="A14" s="5" t="s">
        <v>48</v>
      </c>
      <c r="B14" s="27"/>
      <c r="C14" s="27"/>
      <c r="D14" s="27"/>
      <c r="E14" s="27"/>
      <c r="F14" s="27"/>
      <c r="G14" s="27"/>
      <c r="H14" s="27"/>
      <c r="I14" s="27"/>
    </row>
    <row r="15" spans="1:9" ht="14.25" hidden="1">
      <c r="A15" s="5" t="s">
        <v>51</v>
      </c>
      <c r="B15" s="27"/>
      <c r="C15" s="27"/>
      <c r="D15" s="27"/>
      <c r="E15" s="27"/>
      <c r="F15" s="27"/>
      <c r="G15" s="27"/>
      <c r="H15" s="27"/>
      <c r="I15" s="27"/>
    </row>
    <row r="16" spans="1:9" ht="14.25" hidden="1">
      <c r="A16" s="5" t="s">
        <v>53</v>
      </c>
      <c r="B16" s="27"/>
      <c r="C16" s="27"/>
      <c r="D16" s="27"/>
      <c r="E16" s="27"/>
      <c r="F16" s="27"/>
      <c r="G16" s="27"/>
      <c r="H16" s="27"/>
      <c r="I16" s="27"/>
    </row>
    <row r="17" spans="1:9" ht="14.25" hidden="1">
      <c r="A17" s="5" t="s">
        <v>57</v>
      </c>
      <c r="B17" s="27"/>
      <c r="C17" s="27"/>
      <c r="D17" s="27"/>
      <c r="E17" s="27"/>
      <c r="F17" s="27"/>
      <c r="G17" s="27"/>
      <c r="H17" s="27"/>
      <c r="I17" s="27"/>
    </row>
    <row r="18" spans="1:9" ht="15" customHeight="1" hidden="1">
      <c r="A18" s="5" t="s">
        <v>59</v>
      </c>
      <c r="B18" s="27"/>
      <c r="C18" s="27"/>
      <c r="D18" s="27"/>
      <c r="E18" s="27"/>
      <c r="F18" s="27"/>
      <c r="G18" s="27"/>
      <c r="H18" s="27"/>
      <c r="I18" s="27"/>
    </row>
    <row r="19" spans="1:9" ht="14.25" hidden="1">
      <c r="A19" s="5" t="s">
        <v>61</v>
      </c>
      <c r="B19" s="27"/>
      <c r="C19" s="27"/>
      <c r="D19" s="27"/>
      <c r="E19" s="27"/>
      <c r="F19" s="27"/>
      <c r="G19" s="27"/>
      <c r="H19" s="27"/>
      <c r="I19" s="27"/>
    </row>
    <row r="20" spans="1:9" ht="21" hidden="1">
      <c r="A20" s="5" t="s">
        <v>63</v>
      </c>
      <c r="B20" s="27"/>
      <c r="C20" s="27"/>
      <c r="D20" s="27"/>
      <c r="E20" s="27"/>
      <c r="F20" s="27"/>
      <c r="G20" s="27"/>
      <c r="H20" s="27"/>
      <c r="I20" s="27"/>
    </row>
    <row r="21" spans="1:9" ht="14.25" hidden="1">
      <c r="A21" s="5" t="s">
        <v>65</v>
      </c>
      <c r="B21" s="27"/>
      <c r="C21" s="27"/>
      <c r="D21" s="27"/>
      <c r="E21" s="27"/>
      <c r="F21" s="27"/>
      <c r="G21" s="27"/>
      <c r="H21" s="27"/>
      <c r="I21" s="27"/>
    </row>
    <row r="22" spans="1:9" ht="15" customHeight="1" hidden="1">
      <c r="A22" s="5" t="s">
        <v>67</v>
      </c>
      <c r="B22" s="27"/>
      <c r="C22" s="27"/>
      <c r="D22" s="27"/>
      <c r="E22" s="27"/>
      <c r="F22" s="27"/>
      <c r="G22" s="27"/>
      <c r="H22" s="27"/>
      <c r="I22" s="27"/>
    </row>
    <row r="23" spans="1:9" ht="21" hidden="1">
      <c r="A23" s="5" t="s">
        <v>70</v>
      </c>
      <c r="B23" s="27"/>
      <c r="C23" s="27"/>
      <c r="D23" s="27"/>
      <c r="E23" s="27"/>
      <c r="F23" s="27"/>
      <c r="G23" s="27"/>
      <c r="H23" s="27"/>
      <c r="I23" s="27"/>
    </row>
    <row r="24" spans="1:9" ht="14.25" hidden="1">
      <c r="A24" s="5" t="s">
        <v>72</v>
      </c>
      <c r="B24" s="27"/>
      <c r="C24" s="27"/>
      <c r="D24" s="27"/>
      <c r="E24" s="27"/>
      <c r="F24" s="27"/>
      <c r="G24" s="27"/>
      <c r="H24" s="27"/>
      <c r="I24" s="27"/>
    </row>
    <row r="25" spans="1:9" ht="14.25" hidden="1">
      <c r="A25" s="5" t="s">
        <v>74</v>
      </c>
      <c r="B25" s="27"/>
      <c r="C25" s="27"/>
      <c r="D25" s="27"/>
      <c r="E25" s="27"/>
      <c r="F25" s="27"/>
      <c r="G25" s="27"/>
      <c r="H25" s="27"/>
      <c r="I25" s="27"/>
    </row>
    <row r="26" spans="1:9" ht="21" hidden="1">
      <c r="A26" s="5" t="s">
        <v>77</v>
      </c>
      <c r="B26" s="27"/>
      <c r="C26" s="27"/>
      <c r="D26" s="27"/>
      <c r="E26" s="27"/>
      <c r="F26" s="27"/>
      <c r="G26" s="27"/>
      <c r="H26" s="27"/>
      <c r="I26" s="27"/>
    </row>
    <row r="27" spans="1:9" ht="21" hidden="1">
      <c r="A27" s="5" t="s">
        <v>79</v>
      </c>
      <c r="B27" s="27"/>
      <c r="C27" s="27"/>
      <c r="D27" s="27"/>
      <c r="E27" s="27"/>
      <c r="F27" s="27"/>
      <c r="G27" s="27"/>
      <c r="H27" s="27"/>
      <c r="I27" s="27"/>
    </row>
    <row r="28" spans="1:9" ht="21" hidden="1">
      <c r="A28" s="5" t="s">
        <v>81</v>
      </c>
      <c r="B28" s="27"/>
      <c r="C28" s="27"/>
      <c r="D28" s="27"/>
      <c r="E28" s="27"/>
      <c r="F28" s="27"/>
      <c r="G28" s="27"/>
      <c r="H28" s="27"/>
      <c r="I28" s="27"/>
    </row>
    <row r="29" spans="1:9" ht="21" hidden="1">
      <c r="A29" s="5" t="s">
        <v>83</v>
      </c>
      <c r="B29" s="27"/>
      <c r="C29" s="27"/>
      <c r="D29" s="27"/>
      <c r="E29" s="27"/>
      <c r="F29" s="27"/>
      <c r="G29" s="27"/>
      <c r="H29" s="27"/>
      <c r="I29" s="27"/>
    </row>
    <row r="30" spans="1:9" ht="14.25" hidden="1">
      <c r="A30" s="5" t="s">
        <v>85</v>
      </c>
      <c r="B30" s="27"/>
      <c r="C30" s="27"/>
      <c r="D30" s="27"/>
      <c r="E30" s="27"/>
      <c r="F30" s="27"/>
      <c r="G30" s="27"/>
      <c r="H30" s="27"/>
      <c r="I30" s="27"/>
    </row>
    <row r="31" spans="1:9" ht="31.5" hidden="1">
      <c r="A31" s="5" t="s">
        <v>88</v>
      </c>
      <c r="B31" s="27"/>
      <c r="C31" s="27"/>
      <c r="D31" s="27"/>
      <c r="E31" s="27"/>
      <c r="F31" s="27"/>
      <c r="G31" s="27"/>
      <c r="H31" s="27"/>
      <c r="I31" s="27"/>
    </row>
    <row r="32" spans="1:9" ht="31.5" hidden="1">
      <c r="A32" s="5" t="s">
        <v>91</v>
      </c>
      <c r="B32" s="27"/>
      <c r="C32" s="27"/>
      <c r="D32" s="27"/>
      <c r="E32" s="27"/>
      <c r="F32" s="27"/>
      <c r="G32" s="27"/>
      <c r="H32" s="27"/>
      <c r="I32" s="27"/>
    </row>
    <row r="33" spans="1:9" s="48" customFormat="1" ht="276">
      <c r="A33" s="47" t="s">
        <v>93</v>
      </c>
      <c r="B33" s="50" t="s">
        <v>336</v>
      </c>
      <c r="C33" s="50" t="s">
        <v>337</v>
      </c>
      <c r="D33" s="50" t="s">
        <v>338</v>
      </c>
      <c r="E33" s="50" t="s">
        <v>339</v>
      </c>
      <c r="F33" s="50" t="s">
        <v>340</v>
      </c>
      <c r="G33" s="49" t="s">
        <v>341</v>
      </c>
      <c r="H33" s="49" t="s">
        <v>342</v>
      </c>
      <c r="I33" s="49" t="s">
        <v>343</v>
      </c>
    </row>
    <row r="34" spans="1:9" ht="168" hidden="1">
      <c r="A34" s="47" t="s">
        <v>93</v>
      </c>
      <c r="B34" s="49" t="s">
        <v>328</v>
      </c>
      <c r="C34" s="49" t="s">
        <v>329</v>
      </c>
      <c r="D34" s="49" t="s">
        <v>330</v>
      </c>
      <c r="E34" s="49" t="s">
        <v>331</v>
      </c>
      <c r="F34" s="49" t="s">
        <v>332</v>
      </c>
      <c r="G34" s="49" t="s">
        <v>333</v>
      </c>
      <c r="H34" s="49" t="s">
        <v>334</v>
      </c>
      <c r="I34" s="49" t="s">
        <v>335</v>
      </c>
    </row>
    <row r="35" spans="1:9" ht="168" hidden="1">
      <c r="A35" s="47" t="s">
        <v>93</v>
      </c>
      <c r="B35" s="49" t="s">
        <v>328</v>
      </c>
      <c r="C35" s="49" t="s">
        <v>329</v>
      </c>
      <c r="D35" s="49" t="s">
        <v>330</v>
      </c>
      <c r="E35" s="49" t="s">
        <v>331</v>
      </c>
      <c r="F35" s="49" t="s">
        <v>332</v>
      </c>
      <c r="G35" s="49" t="s">
        <v>333</v>
      </c>
      <c r="H35" s="49" t="s">
        <v>334</v>
      </c>
      <c r="I35" s="49" t="s">
        <v>335</v>
      </c>
    </row>
    <row r="36" spans="1:9" ht="168" hidden="1">
      <c r="A36" s="47" t="s">
        <v>93</v>
      </c>
      <c r="B36" s="49" t="s">
        <v>328</v>
      </c>
      <c r="C36" s="49" t="s">
        <v>329</v>
      </c>
      <c r="D36" s="49" t="s">
        <v>330</v>
      </c>
      <c r="E36" s="49" t="s">
        <v>331</v>
      </c>
      <c r="F36" s="49" t="s">
        <v>332</v>
      </c>
      <c r="G36" s="49" t="s">
        <v>333</v>
      </c>
      <c r="H36" s="49" t="s">
        <v>334</v>
      </c>
      <c r="I36" s="49" t="s">
        <v>335</v>
      </c>
    </row>
    <row r="37" spans="1:9" ht="168" hidden="1">
      <c r="A37" s="47" t="s">
        <v>93</v>
      </c>
      <c r="B37" s="49" t="s">
        <v>328</v>
      </c>
      <c r="C37" s="49" t="s">
        <v>329</v>
      </c>
      <c r="D37" s="49" t="s">
        <v>330</v>
      </c>
      <c r="E37" s="49" t="s">
        <v>331</v>
      </c>
      <c r="F37" s="49" t="s">
        <v>332</v>
      </c>
      <c r="G37" s="49" t="s">
        <v>333</v>
      </c>
      <c r="H37" s="49" t="s">
        <v>334</v>
      </c>
      <c r="I37" s="49" t="s">
        <v>335</v>
      </c>
    </row>
    <row r="38" spans="1:9" ht="168" hidden="1">
      <c r="A38" s="47" t="s">
        <v>93</v>
      </c>
      <c r="B38" s="49" t="s">
        <v>328</v>
      </c>
      <c r="C38" s="49" t="s">
        <v>329</v>
      </c>
      <c r="D38" s="49" t="s">
        <v>330</v>
      </c>
      <c r="E38" s="49" t="s">
        <v>331</v>
      </c>
      <c r="F38" s="49" t="s">
        <v>332</v>
      </c>
      <c r="G38" s="49" t="s">
        <v>333</v>
      </c>
      <c r="H38" s="49" t="s">
        <v>334</v>
      </c>
      <c r="I38" s="49" t="s">
        <v>335</v>
      </c>
    </row>
    <row r="39" spans="1:9" ht="168" hidden="1">
      <c r="A39" s="47" t="s">
        <v>93</v>
      </c>
      <c r="B39" s="49" t="s">
        <v>328</v>
      </c>
      <c r="C39" s="49" t="s">
        <v>329</v>
      </c>
      <c r="D39" s="49" t="s">
        <v>330</v>
      </c>
      <c r="E39" s="49" t="s">
        <v>331</v>
      </c>
      <c r="F39" s="49" t="s">
        <v>332</v>
      </c>
      <c r="G39" s="49" t="s">
        <v>333</v>
      </c>
      <c r="H39" s="49" t="s">
        <v>334</v>
      </c>
      <c r="I39" s="49" t="s">
        <v>335</v>
      </c>
    </row>
    <row r="40" spans="1:9" ht="168" hidden="1">
      <c r="A40" s="47" t="s">
        <v>93</v>
      </c>
      <c r="B40" s="49" t="s">
        <v>328</v>
      </c>
      <c r="C40" s="49" t="s">
        <v>329</v>
      </c>
      <c r="D40" s="49" t="s">
        <v>330</v>
      </c>
      <c r="E40" s="49" t="s">
        <v>331</v>
      </c>
      <c r="F40" s="49" t="s">
        <v>332</v>
      </c>
      <c r="G40" s="49" t="s">
        <v>333</v>
      </c>
      <c r="H40" s="49" t="s">
        <v>334</v>
      </c>
      <c r="I40" s="49" t="s">
        <v>335</v>
      </c>
    </row>
    <row r="41" spans="1:9" ht="168" hidden="1">
      <c r="A41" s="47" t="s">
        <v>93</v>
      </c>
      <c r="B41" s="49" t="s">
        <v>328</v>
      </c>
      <c r="C41" s="49" t="s">
        <v>329</v>
      </c>
      <c r="D41" s="49" t="s">
        <v>330</v>
      </c>
      <c r="E41" s="49" t="s">
        <v>331</v>
      </c>
      <c r="F41" s="49" t="s">
        <v>332</v>
      </c>
      <c r="G41" s="49" t="s">
        <v>333</v>
      </c>
      <c r="H41" s="49" t="s">
        <v>334</v>
      </c>
      <c r="I41" s="49" t="s">
        <v>335</v>
      </c>
    </row>
    <row r="42" spans="1:9" ht="168" hidden="1">
      <c r="A42" s="47" t="s">
        <v>93</v>
      </c>
      <c r="B42" s="49" t="s">
        <v>328</v>
      </c>
      <c r="C42" s="49" t="s">
        <v>329</v>
      </c>
      <c r="D42" s="49" t="s">
        <v>330</v>
      </c>
      <c r="E42" s="49" t="s">
        <v>331</v>
      </c>
      <c r="F42" s="49" t="s">
        <v>332</v>
      </c>
      <c r="G42" s="49" t="s">
        <v>333</v>
      </c>
      <c r="H42" s="49" t="s">
        <v>334</v>
      </c>
      <c r="I42" s="49" t="s">
        <v>335</v>
      </c>
    </row>
    <row r="43" spans="1:9" ht="168" hidden="1">
      <c r="A43" s="47" t="s">
        <v>93</v>
      </c>
      <c r="B43" s="49" t="s">
        <v>328</v>
      </c>
      <c r="C43" s="49" t="s">
        <v>329</v>
      </c>
      <c r="D43" s="49" t="s">
        <v>330</v>
      </c>
      <c r="E43" s="49" t="s">
        <v>331</v>
      </c>
      <c r="F43" s="49" t="s">
        <v>332</v>
      </c>
      <c r="G43" s="49" t="s">
        <v>333</v>
      </c>
      <c r="H43" s="49" t="s">
        <v>334</v>
      </c>
      <c r="I43" s="49" t="s">
        <v>335</v>
      </c>
    </row>
    <row r="44" spans="1:9" ht="168" hidden="1">
      <c r="A44" s="47" t="s">
        <v>93</v>
      </c>
      <c r="B44" s="49" t="s">
        <v>328</v>
      </c>
      <c r="C44" s="49" t="s">
        <v>329</v>
      </c>
      <c r="D44" s="49" t="s">
        <v>330</v>
      </c>
      <c r="E44" s="49" t="s">
        <v>331</v>
      </c>
      <c r="F44" s="49" t="s">
        <v>332</v>
      </c>
      <c r="G44" s="49" t="s">
        <v>333</v>
      </c>
      <c r="H44" s="49" t="s">
        <v>334</v>
      </c>
      <c r="I44" s="49" t="s">
        <v>335</v>
      </c>
    </row>
    <row r="45" spans="1:9" ht="168" hidden="1">
      <c r="A45" s="47" t="s">
        <v>93</v>
      </c>
      <c r="B45" s="49" t="s">
        <v>328</v>
      </c>
      <c r="C45" s="49" t="s">
        <v>329</v>
      </c>
      <c r="D45" s="49" t="s">
        <v>330</v>
      </c>
      <c r="E45" s="49" t="s">
        <v>331</v>
      </c>
      <c r="F45" s="49" t="s">
        <v>332</v>
      </c>
      <c r="G45" s="49" t="s">
        <v>333</v>
      </c>
      <c r="H45" s="49" t="s">
        <v>334</v>
      </c>
      <c r="I45" s="49" t="s">
        <v>335</v>
      </c>
    </row>
    <row r="46" spans="1:9" ht="168" hidden="1">
      <c r="A46" s="47" t="s">
        <v>93</v>
      </c>
      <c r="B46" s="49" t="s">
        <v>328</v>
      </c>
      <c r="C46" s="49" t="s">
        <v>329</v>
      </c>
      <c r="D46" s="49" t="s">
        <v>330</v>
      </c>
      <c r="E46" s="49" t="s">
        <v>331</v>
      </c>
      <c r="F46" s="49" t="s">
        <v>332</v>
      </c>
      <c r="G46" s="49" t="s">
        <v>333</v>
      </c>
      <c r="H46" s="49" t="s">
        <v>334</v>
      </c>
      <c r="I46" s="49" t="s">
        <v>335</v>
      </c>
    </row>
    <row r="47" spans="1:9" ht="168" hidden="1">
      <c r="A47" s="47" t="s">
        <v>93</v>
      </c>
      <c r="B47" s="49" t="s">
        <v>328</v>
      </c>
      <c r="C47" s="49" t="s">
        <v>329</v>
      </c>
      <c r="D47" s="49" t="s">
        <v>330</v>
      </c>
      <c r="E47" s="49" t="s">
        <v>331</v>
      </c>
      <c r="F47" s="49" t="s">
        <v>332</v>
      </c>
      <c r="G47" s="49" t="s">
        <v>333</v>
      </c>
      <c r="H47" s="49" t="s">
        <v>334</v>
      </c>
      <c r="I47" s="49" t="s">
        <v>335</v>
      </c>
    </row>
    <row r="48" spans="1:9" ht="168" hidden="1">
      <c r="A48" s="47" t="s">
        <v>93</v>
      </c>
      <c r="B48" s="49" t="s">
        <v>328</v>
      </c>
      <c r="C48" s="49" t="s">
        <v>329</v>
      </c>
      <c r="D48" s="49" t="s">
        <v>330</v>
      </c>
      <c r="E48" s="49" t="s">
        <v>331</v>
      </c>
      <c r="F48" s="49" t="s">
        <v>332</v>
      </c>
      <c r="G48" s="49" t="s">
        <v>333</v>
      </c>
      <c r="H48" s="49" t="s">
        <v>334</v>
      </c>
      <c r="I48" s="49" t="s">
        <v>335</v>
      </c>
    </row>
    <row r="49" spans="1:9" ht="168" hidden="1">
      <c r="A49" s="47" t="s">
        <v>93</v>
      </c>
      <c r="B49" s="49" t="s">
        <v>328</v>
      </c>
      <c r="C49" s="49" t="s">
        <v>329</v>
      </c>
      <c r="D49" s="49" t="s">
        <v>330</v>
      </c>
      <c r="E49" s="49" t="s">
        <v>331</v>
      </c>
      <c r="F49" s="49" t="s">
        <v>332</v>
      </c>
      <c r="G49" s="49" t="s">
        <v>333</v>
      </c>
      <c r="H49" s="49" t="s">
        <v>334</v>
      </c>
      <c r="I49" s="49" t="s">
        <v>335</v>
      </c>
    </row>
    <row r="50" spans="1:9" ht="168" hidden="1">
      <c r="A50" s="47" t="s">
        <v>93</v>
      </c>
      <c r="B50" s="49" t="s">
        <v>328</v>
      </c>
      <c r="C50" s="49" t="s">
        <v>329</v>
      </c>
      <c r="D50" s="49" t="s">
        <v>330</v>
      </c>
      <c r="E50" s="49" t="s">
        <v>331</v>
      </c>
      <c r="F50" s="49" t="s">
        <v>332</v>
      </c>
      <c r="G50" s="49" t="s">
        <v>333</v>
      </c>
      <c r="H50" s="49" t="s">
        <v>334</v>
      </c>
      <c r="I50" s="49" t="s">
        <v>335</v>
      </c>
    </row>
    <row r="51" spans="1:9" ht="168" hidden="1">
      <c r="A51" s="47" t="s">
        <v>93</v>
      </c>
      <c r="B51" s="49" t="s">
        <v>328</v>
      </c>
      <c r="C51" s="49" t="s">
        <v>329</v>
      </c>
      <c r="D51" s="49" t="s">
        <v>330</v>
      </c>
      <c r="E51" s="49" t="s">
        <v>331</v>
      </c>
      <c r="F51" s="49" t="s">
        <v>332</v>
      </c>
      <c r="G51" s="49" t="s">
        <v>333</v>
      </c>
      <c r="H51" s="49" t="s">
        <v>334</v>
      </c>
      <c r="I51" s="49" t="s">
        <v>335</v>
      </c>
    </row>
    <row r="52" spans="1:9" ht="168" hidden="1">
      <c r="A52" s="47" t="s">
        <v>93</v>
      </c>
      <c r="B52" s="49" t="s">
        <v>328</v>
      </c>
      <c r="C52" s="49" t="s">
        <v>329</v>
      </c>
      <c r="D52" s="49" t="s">
        <v>330</v>
      </c>
      <c r="E52" s="49" t="s">
        <v>331</v>
      </c>
      <c r="F52" s="49" t="s">
        <v>332</v>
      </c>
      <c r="G52" s="49" t="s">
        <v>333</v>
      </c>
      <c r="H52" s="49" t="s">
        <v>334</v>
      </c>
      <c r="I52" s="49" t="s">
        <v>335</v>
      </c>
    </row>
    <row r="53" spans="1:9" ht="168" hidden="1">
      <c r="A53" s="47" t="s">
        <v>93</v>
      </c>
      <c r="B53" s="49" t="s">
        <v>328</v>
      </c>
      <c r="C53" s="49" t="s">
        <v>329</v>
      </c>
      <c r="D53" s="49" t="s">
        <v>330</v>
      </c>
      <c r="E53" s="49" t="s">
        <v>331</v>
      </c>
      <c r="F53" s="49" t="s">
        <v>332</v>
      </c>
      <c r="G53" s="49" t="s">
        <v>333</v>
      </c>
      <c r="H53" s="49" t="s">
        <v>334</v>
      </c>
      <c r="I53" s="49" t="s">
        <v>335</v>
      </c>
    </row>
    <row r="54" spans="1:9" ht="168" hidden="1">
      <c r="A54" s="47" t="s">
        <v>93</v>
      </c>
      <c r="B54" s="49" t="s">
        <v>328</v>
      </c>
      <c r="C54" s="49" t="s">
        <v>329</v>
      </c>
      <c r="D54" s="49" t="s">
        <v>330</v>
      </c>
      <c r="E54" s="49" t="s">
        <v>331</v>
      </c>
      <c r="F54" s="49" t="s">
        <v>332</v>
      </c>
      <c r="G54" s="49" t="s">
        <v>333</v>
      </c>
      <c r="H54" s="49" t="s">
        <v>334</v>
      </c>
      <c r="I54" s="49" t="s">
        <v>335</v>
      </c>
    </row>
    <row r="55" spans="1:9" ht="168" hidden="1">
      <c r="A55" s="47" t="s">
        <v>93</v>
      </c>
      <c r="B55" s="49" t="s">
        <v>328</v>
      </c>
      <c r="C55" s="49" t="s">
        <v>329</v>
      </c>
      <c r="D55" s="49" t="s">
        <v>330</v>
      </c>
      <c r="E55" s="49" t="s">
        <v>331</v>
      </c>
      <c r="F55" s="49" t="s">
        <v>332</v>
      </c>
      <c r="G55" s="49" t="s">
        <v>333</v>
      </c>
      <c r="H55" s="49" t="s">
        <v>334</v>
      </c>
      <c r="I55" s="49" t="s">
        <v>335</v>
      </c>
    </row>
    <row r="56" spans="1:9" ht="168" hidden="1">
      <c r="A56" s="47" t="s">
        <v>93</v>
      </c>
      <c r="B56" s="49" t="s">
        <v>328</v>
      </c>
      <c r="C56" s="49" t="s">
        <v>329</v>
      </c>
      <c r="D56" s="49" t="s">
        <v>330</v>
      </c>
      <c r="E56" s="49" t="s">
        <v>331</v>
      </c>
      <c r="F56" s="49" t="s">
        <v>332</v>
      </c>
      <c r="G56" s="49" t="s">
        <v>333</v>
      </c>
      <c r="H56" s="49" t="s">
        <v>334</v>
      </c>
      <c r="I56" s="49" t="s">
        <v>335</v>
      </c>
    </row>
    <row r="57" spans="1:9" ht="168" hidden="1">
      <c r="A57" s="47" t="s">
        <v>93</v>
      </c>
      <c r="B57" s="49" t="s">
        <v>328</v>
      </c>
      <c r="C57" s="49" t="s">
        <v>329</v>
      </c>
      <c r="D57" s="49" t="s">
        <v>330</v>
      </c>
      <c r="E57" s="49" t="s">
        <v>331</v>
      </c>
      <c r="F57" s="49" t="s">
        <v>332</v>
      </c>
      <c r="G57" s="49" t="s">
        <v>333</v>
      </c>
      <c r="H57" s="49" t="s">
        <v>334</v>
      </c>
      <c r="I57" s="49" t="s">
        <v>335</v>
      </c>
    </row>
    <row r="58" spans="1:9" ht="168" hidden="1">
      <c r="A58" s="47" t="s">
        <v>93</v>
      </c>
      <c r="B58" s="49" t="s">
        <v>328</v>
      </c>
      <c r="C58" s="49" t="s">
        <v>329</v>
      </c>
      <c r="D58" s="49" t="s">
        <v>330</v>
      </c>
      <c r="E58" s="49" t="s">
        <v>331</v>
      </c>
      <c r="F58" s="49" t="s">
        <v>332</v>
      </c>
      <c r="G58" s="49" t="s">
        <v>333</v>
      </c>
      <c r="H58" s="49" t="s">
        <v>334</v>
      </c>
      <c r="I58" s="49" t="s">
        <v>335</v>
      </c>
    </row>
    <row r="59" spans="1:9" ht="168" hidden="1">
      <c r="A59" s="47" t="s">
        <v>93</v>
      </c>
      <c r="B59" s="49" t="s">
        <v>328</v>
      </c>
      <c r="C59" s="49" t="s">
        <v>329</v>
      </c>
      <c r="D59" s="49" t="s">
        <v>330</v>
      </c>
      <c r="E59" s="49" t="s">
        <v>331</v>
      </c>
      <c r="F59" s="49" t="s">
        <v>332</v>
      </c>
      <c r="G59" s="49" t="s">
        <v>333</v>
      </c>
      <c r="H59" s="49" t="s">
        <v>334</v>
      </c>
      <c r="I59" s="49" t="s">
        <v>335</v>
      </c>
    </row>
    <row r="60" spans="1:9" ht="168" hidden="1">
      <c r="A60" s="47" t="s">
        <v>93</v>
      </c>
      <c r="B60" s="49" t="s">
        <v>328</v>
      </c>
      <c r="C60" s="49" t="s">
        <v>329</v>
      </c>
      <c r="D60" s="49" t="s">
        <v>330</v>
      </c>
      <c r="E60" s="49" t="s">
        <v>331</v>
      </c>
      <c r="F60" s="49" t="s">
        <v>332</v>
      </c>
      <c r="G60" s="49" t="s">
        <v>333</v>
      </c>
      <c r="H60" s="49" t="s">
        <v>334</v>
      </c>
      <c r="I60" s="49" t="s">
        <v>335</v>
      </c>
    </row>
    <row r="61" spans="1:9" ht="168" hidden="1">
      <c r="A61" s="47" t="s">
        <v>93</v>
      </c>
      <c r="B61" s="49" t="s">
        <v>328</v>
      </c>
      <c r="C61" s="49" t="s">
        <v>329</v>
      </c>
      <c r="D61" s="49" t="s">
        <v>330</v>
      </c>
      <c r="E61" s="49" t="s">
        <v>331</v>
      </c>
      <c r="F61" s="49" t="s">
        <v>332</v>
      </c>
      <c r="G61" s="49" t="s">
        <v>333</v>
      </c>
      <c r="H61" s="49" t="s">
        <v>334</v>
      </c>
      <c r="I61" s="49" t="s">
        <v>335</v>
      </c>
    </row>
    <row r="62" spans="1:9" ht="168" hidden="1">
      <c r="A62" s="47" t="s">
        <v>93</v>
      </c>
      <c r="B62" s="49" t="s">
        <v>328</v>
      </c>
      <c r="C62" s="49" t="s">
        <v>329</v>
      </c>
      <c r="D62" s="49" t="s">
        <v>330</v>
      </c>
      <c r="E62" s="49" t="s">
        <v>331</v>
      </c>
      <c r="F62" s="49" t="s">
        <v>332</v>
      </c>
      <c r="G62" s="49" t="s">
        <v>333</v>
      </c>
      <c r="H62" s="49" t="s">
        <v>334</v>
      </c>
      <c r="I62" s="49" t="s">
        <v>335</v>
      </c>
    </row>
    <row r="63" spans="1:9" ht="168" hidden="1">
      <c r="A63" s="47" t="s">
        <v>93</v>
      </c>
      <c r="B63" s="49" t="s">
        <v>328</v>
      </c>
      <c r="C63" s="49" t="s">
        <v>329</v>
      </c>
      <c r="D63" s="49" t="s">
        <v>330</v>
      </c>
      <c r="E63" s="49" t="s">
        <v>331</v>
      </c>
      <c r="F63" s="49" t="s">
        <v>332</v>
      </c>
      <c r="G63" s="49" t="s">
        <v>333</v>
      </c>
      <c r="H63" s="49" t="s">
        <v>334</v>
      </c>
      <c r="I63" s="49" t="s">
        <v>335</v>
      </c>
    </row>
    <row r="64" spans="1:9" ht="168" hidden="1">
      <c r="A64" s="47" t="s">
        <v>93</v>
      </c>
      <c r="B64" s="49" t="s">
        <v>328</v>
      </c>
      <c r="C64" s="49" t="s">
        <v>329</v>
      </c>
      <c r="D64" s="49" t="s">
        <v>330</v>
      </c>
      <c r="E64" s="49" t="s">
        <v>331</v>
      </c>
      <c r="F64" s="49" t="s">
        <v>332</v>
      </c>
      <c r="G64" s="49" t="s">
        <v>333</v>
      </c>
      <c r="H64" s="49" t="s">
        <v>334</v>
      </c>
      <c r="I64" s="49" t="s">
        <v>335</v>
      </c>
    </row>
    <row r="65" spans="1:9" ht="168" hidden="1">
      <c r="A65" s="47" t="s">
        <v>93</v>
      </c>
      <c r="B65" s="49" t="s">
        <v>328</v>
      </c>
      <c r="C65" s="49" t="s">
        <v>329</v>
      </c>
      <c r="D65" s="49" t="s">
        <v>330</v>
      </c>
      <c r="E65" s="49" t="s">
        <v>331</v>
      </c>
      <c r="F65" s="49" t="s">
        <v>332</v>
      </c>
      <c r="G65" s="49" t="s">
        <v>333</v>
      </c>
      <c r="H65" s="49" t="s">
        <v>334</v>
      </c>
      <c r="I65" s="49" t="s">
        <v>335</v>
      </c>
    </row>
    <row r="66" spans="1:9" ht="168" hidden="1">
      <c r="A66" s="47" t="s">
        <v>93</v>
      </c>
      <c r="B66" s="49" t="s">
        <v>328</v>
      </c>
      <c r="C66" s="49" t="s">
        <v>329</v>
      </c>
      <c r="D66" s="49" t="s">
        <v>330</v>
      </c>
      <c r="E66" s="49" t="s">
        <v>331</v>
      </c>
      <c r="F66" s="49" t="s">
        <v>332</v>
      </c>
      <c r="G66" s="49" t="s">
        <v>333</v>
      </c>
      <c r="H66" s="49" t="s">
        <v>334</v>
      </c>
      <c r="I66" s="49" t="s">
        <v>335</v>
      </c>
    </row>
    <row r="67" spans="1:9" ht="168" hidden="1">
      <c r="A67" s="47" t="s">
        <v>93</v>
      </c>
      <c r="B67" s="49" t="s">
        <v>328</v>
      </c>
      <c r="C67" s="49" t="s">
        <v>329</v>
      </c>
      <c r="D67" s="49" t="s">
        <v>330</v>
      </c>
      <c r="E67" s="49" t="s">
        <v>331</v>
      </c>
      <c r="F67" s="49" t="s">
        <v>332</v>
      </c>
      <c r="G67" s="49" t="s">
        <v>333</v>
      </c>
      <c r="H67" s="49" t="s">
        <v>334</v>
      </c>
      <c r="I67" s="49" t="s">
        <v>335</v>
      </c>
    </row>
    <row r="68" spans="1:9" ht="168" hidden="1">
      <c r="A68" s="47" t="s">
        <v>93</v>
      </c>
      <c r="B68" s="49" t="s">
        <v>328</v>
      </c>
      <c r="C68" s="49" t="s">
        <v>329</v>
      </c>
      <c r="D68" s="49" t="s">
        <v>330</v>
      </c>
      <c r="E68" s="49" t="s">
        <v>331</v>
      </c>
      <c r="F68" s="49" t="s">
        <v>332</v>
      </c>
      <c r="G68" s="49" t="s">
        <v>333</v>
      </c>
      <c r="H68" s="49" t="s">
        <v>334</v>
      </c>
      <c r="I68" s="49" t="s">
        <v>335</v>
      </c>
    </row>
    <row r="69" spans="1:9" ht="168" hidden="1">
      <c r="A69" s="47" t="s">
        <v>93</v>
      </c>
      <c r="B69" s="49" t="s">
        <v>328</v>
      </c>
      <c r="C69" s="49" t="s">
        <v>329</v>
      </c>
      <c r="D69" s="49" t="s">
        <v>330</v>
      </c>
      <c r="E69" s="49" t="s">
        <v>331</v>
      </c>
      <c r="F69" s="49" t="s">
        <v>332</v>
      </c>
      <c r="G69" s="49" t="s">
        <v>333</v>
      </c>
      <c r="H69" s="49" t="s">
        <v>334</v>
      </c>
      <c r="I69" s="49" t="s">
        <v>335</v>
      </c>
    </row>
    <row r="70" spans="1:9" ht="168" hidden="1">
      <c r="A70" s="47" t="s">
        <v>93</v>
      </c>
      <c r="B70" s="49" t="s">
        <v>328</v>
      </c>
      <c r="C70" s="49" t="s">
        <v>329</v>
      </c>
      <c r="D70" s="49" t="s">
        <v>330</v>
      </c>
      <c r="E70" s="49" t="s">
        <v>331</v>
      </c>
      <c r="F70" s="49" t="s">
        <v>332</v>
      </c>
      <c r="G70" s="49" t="s">
        <v>333</v>
      </c>
      <c r="H70" s="49" t="s">
        <v>334</v>
      </c>
      <c r="I70" s="49" t="s">
        <v>335</v>
      </c>
    </row>
    <row r="71" spans="1:9" ht="168" hidden="1">
      <c r="A71" s="47" t="s">
        <v>93</v>
      </c>
      <c r="B71" s="49" t="s">
        <v>328</v>
      </c>
      <c r="C71" s="49" t="s">
        <v>329</v>
      </c>
      <c r="D71" s="49" t="s">
        <v>330</v>
      </c>
      <c r="E71" s="49" t="s">
        <v>331</v>
      </c>
      <c r="F71" s="49" t="s">
        <v>332</v>
      </c>
      <c r="G71" s="49" t="s">
        <v>333</v>
      </c>
      <c r="H71" s="49" t="s">
        <v>334</v>
      </c>
      <c r="I71" s="49" t="s">
        <v>335</v>
      </c>
    </row>
    <row r="72" spans="1:9" ht="168" hidden="1">
      <c r="A72" s="47" t="s">
        <v>93</v>
      </c>
      <c r="B72" s="49" t="s">
        <v>328</v>
      </c>
      <c r="C72" s="49" t="s">
        <v>329</v>
      </c>
      <c r="D72" s="49" t="s">
        <v>330</v>
      </c>
      <c r="E72" s="49" t="s">
        <v>331</v>
      </c>
      <c r="F72" s="49" t="s">
        <v>332</v>
      </c>
      <c r="G72" s="49" t="s">
        <v>333</v>
      </c>
      <c r="H72" s="49" t="s">
        <v>334</v>
      </c>
      <c r="I72" s="49" t="s">
        <v>335</v>
      </c>
    </row>
    <row r="73" spans="1:9" ht="168" hidden="1">
      <c r="A73" s="47" t="s">
        <v>93</v>
      </c>
      <c r="B73" s="49" t="s">
        <v>328</v>
      </c>
      <c r="C73" s="49" t="s">
        <v>329</v>
      </c>
      <c r="D73" s="49" t="s">
        <v>330</v>
      </c>
      <c r="E73" s="49" t="s">
        <v>331</v>
      </c>
      <c r="F73" s="49" t="s">
        <v>332</v>
      </c>
      <c r="G73" s="49" t="s">
        <v>333</v>
      </c>
      <c r="H73" s="49" t="s">
        <v>334</v>
      </c>
      <c r="I73" s="49" t="s">
        <v>335</v>
      </c>
    </row>
    <row r="74" spans="1:9" ht="168" hidden="1">
      <c r="A74" s="47" t="s">
        <v>93</v>
      </c>
      <c r="B74" s="49" t="s">
        <v>328</v>
      </c>
      <c r="C74" s="49" t="s">
        <v>329</v>
      </c>
      <c r="D74" s="49" t="s">
        <v>330</v>
      </c>
      <c r="E74" s="49" t="s">
        <v>331</v>
      </c>
      <c r="F74" s="49" t="s">
        <v>332</v>
      </c>
      <c r="G74" s="49" t="s">
        <v>333</v>
      </c>
      <c r="H74" s="49" t="s">
        <v>334</v>
      </c>
      <c r="I74" s="49" t="s">
        <v>335</v>
      </c>
    </row>
    <row r="75" spans="1:9" ht="168" hidden="1">
      <c r="A75" s="47" t="s">
        <v>93</v>
      </c>
      <c r="B75" s="49" t="s">
        <v>328</v>
      </c>
      <c r="C75" s="49" t="s">
        <v>329</v>
      </c>
      <c r="D75" s="49" t="s">
        <v>330</v>
      </c>
      <c r="E75" s="49" t="s">
        <v>331</v>
      </c>
      <c r="F75" s="49" t="s">
        <v>332</v>
      </c>
      <c r="G75" s="49" t="s">
        <v>333</v>
      </c>
      <c r="H75" s="49" t="s">
        <v>334</v>
      </c>
      <c r="I75" s="49" t="s">
        <v>335</v>
      </c>
    </row>
    <row r="76" spans="1:9" ht="168" hidden="1">
      <c r="A76" s="47" t="s">
        <v>93</v>
      </c>
      <c r="B76" s="49" t="s">
        <v>328</v>
      </c>
      <c r="C76" s="49" t="s">
        <v>329</v>
      </c>
      <c r="D76" s="49" t="s">
        <v>330</v>
      </c>
      <c r="E76" s="49" t="s">
        <v>331</v>
      </c>
      <c r="F76" s="49" t="s">
        <v>332</v>
      </c>
      <c r="G76" s="49" t="s">
        <v>333</v>
      </c>
      <c r="H76" s="49" t="s">
        <v>334</v>
      </c>
      <c r="I76" s="49" t="s">
        <v>335</v>
      </c>
    </row>
  </sheetData>
  <sheetProtection/>
  <autoFilter ref="A4:I76"/>
  <mergeCells count="2">
    <mergeCell ref="F2:I2"/>
    <mergeCell ref="B2:E2"/>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I16"/>
  <sheetViews>
    <sheetView tabSelected="1" zoomScale="90" zoomScaleNormal="90" zoomScalePageLayoutView="0" workbookViewId="0" topLeftCell="AB1">
      <selection activeCell="AL14" sqref="AL14"/>
    </sheetView>
  </sheetViews>
  <sheetFormatPr defaultColWidth="11.421875" defaultRowHeight="15"/>
  <cols>
    <col min="1" max="1" width="8.28125" style="0" customWidth="1"/>
    <col min="2" max="2" width="27.140625" style="0" customWidth="1"/>
    <col min="3" max="3" width="23.28125" style="0" customWidth="1"/>
    <col min="4" max="4" width="28.421875" style="0" customWidth="1"/>
    <col min="5" max="5" width="42.140625" style="0" customWidth="1"/>
    <col min="6" max="6" width="34.28125" style="0" customWidth="1"/>
    <col min="7" max="9" width="15.8515625" style="0" customWidth="1"/>
    <col min="10" max="10" width="7.28125" style="0" customWidth="1"/>
    <col min="11" max="11" width="11.57421875" style="0" customWidth="1"/>
    <col min="12" max="12" width="6.7109375" style="0" customWidth="1"/>
    <col min="13" max="13" width="14.8515625" style="0" customWidth="1"/>
    <col min="14" max="14" width="6.7109375" style="0" customWidth="1"/>
    <col min="15" max="15" width="12.140625" style="0" customWidth="1"/>
    <col min="16" max="16" width="15.421875" style="0" customWidth="1"/>
    <col min="17" max="17" width="11.57421875" style="0" hidden="1" customWidth="1"/>
    <col min="18" max="18" width="13.421875" style="0" customWidth="1"/>
    <col min="19" max="19" width="7.00390625" style="0" customWidth="1"/>
    <col min="20" max="20" width="12.7109375" style="0" customWidth="1"/>
    <col min="21" max="21" width="8.28125" style="0" customWidth="1"/>
    <col min="22" max="22" width="12.7109375" style="0" customWidth="1"/>
    <col min="23" max="23" width="8.421875" style="0" customWidth="1"/>
    <col min="24" max="24" width="17.57421875" style="0" customWidth="1"/>
    <col min="25" max="25" width="42.28125" style="0" customWidth="1"/>
    <col min="26" max="26" width="21.8515625" style="0" customWidth="1"/>
    <col min="27" max="27" width="37.28125" style="0" customWidth="1"/>
    <col min="28" max="28" width="9.8515625" style="0" customWidth="1"/>
    <col min="29" max="29" width="8.8515625" style="0" customWidth="1"/>
    <col min="30" max="30" width="13.7109375" style="0" customWidth="1"/>
    <col min="31" max="31" width="10.8515625" style="0" customWidth="1"/>
    <col min="32" max="32" width="9.57421875" style="0" customWidth="1"/>
    <col min="33" max="33" width="10.421875" style="0" customWidth="1"/>
    <col min="34" max="34" width="9.140625" style="0" customWidth="1"/>
    <col min="35" max="35" width="10.8515625" style="0" customWidth="1"/>
    <col min="36" max="36" width="8.7109375" style="0" customWidth="1"/>
    <col min="37" max="37" width="6.28125" style="0" customWidth="1"/>
    <col min="38" max="39" width="8.421875" style="0" customWidth="1"/>
    <col min="40" max="40" width="6.421875" style="0" customWidth="1"/>
    <col min="41" max="41" width="13.28125" style="0" customWidth="1"/>
    <col min="42" max="42" width="7.7109375" style="0" customWidth="1"/>
    <col min="43" max="43" width="13.28125" style="0" customWidth="1"/>
    <col min="44" max="44" width="12.7109375" style="0" customWidth="1"/>
    <col min="45" max="45" width="12.00390625" style="0" customWidth="1"/>
    <col min="46" max="47" width="17.28125" style="0" customWidth="1"/>
    <col min="48" max="49" width="9.57421875" style="0" customWidth="1"/>
    <col min="50" max="52" width="17.28125" style="0" customWidth="1"/>
    <col min="53" max="54" width="22.00390625" style="0" customWidth="1"/>
    <col min="55" max="55" width="12.140625" style="0" customWidth="1"/>
    <col min="56" max="60" width="11.421875" style="0" customWidth="1"/>
    <col min="61" max="61" width="54.140625" style="0" customWidth="1"/>
  </cols>
  <sheetData>
    <row r="1" spans="1:55" s="7" customFormat="1" ht="16.5" customHeight="1">
      <c r="A1" s="107"/>
      <c r="B1" s="108"/>
      <c r="C1" s="109" t="s">
        <v>212</v>
      </c>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10" t="s">
        <v>213</v>
      </c>
      <c r="BC1" s="110"/>
    </row>
    <row r="2" spans="1:55" s="7" customFormat="1" ht="16.5" customHeight="1">
      <c r="A2" s="107"/>
      <c r="B2" s="108"/>
      <c r="C2" s="109" t="s">
        <v>214</v>
      </c>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10" t="s">
        <v>215</v>
      </c>
      <c r="BC2" s="110"/>
    </row>
    <row r="3" spans="1:55" s="7" customFormat="1" ht="16.5" customHeight="1">
      <c r="A3" s="107"/>
      <c r="B3" s="108"/>
      <c r="C3" s="109" t="s">
        <v>216</v>
      </c>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10" t="s">
        <v>217</v>
      </c>
      <c r="BC3" s="110"/>
    </row>
    <row r="4" spans="1:55" s="7" customFormat="1" ht="16.5" customHeight="1">
      <c r="A4" s="107"/>
      <c r="B4" s="108"/>
      <c r="C4" s="109" t="s">
        <v>218</v>
      </c>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10" t="s">
        <v>219</v>
      </c>
      <c r="BC4" s="110"/>
    </row>
    <row r="5" spans="1:55" s="8" customFormat="1" ht="79.5" customHeight="1">
      <c r="A5" s="104" t="s">
        <v>220</v>
      </c>
      <c r="B5" s="104"/>
      <c r="C5" s="122" t="s">
        <v>325</v>
      </c>
      <c r="D5" s="123"/>
      <c r="E5" s="46" t="s">
        <v>221</v>
      </c>
      <c r="F5" s="38" t="s">
        <v>93</v>
      </c>
      <c r="G5" s="46" t="s">
        <v>0</v>
      </c>
      <c r="H5" s="39" t="s">
        <v>222</v>
      </c>
      <c r="I5" s="69" t="s">
        <v>223</v>
      </c>
      <c r="J5" s="70"/>
      <c r="K5" s="70"/>
      <c r="L5" s="70"/>
      <c r="M5" s="70"/>
      <c r="N5" s="70"/>
      <c r="O5" s="71"/>
      <c r="P5" s="66" t="s">
        <v>224</v>
      </c>
      <c r="Q5" s="67"/>
      <c r="R5" s="67"/>
      <c r="S5" s="67"/>
      <c r="T5" s="68"/>
      <c r="AS5" s="113"/>
      <c r="BB5" s="114"/>
      <c r="BC5" s="114"/>
    </row>
    <row r="6" spans="1:55" s="8" customFormat="1" ht="33.75" customHeight="1">
      <c r="A6" s="115" t="s">
        <v>225</v>
      </c>
      <c r="B6" s="116"/>
      <c r="C6" s="117" t="s">
        <v>326</v>
      </c>
      <c r="D6" s="118"/>
      <c r="E6" s="118"/>
      <c r="F6" s="118"/>
      <c r="G6" s="118"/>
      <c r="H6" s="119"/>
      <c r="I6" s="69" t="s">
        <v>226</v>
      </c>
      <c r="J6" s="70"/>
      <c r="K6" s="70"/>
      <c r="L6" s="70"/>
      <c r="M6" s="70"/>
      <c r="N6" s="70"/>
      <c r="O6" s="71"/>
      <c r="P6" s="72" t="s">
        <v>227</v>
      </c>
      <c r="Q6" s="73"/>
      <c r="R6" s="73"/>
      <c r="S6" s="73"/>
      <c r="T6" s="73"/>
      <c r="W6" s="9" t="s">
        <v>228</v>
      </c>
      <c r="X6" s="120"/>
      <c r="Y6" s="120"/>
      <c r="Z6" s="120"/>
      <c r="AA6" s="120"/>
      <c r="AB6" s="120"/>
      <c r="AC6" s="120"/>
      <c r="AD6" s="120"/>
      <c r="AE6" s="120"/>
      <c r="AF6" s="120"/>
      <c r="AG6" s="120"/>
      <c r="AH6" s="120"/>
      <c r="AI6" s="120"/>
      <c r="AJ6" s="10"/>
      <c r="AK6" s="10"/>
      <c r="AL6" s="10"/>
      <c r="AM6" s="10"/>
      <c r="AN6" s="11"/>
      <c r="AO6" s="12"/>
      <c r="AP6" s="12"/>
      <c r="AQ6" s="12"/>
      <c r="AS6" s="113"/>
      <c r="BB6" s="121"/>
      <c r="BC6" s="121"/>
    </row>
    <row r="7" spans="1:55" s="8" customFormat="1" ht="33.75" customHeight="1">
      <c r="A7" s="124" t="s">
        <v>229</v>
      </c>
      <c r="B7" s="125"/>
      <c r="C7" s="125"/>
      <c r="D7" s="125"/>
      <c r="E7" s="125"/>
      <c r="F7" s="125"/>
      <c r="G7" s="125"/>
      <c r="H7" s="125"/>
      <c r="I7" s="125"/>
      <c r="J7" s="125"/>
      <c r="K7" s="125"/>
      <c r="L7" s="125"/>
      <c r="M7" s="125"/>
      <c r="N7" s="125"/>
      <c r="O7" s="125"/>
      <c r="P7" s="125"/>
      <c r="Q7" s="125"/>
      <c r="R7" s="125"/>
      <c r="S7" s="125"/>
      <c r="T7" s="125"/>
      <c r="U7" s="125"/>
      <c r="V7" s="126"/>
      <c r="W7" s="101" t="s">
        <v>230</v>
      </c>
      <c r="X7" s="102"/>
      <c r="Y7" s="102"/>
      <c r="Z7" s="102"/>
      <c r="AA7" s="102"/>
      <c r="AB7" s="102"/>
      <c r="AC7" s="102"/>
      <c r="AD7" s="102"/>
      <c r="AE7" s="102"/>
      <c r="AF7" s="102"/>
      <c r="AG7" s="102"/>
      <c r="AH7" s="102"/>
      <c r="AI7" s="102"/>
      <c r="AJ7" s="102"/>
      <c r="AK7" s="102"/>
      <c r="AL7" s="102"/>
      <c r="AM7" s="102"/>
      <c r="AN7" s="102"/>
      <c r="AO7" s="102"/>
      <c r="AP7" s="102"/>
      <c r="AQ7" s="102"/>
      <c r="AR7" s="102"/>
      <c r="AS7" s="103"/>
      <c r="AT7" s="104" t="s">
        <v>231</v>
      </c>
      <c r="AU7" s="104"/>
      <c r="AV7" s="104"/>
      <c r="AW7" s="104"/>
      <c r="AX7" s="104"/>
      <c r="AY7" s="104"/>
      <c r="AZ7" s="104"/>
      <c r="BA7" s="104"/>
      <c r="BB7" s="104"/>
      <c r="BC7" s="104"/>
    </row>
    <row r="8" spans="1:55" s="8" customFormat="1" ht="33" customHeight="1">
      <c r="A8" s="104" t="s">
        <v>232</v>
      </c>
      <c r="B8" s="104"/>
      <c r="C8" s="104"/>
      <c r="D8" s="104"/>
      <c r="E8" s="104"/>
      <c r="F8" s="104"/>
      <c r="G8" s="104"/>
      <c r="H8" s="104"/>
      <c r="I8" s="104"/>
      <c r="J8" s="104" t="s">
        <v>233</v>
      </c>
      <c r="K8" s="104"/>
      <c r="L8" s="104"/>
      <c r="M8" s="104"/>
      <c r="N8" s="104"/>
      <c r="O8" s="104"/>
      <c r="P8" s="104"/>
      <c r="Q8" s="104"/>
      <c r="R8" s="104"/>
      <c r="S8" s="104"/>
      <c r="T8" s="104"/>
      <c r="U8" s="104"/>
      <c r="V8" s="104"/>
      <c r="W8" s="105" t="s">
        <v>234</v>
      </c>
      <c r="X8" s="105"/>
      <c r="Y8" s="105"/>
      <c r="Z8" s="105"/>
      <c r="AA8" s="105"/>
      <c r="AB8" s="106" t="s">
        <v>235</v>
      </c>
      <c r="AC8" s="106"/>
      <c r="AD8" s="106"/>
      <c r="AE8" s="106"/>
      <c r="AF8" s="106"/>
      <c r="AG8" s="106"/>
      <c r="AH8" s="106"/>
      <c r="AI8" s="106"/>
      <c r="AJ8" s="106"/>
      <c r="AK8" s="106"/>
      <c r="AL8" s="106"/>
      <c r="AM8" s="106"/>
      <c r="AN8" s="106"/>
      <c r="AO8" s="106"/>
      <c r="AP8" s="106"/>
      <c r="AQ8" s="106"/>
      <c r="AR8" s="106"/>
      <c r="AS8" s="106"/>
      <c r="AT8" s="104"/>
      <c r="AU8" s="104"/>
      <c r="AV8" s="104"/>
      <c r="AW8" s="104"/>
      <c r="AX8" s="104"/>
      <c r="AY8" s="104"/>
      <c r="AZ8" s="104"/>
      <c r="BA8" s="104"/>
      <c r="BB8" s="104"/>
      <c r="BC8" s="104"/>
    </row>
    <row r="9" spans="1:61" s="13" customFormat="1" ht="33" customHeight="1">
      <c r="A9" s="104"/>
      <c r="B9" s="104"/>
      <c r="C9" s="104"/>
      <c r="D9" s="104"/>
      <c r="E9" s="104"/>
      <c r="F9" s="104"/>
      <c r="G9" s="104"/>
      <c r="H9" s="104"/>
      <c r="I9" s="104"/>
      <c r="J9" s="100" t="s">
        <v>236</v>
      </c>
      <c r="K9" s="100" t="s">
        <v>237</v>
      </c>
      <c r="L9" s="100" t="s">
        <v>238</v>
      </c>
      <c r="M9" s="100" t="s">
        <v>239</v>
      </c>
      <c r="N9" s="100" t="s">
        <v>240</v>
      </c>
      <c r="O9" s="100" t="s">
        <v>241</v>
      </c>
      <c r="P9" s="100" t="s">
        <v>242</v>
      </c>
      <c r="Q9" s="100" t="s">
        <v>243</v>
      </c>
      <c r="R9" s="100" t="s">
        <v>244</v>
      </c>
      <c r="S9" s="100" t="s">
        <v>245</v>
      </c>
      <c r="T9" s="100" t="s">
        <v>246</v>
      </c>
      <c r="U9" s="100" t="s">
        <v>247</v>
      </c>
      <c r="V9" s="100" t="s">
        <v>248</v>
      </c>
      <c r="W9" s="105"/>
      <c r="X9" s="105"/>
      <c r="Y9" s="105"/>
      <c r="Z9" s="105"/>
      <c r="AA9" s="105"/>
      <c r="AB9" s="89" t="s">
        <v>249</v>
      </c>
      <c r="AC9" s="89"/>
      <c r="AD9" s="89"/>
      <c r="AE9" s="89"/>
      <c r="AF9" s="89"/>
      <c r="AG9" s="89"/>
      <c r="AH9" s="89"/>
      <c r="AI9" s="89"/>
      <c r="AJ9" s="94" t="s">
        <v>250</v>
      </c>
      <c r="AK9" s="41"/>
      <c r="AL9" s="94" t="s">
        <v>251</v>
      </c>
      <c r="AM9" s="94" t="s">
        <v>252</v>
      </c>
      <c r="AN9" s="93" t="s">
        <v>253</v>
      </c>
      <c r="AO9" s="93" t="s">
        <v>254</v>
      </c>
      <c r="AP9" s="94" t="s">
        <v>255</v>
      </c>
      <c r="AQ9" s="93" t="s">
        <v>256</v>
      </c>
      <c r="AR9" s="93" t="s">
        <v>257</v>
      </c>
      <c r="AS9" s="93" t="s">
        <v>258</v>
      </c>
      <c r="AT9" s="104"/>
      <c r="AU9" s="104"/>
      <c r="AV9" s="104"/>
      <c r="AW9" s="104"/>
      <c r="AX9" s="104"/>
      <c r="AY9" s="104"/>
      <c r="AZ9" s="104"/>
      <c r="BA9" s="104"/>
      <c r="BB9" s="104"/>
      <c r="BC9" s="104"/>
      <c r="BI9" s="13" t="s">
        <v>259</v>
      </c>
    </row>
    <row r="10" spans="1:61" s="13" customFormat="1" ht="49.5" customHeight="1">
      <c r="A10" s="89" t="s">
        <v>260</v>
      </c>
      <c r="B10" s="89" t="s">
        <v>261</v>
      </c>
      <c r="C10" s="89" t="s">
        <v>262</v>
      </c>
      <c r="D10" s="89" t="s">
        <v>263</v>
      </c>
      <c r="E10" s="89" t="s">
        <v>264</v>
      </c>
      <c r="F10" s="89" t="s">
        <v>265</v>
      </c>
      <c r="G10" s="89"/>
      <c r="H10" s="89"/>
      <c r="I10" s="89"/>
      <c r="J10" s="100"/>
      <c r="K10" s="100"/>
      <c r="L10" s="100"/>
      <c r="M10" s="100"/>
      <c r="N10" s="100"/>
      <c r="O10" s="100"/>
      <c r="P10" s="100"/>
      <c r="Q10" s="100"/>
      <c r="R10" s="100"/>
      <c r="S10" s="100"/>
      <c r="T10" s="100"/>
      <c r="U10" s="100"/>
      <c r="V10" s="100"/>
      <c r="W10" s="105"/>
      <c r="X10" s="105"/>
      <c r="Y10" s="105"/>
      <c r="Z10" s="105"/>
      <c r="AA10" s="105"/>
      <c r="AB10" s="94" t="s">
        <v>266</v>
      </c>
      <c r="AC10" s="94"/>
      <c r="AD10" s="94"/>
      <c r="AE10" s="94"/>
      <c r="AF10" s="94"/>
      <c r="AG10" s="94" t="s">
        <v>267</v>
      </c>
      <c r="AH10" s="94"/>
      <c r="AI10" s="94"/>
      <c r="AJ10" s="94"/>
      <c r="AK10" s="41"/>
      <c r="AL10" s="94"/>
      <c r="AM10" s="94"/>
      <c r="AN10" s="93"/>
      <c r="AO10" s="93"/>
      <c r="AP10" s="94"/>
      <c r="AQ10" s="93"/>
      <c r="AR10" s="93"/>
      <c r="AS10" s="93"/>
      <c r="AT10" s="95" t="s">
        <v>268</v>
      </c>
      <c r="AU10" s="95" t="s">
        <v>269</v>
      </c>
      <c r="AV10" s="95" t="s">
        <v>270</v>
      </c>
      <c r="AW10" s="95" t="s">
        <v>271</v>
      </c>
      <c r="AX10" s="97" t="s">
        <v>272</v>
      </c>
      <c r="AY10" s="97"/>
      <c r="AZ10" s="97"/>
      <c r="BA10" s="89" t="s">
        <v>273</v>
      </c>
      <c r="BB10" s="89" t="s">
        <v>274</v>
      </c>
      <c r="BC10" s="89" t="s">
        <v>275</v>
      </c>
      <c r="BI10" s="13" t="s">
        <v>276</v>
      </c>
    </row>
    <row r="11" spans="1:61" s="13" customFormat="1" ht="57.75" customHeight="1">
      <c r="A11" s="89"/>
      <c r="B11" s="89"/>
      <c r="C11" s="89"/>
      <c r="D11" s="89"/>
      <c r="E11" s="89"/>
      <c r="F11" s="42" t="s">
        <v>277</v>
      </c>
      <c r="G11" s="42" t="s">
        <v>278</v>
      </c>
      <c r="H11" s="42" t="s">
        <v>279</v>
      </c>
      <c r="I11" s="42" t="s">
        <v>280</v>
      </c>
      <c r="J11" s="100"/>
      <c r="K11" s="100"/>
      <c r="L11" s="100"/>
      <c r="M11" s="100"/>
      <c r="N11" s="100"/>
      <c r="O11" s="100"/>
      <c r="P11" s="100"/>
      <c r="Q11" s="100"/>
      <c r="R11" s="100"/>
      <c r="S11" s="100"/>
      <c r="T11" s="100"/>
      <c r="U11" s="100"/>
      <c r="V11" s="100"/>
      <c r="W11" s="43" t="s">
        <v>281</v>
      </c>
      <c r="X11" s="43" t="s">
        <v>282</v>
      </c>
      <c r="Y11" s="43" t="s">
        <v>283</v>
      </c>
      <c r="Z11" s="43" t="s">
        <v>284</v>
      </c>
      <c r="AA11" s="44" t="s">
        <v>285</v>
      </c>
      <c r="AB11" s="45" t="s">
        <v>286</v>
      </c>
      <c r="AC11" s="43" t="s">
        <v>287</v>
      </c>
      <c r="AD11" s="43" t="s">
        <v>288</v>
      </c>
      <c r="AE11" s="45" t="s">
        <v>289</v>
      </c>
      <c r="AF11" s="43" t="s">
        <v>290</v>
      </c>
      <c r="AG11" s="43" t="s">
        <v>291</v>
      </c>
      <c r="AH11" s="43" t="s">
        <v>292</v>
      </c>
      <c r="AI11" s="43" t="s">
        <v>293</v>
      </c>
      <c r="AJ11" s="41" t="s">
        <v>294</v>
      </c>
      <c r="AK11" s="41"/>
      <c r="AL11" s="41" t="s">
        <v>295</v>
      </c>
      <c r="AM11" s="41" t="s">
        <v>296</v>
      </c>
      <c r="AN11" s="93"/>
      <c r="AO11" s="93"/>
      <c r="AP11" s="94"/>
      <c r="AQ11" s="93"/>
      <c r="AR11" s="93"/>
      <c r="AS11" s="93"/>
      <c r="AT11" s="96"/>
      <c r="AU11" s="96"/>
      <c r="AV11" s="96"/>
      <c r="AW11" s="96"/>
      <c r="AX11" s="44" t="s">
        <v>297</v>
      </c>
      <c r="AY11" s="44" t="s">
        <v>298</v>
      </c>
      <c r="AZ11" s="44" t="s">
        <v>299</v>
      </c>
      <c r="BA11" s="89"/>
      <c r="BB11" s="89"/>
      <c r="BC11" s="89"/>
      <c r="BF11" s="32"/>
      <c r="BI11" s="13" t="s">
        <v>300</v>
      </c>
    </row>
    <row r="12" spans="1:61" s="19" customFormat="1" ht="90" customHeight="1">
      <c r="A12" s="90" t="s">
        <v>345</v>
      </c>
      <c r="B12" s="91" t="s">
        <v>315</v>
      </c>
      <c r="C12" s="91" t="s">
        <v>316</v>
      </c>
      <c r="D12" s="91" t="s">
        <v>317</v>
      </c>
      <c r="E12" s="98" t="str">
        <f>+CONCATENATE(B12," ",C12," ",D12)</f>
        <v>Posibilidad de perdida reputacional y economica por baja asignación de recursos para la realización de las actividades, el cual conllevan a   incumplimiento de las metas y afectación en la óptima prestación del servicio al ciudadano.</v>
      </c>
      <c r="F12" s="91" t="s">
        <v>327</v>
      </c>
      <c r="G12" s="99"/>
      <c r="H12" s="99" t="s">
        <v>301</v>
      </c>
      <c r="I12" s="83" t="str">
        <f>+G12&amp;H12</f>
        <v>Procesos</v>
      </c>
      <c r="J12" s="84">
        <v>500</v>
      </c>
      <c r="K12" s="79" t="str">
        <f>IF(J12&lt;=0,"",IF(J12&lt;=2,"Muy Baja",IF(J12&lt;=24,"Baja",IF(J12&lt;=500,"Media",IF(J12&lt;=5000,"Alta","Muy Alta")))))</f>
        <v>Media</v>
      </c>
      <c r="L12" s="77">
        <f>IF(K12="","",IF(K12="Muy Baja",0.2,IF(K12="Baja",0.4,IF(K12="Media",0.6,IF(K12="Alta",0.8,IF(K12="Muy Alta",1,))))))</f>
        <v>0.6</v>
      </c>
      <c r="M12" s="85" t="s">
        <v>318</v>
      </c>
      <c r="N12" s="77">
        <f>IF(M12="","",IF(M12="menor a 10 SMLMV",0.2,IF(M12="ENTRE 10 Y 50 SMLMV",0.4,IF(M12="entre 50 y 100 SMLMV",0.6,IF(M12="entre 100 y 500 SMLMV",0.8,IF(M12="Mayor a 500 SMLMV",1,))))))</f>
        <v>0.6</v>
      </c>
      <c r="O12" s="79" t="str">
        <f>IF(N12&lt;=0,"",IF(N12&lt;=20%,"Leve",IF(N12&lt;=40%,"Menor",IF(N12&lt;=60%,"Moderado",IF(N12&lt;=80%,"Mayor","Catastrofico")))))</f>
        <v>Moderado</v>
      </c>
      <c r="P12" s="86" t="s">
        <v>313</v>
      </c>
      <c r="Q12" s="33" t="s">
        <v>259</v>
      </c>
      <c r="R12" s="79" t="str">
        <f>IF(S12&lt;=0,"",IF(S12&lt;=20%,"Leve",IF(S12&lt;=40%,"Menor",IF(S12&lt;=60%,"Moderado",IF(S12&lt;=80%,"Mayor","Catastrofico")))))</f>
        <v>Moderado</v>
      </c>
      <c r="S12" s="77">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0.6</v>
      </c>
      <c r="T12" s="79" t="str">
        <f>IF(U12&lt;=0,"",IF(U12&lt;=20%,"Leve",IF(U12&lt;=40%,"Menor",IF(U12&lt;=60%,"Moderado",IF(U12&lt;=80%,"Mayor","Catastrofico")))))</f>
        <v>Moderado</v>
      </c>
      <c r="U12" s="82">
        <f>+S12</f>
        <v>0.6</v>
      </c>
      <c r="V12" s="81"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Moderado</v>
      </c>
      <c r="W12" s="14">
        <v>1</v>
      </c>
      <c r="X12" s="40" t="s">
        <v>319</v>
      </c>
      <c r="Y12" s="40" t="s">
        <v>320</v>
      </c>
      <c r="Z12" s="40" t="s">
        <v>303</v>
      </c>
      <c r="AA12" s="15" t="str">
        <f>+CONCATENATE(X12," ",Y12," ",Z12)</f>
        <v>Secretaria/o de Particiáción y Desarrollo Social - Coordinadores de unidades Responsables Realizar solicitud y gestion ante secretarias competentes para ajustes al presupuesto asignado mediante traslados y/o   adiciones que permitan cumplir con las metas definidas en la entidad   Seguimiento trimestral</v>
      </c>
      <c r="AB12" s="16" t="s">
        <v>304</v>
      </c>
      <c r="AC12" s="37">
        <f>IF(AB12="","",IF(AB12="Preventivo",0.25,IF(AB12="Detectivo",0.15,IF(AB12="Correctivo",0.1,))))</f>
        <v>0.25</v>
      </c>
      <c r="AD12" s="17" t="str">
        <f>+IF(OR(AB12='[1]11 FORMULAS'!$O$4,AB12='[1]11 FORMULAS'!$O$5),'[1]11 FORMULAS'!$P$5,IF(AB12='[1]11 FORMULAS'!$O$6,'[1]11 FORMULAS'!$P$6,""))</f>
        <v>Probabilidad</v>
      </c>
      <c r="AE12" s="16" t="s">
        <v>305</v>
      </c>
      <c r="AF12" s="37">
        <f>IF(AE12="","",IF(AE12="Manual",0.15,IF(AE12="Automatico",0.25,)))</f>
        <v>0.15</v>
      </c>
      <c r="AG12" s="18" t="s">
        <v>306</v>
      </c>
      <c r="AH12" s="18" t="s">
        <v>307</v>
      </c>
      <c r="AI12" s="18" t="s">
        <v>308</v>
      </c>
      <c r="AJ12" s="17">
        <f>+AC12+AF12</f>
        <v>0.4</v>
      </c>
      <c r="AK12" s="17">
        <f>+L12*AJ12</f>
        <v>0.24</v>
      </c>
      <c r="AL12" s="17">
        <f>+L12-AK12</f>
        <v>0.36</v>
      </c>
      <c r="AM12" s="17">
        <f>IF(AD12='[1]11 FORMULAS'!$P$6,U12-(U12*AJ12),U12)</f>
        <v>0.6</v>
      </c>
      <c r="AN12" s="92">
        <f>+AL16</f>
        <v>0.108</v>
      </c>
      <c r="AO12" s="79" t="str">
        <f>IF(AN12&lt;=0,"",IF(AN12&lt;=20%,"Muy Baja",IF(AN12&lt;=40%,"Baja",IF(AN12&lt;=60%,"Media",IF(AN12&lt;=80%,"Alta","Muy Alta")))))</f>
        <v>Muy Baja</v>
      </c>
      <c r="AP12" s="92">
        <f>+AM16</f>
        <v>0.6</v>
      </c>
      <c r="AQ12" s="79" t="str">
        <f>IF(AP12&lt;=0,"",IF(AP12&lt;=20%,"Leve",IF(AP12&lt;=40%,"Menor",IF(AP12&lt;=60%,"Moderado",IF(AP12&lt;=80%,"Mayor","Catastrofico")))))</f>
        <v>Moderado</v>
      </c>
      <c r="AR12" s="81"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Moderado</v>
      </c>
      <c r="AS12" s="86" t="s">
        <v>309</v>
      </c>
      <c r="AT12" s="74" t="s">
        <v>344</v>
      </c>
      <c r="AU12" s="80" t="s">
        <v>346</v>
      </c>
      <c r="AV12" s="80">
        <v>45200</v>
      </c>
      <c r="AW12" s="80">
        <v>45291</v>
      </c>
      <c r="AX12" s="74"/>
      <c r="AY12" s="74"/>
      <c r="AZ12" s="74"/>
      <c r="BA12" s="74"/>
      <c r="BB12" s="74"/>
      <c r="BC12" s="74"/>
      <c r="BE12" s="34">
        <f>IF(BD12="","",IF(BD12="Muy Baja",0.2,IF(BD12="Baja",0.4,IF(BD12="Media",0.6,IF(BD12="Alta",0.8,IF(BD12="Muy Alta",1,))))))</f>
      </c>
      <c r="BF12" s="111" t="s">
        <v>310</v>
      </c>
      <c r="BG12" s="112"/>
      <c r="BI12" s="13" t="s">
        <v>311</v>
      </c>
    </row>
    <row r="13" spans="1:61" s="19" customFormat="1" ht="56.25" customHeight="1">
      <c r="A13" s="90"/>
      <c r="B13" s="91"/>
      <c r="C13" s="91"/>
      <c r="D13" s="91"/>
      <c r="E13" s="98"/>
      <c r="F13" s="91"/>
      <c r="G13" s="99"/>
      <c r="H13" s="99"/>
      <c r="I13" s="83"/>
      <c r="J13" s="84"/>
      <c r="K13" s="79"/>
      <c r="L13" s="78"/>
      <c r="M13" s="85"/>
      <c r="N13" s="78"/>
      <c r="O13" s="79"/>
      <c r="P13" s="87"/>
      <c r="Q13" s="33" t="s">
        <v>276</v>
      </c>
      <c r="R13" s="79"/>
      <c r="S13" s="78"/>
      <c r="T13" s="79"/>
      <c r="U13" s="82"/>
      <c r="V13" s="81"/>
      <c r="W13" s="14">
        <v>2</v>
      </c>
      <c r="X13" s="40" t="s">
        <v>319</v>
      </c>
      <c r="Y13" s="40" t="s">
        <v>321</v>
      </c>
      <c r="Z13" s="40" t="s">
        <v>303</v>
      </c>
      <c r="AA13" s="15" t="str">
        <f>+CONCATENATE(X13," ",Y13," ",Z13)</f>
        <v>Secretaria/o de Particiáción y Desarrollo Social - Coordinadores de unidades Responsables Establecer ruta para  la vinculacion oportuna de talento humano acorde con las necesidades, perfiles y tiempo presentados por cada unidad Seguimiento trimestral</v>
      </c>
      <c r="AB13" s="16" t="s">
        <v>304</v>
      </c>
      <c r="AC13" s="37">
        <f>IF(AB13="","",IF(AB13="Preventivo",0.25,IF(AB13="Detectivo",0.15,IF(AB13="Correctivo",0.1,))))</f>
        <v>0.25</v>
      </c>
      <c r="AD13" s="17" t="str">
        <f>+IF(OR(AB13='[1]11 FORMULAS'!$O$4,AB13='[1]11 FORMULAS'!$O$5),'[1]11 FORMULAS'!$P$5,IF(AB13='[1]11 FORMULAS'!$O$6,'[1]11 FORMULAS'!$P$6,""))</f>
        <v>Probabilidad</v>
      </c>
      <c r="AE13" s="16" t="s">
        <v>305</v>
      </c>
      <c r="AF13" s="37">
        <f>IF(AE13="","",IF(AE13="Manual",0.15,IF(AE13="Automatico",0.25,)))</f>
        <v>0.15</v>
      </c>
      <c r="AG13" s="18" t="s">
        <v>312</v>
      </c>
      <c r="AH13" s="18" t="s">
        <v>307</v>
      </c>
      <c r="AI13" s="18" t="s">
        <v>308</v>
      </c>
      <c r="AJ13" s="17">
        <f>+AC13+AF13</f>
        <v>0.4</v>
      </c>
      <c r="AK13" s="17">
        <f>+AL12*AJ13</f>
        <v>0.144</v>
      </c>
      <c r="AL13" s="17">
        <f>+AL12-AK13</f>
        <v>0.216</v>
      </c>
      <c r="AM13" s="17">
        <f>IF(AD13='[1]11 FORMULAS'!$P$6,AM12-(AM12*AJ13),AM12)</f>
        <v>0.6</v>
      </c>
      <c r="AN13" s="92"/>
      <c r="AO13" s="79"/>
      <c r="AP13" s="92"/>
      <c r="AQ13" s="79"/>
      <c r="AR13" s="81"/>
      <c r="AS13" s="87"/>
      <c r="AT13" s="75"/>
      <c r="AU13" s="75"/>
      <c r="AV13" s="75"/>
      <c r="AW13" s="75"/>
      <c r="AX13" s="75"/>
      <c r="AY13" s="75"/>
      <c r="AZ13" s="75"/>
      <c r="BA13" s="75"/>
      <c r="BB13" s="75"/>
      <c r="BC13" s="75"/>
      <c r="BE13" s="35"/>
      <c r="BF13"/>
      <c r="BI13" s="13" t="s">
        <v>302</v>
      </c>
    </row>
    <row r="14" spans="1:58" s="19" customFormat="1" ht="48.75" customHeight="1">
      <c r="A14" s="90"/>
      <c r="B14" s="91"/>
      <c r="C14" s="91"/>
      <c r="D14" s="91"/>
      <c r="E14" s="98"/>
      <c r="F14" s="91"/>
      <c r="G14" s="99"/>
      <c r="H14" s="99"/>
      <c r="I14" s="83"/>
      <c r="J14" s="84"/>
      <c r="K14" s="79"/>
      <c r="L14" s="78"/>
      <c r="M14" s="85"/>
      <c r="N14" s="78"/>
      <c r="O14" s="79"/>
      <c r="P14" s="87"/>
      <c r="Q14" s="33" t="s">
        <v>313</v>
      </c>
      <c r="R14" s="79"/>
      <c r="S14" s="78"/>
      <c r="T14" s="79"/>
      <c r="U14" s="82"/>
      <c r="V14" s="81"/>
      <c r="W14" s="14">
        <v>3</v>
      </c>
      <c r="X14" s="40" t="s">
        <v>319</v>
      </c>
      <c r="Y14" s="40" t="s">
        <v>322</v>
      </c>
      <c r="Z14" s="40" t="s">
        <v>303</v>
      </c>
      <c r="AA14" s="15" t="str">
        <f>+CONCATENATE(X14," ",Y14," ",Z14)</f>
        <v>Secretaria/o de Particiáción y Desarrollo Social - Coordinadores de unidades Responsables Solicitar a los coordinadores de Unidad el reporte  de la gestion de metas por programa.  Seguimiento trimestral</v>
      </c>
      <c r="AB14" s="16" t="s">
        <v>304</v>
      </c>
      <c r="AC14" s="37">
        <f>IF(AB14="","",IF(AB14="Preventivo",0.25,IF(AB14="Detectivo",0.15,IF(AB14="Correctivo",0.1,))))</f>
        <v>0.25</v>
      </c>
      <c r="AD14" s="17" t="s">
        <v>323</v>
      </c>
      <c r="AE14" s="16" t="s">
        <v>324</v>
      </c>
      <c r="AF14" s="37">
        <f>IF(AE14="","",IF(AE14="Manual",0.15,IF(AE14="Automatico",0.25,)))</f>
        <v>0.25</v>
      </c>
      <c r="AG14" s="18" t="s">
        <v>312</v>
      </c>
      <c r="AH14" s="18" t="s">
        <v>307</v>
      </c>
      <c r="AI14" s="18" t="s">
        <v>308</v>
      </c>
      <c r="AJ14" s="17">
        <f>+AC14+AF14</f>
        <v>0.5</v>
      </c>
      <c r="AK14" s="17">
        <f>+AL13*AJ14</f>
        <v>0.108</v>
      </c>
      <c r="AL14" s="17">
        <f>+AL13-AK14</f>
        <v>0.108</v>
      </c>
      <c r="AM14" s="17">
        <f>IF(AD14='[1]11 FORMULAS'!$P$6,AM13-(AM13*AJ14),AM13)</f>
        <v>0.6</v>
      </c>
      <c r="AN14" s="92"/>
      <c r="AO14" s="79"/>
      <c r="AP14" s="92"/>
      <c r="AQ14" s="79"/>
      <c r="AR14" s="81"/>
      <c r="AS14" s="87"/>
      <c r="AT14" s="75"/>
      <c r="AU14" s="75"/>
      <c r="AV14" s="75"/>
      <c r="AW14" s="75"/>
      <c r="AX14" s="75"/>
      <c r="AY14" s="75"/>
      <c r="AZ14" s="75"/>
      <c r="BA14" s="75"/>
      <c r="BB14" s="75"/>
      <c r="BC14" s="75"/>
      <c r="BE14" s="35"/>
      <c r="BF14"/>
    </row>
    <row r="15" spans="1:58" s="19" customFormat="1" ht="35.25" customHeight="1">
      <c r="A15" s="90"/>
      <c r="B15" s="91"/>
      <c r="C15" s="91"/>
      <c r="D15" s="91"/>
      <c r="E15" s="98"/>
      <c r="F15" s="91"/>
      <c r="G15" s="99"/>
      <c r="H15" s="99"/>
      <c r="I15" s="83"/>
      <c r="J15" s="84"/>
      <c r="K15" s="79"/>
      <c r="L15" s="78"/>
      <c r="M15" s="85"/>
      <c r="N15" s="78"/>
      <c r="O15" s="79"/>
      <c r="P15" s="87"/>
      <c r="Q15" s="33" t="s">
        <v>314</v>
      </c>
      <c r="R15" s="79"/>
      <c r="S15" s="78"/>
      <c r="T15" s="79"/>
      <c r="U15" s="82"/>
      <c r="V15" s="81"/>
      <c r="W15" s="14"/>
      <c r="X15" s="40"/>
      <c r="Y15" s="40"/>
      <c r="Z15" s="40"/>
      <c r="AA15" s="15" t="str">
        <f>+CONCATENATE(X15," ",Y15," ",Z15)</f>
        <v>  </v>
      </c>
      <c r="AB15" s="16"/>
      <c r="AC15" s="37">
        <f>IF(AB15="","",IF(AB15="Preventivo",0.25,IF(AB15="Detectivo",0.15,IF(AB15="Correctivo",0.1,))))</f>
      </c>
      <c r="AD15" s="17">
        <f>+IF(OR(AB15='[1]11 FORMULAS'!$O$4,AB15='[1]11 FORMULAS'!$O$5),'[1]11 FORMULAS'!$P$5,IF(AB15='[1]11 FORMULAS'!$O$6,'[1]11 FORMULAS'!$P$6,""))</f>
      </c>
      <c r="AE15" s="16"/>
      <c r="AF15" s="37">
        <f>IF(AE15="","",IF(AE15="Manual",0.15,IF(AE15="Automatico",0.25,)))</f>
      </c>
      <c r="AG15" s="18"/>
      <c r="AH15" s="18"/>
      <c r="AI15" s="18"/>
      <c r="AJ15" s="17"/>
      <c r="AK15" s="17"/>
      <c r="AL15" s="17">
        <f>+AL14-AK15</f>
        <v>0.108</v>
      </c>
      <c r="AM15" s="17">
        <f>IF(AD15='[1]11 FORMULAS'!$P$6,AM14-(AM14*AJ15),AM14)</f>
        <v>0.6</v>
      </c>
      <c r="AN15" s="92"/>
      <c r="AO15" s="79"/>
      <c r="AP15" s="92"/>
      <c r="AQ15" s="79"/>
      <c r="AR15" s="81"/>
      <c r="AS15" s="87"/>
      <c r="AT15" s="75"/>
      <c r="AU15" s="75"/>
      <c r="AV15" s="75"/>
      <c r="AW15" s="75"/>
      <c r="AX15" s="75"/>
      <c r="AY15" s="75"/>
      <c r="AZ15" s="75"/>
      <c r="BA15" s="75"/>
      <c r="BB15" s="75"/>
      <c r="BC15" s="75"/>
      <c r="BE15" s="35"/>
      <c r="BF15"/>
    </row>
    <row r="16" spans="1:57" s="19" customFormat="1" ht="35.25" customHeight="1">
      <c r="A16" s="90"/>
      <c r="B16" s="91"/>
      <c r="C16" s="91"/>
      <c r="D16" s="91"/>
      <c r="E16" s="98"/>
      <c r="F16" s="91"/>
      <c r="G16" s="99"/>
      <c r="H16" s="99"/>
      <c r="I16" s="83"/>
      <c r="J16" s="84"/>
      <c r="K16" s="79"/>
      <c r="L16" s="78"/>
      <c r="M16" s="85"/>
      <c r="N16" s="78"/>
      <c r="O16" s="79"/>
      <c r="P16" s="88"/>
      <c r="Q16" s="33" t="s">
        <v>302</v>
      </c>
      <c r="R16" s="79"/>
      <c r="S16" s="78"/>
      <c r="T16" s="79"/>
      <c r="U16" s="82"/>
      <c r="V16" s="81"/>
      <c r="W16" s="14"/>
      <c r="X16" s="20"/>
      <c r="Y16" s="20"/>
      <c r="Z16" s="20"/>
      <c r="AA16" s="20"/>
      <c r="AB16" s="21"/>
      <c r="AC16" s="37">
        <f>IF(AB16="","",IF(AB16="Preventivo",0.25,IF(AB16="Detectivo",0.15,IF(AB16="Correctivo",0.1,))))</f>
      </c>
      <c r="AD16" s="21"/>
      <c r="AE16" s="21"/>
      <c r="AF16" s="37">
        <f>IF(AE16="","",IF(AE16="Manual",0.15,IF(AE16="Automatico",0.25,)))</f>
      </c>
      <c r="AG16" s="21"/>
      <c r="AH16" s="21"/>
      <c r="AI16" s="21"/>
      <c r="AJ16" s="17"/>
      <c r="AK16" s="17"/>
      <c r="AL16" s="17">
        <f>+AL15-AK16</f>
        <v>0.108</v>
      </c>
      <c r="AM16" s="17">
        <f>IF(AD16='[1]11 FORMULAS'!$P$6,AM15-(AM15*AJ16),AM15)</f>
        <v>0.6</v>
      </c>
      <c r="AN16" s="92"/>
      <c r="AO16" s="79"/>
      <c r="AP16" s="92"/>
      <c r="AQ16" s="79"/>
      <c r="AR16" s="81"/>
      <c r="AS16" s="88"/>
      <c r="AT16" s="76"/>
      <c r="AU16" s="76"/>
      <c r="AV16" s="76"/>
      <c r="AW16" s="76"/>
      <c r="AX16" s="76"/>
      <c r="AY16" s="76"/>
      <c r="AZ16" s="76"/>
      <c r="BA16" s="76"/>
      <c r="BB16" s="76"/>
      <c r="BC16" s="76"/>
      <c r="BE16" s="36"/>
    </row>
  </sheetData>
  <sheetProtection/>
  <mergeCells count="105">
    <mergeCell ref="BF12:BG12"/>
    <mergeCell ref="A5:B5"/>
    <mergeCell ref="AS5:AS6"/>
    <mergeCell ref="BB5:BC5"/>
    <mergeCell ref="A6:B6"/>
    <mergeCell ref="C6:H6"/>
    <mergeCell ref="X6:AI6"/>
    <mergeCell ref="BB6:BC6"/>
    <mergeCell ref="C5:D5"/>
    <mergeCell ref="A7:V7"/>
    <mergeCell ref="AJ9:AJ10"/>
    <mergeCell ref="A1:B4"/>
    <mergeCell ref="C1:BA1"/>
    <mergeCell ref="BB1:BC1"/>
    <mergeCell ref="C2:BA2"/>
    <mergeCell ref="BB2:BC2"/>
    <mergeCell ref="C3:BA3"/>
    <mergeCell ref="BB3:BC3"/>
    <mergeCell ref="C4:BA4"/>
    <mergeCell ref="BB4:BC4"/>
    <mergeCell ref="V9:V11"/>
    <mergeCell ref="W7:AS7"/>
    <mergeCell ref="AT7:BC9"/>
    <mergeCell ref="A8:I9"/>
    <mergeCell ref="J8:V8"/>
    <mergeCell ref="W8:AA10"/>
    <mergeCell ref="AB8:AS8"/>
    <mergeCell ref="J9:J11"/>
    <mergeCell ref="F10:I10"/>
    <mergeCell ref="AB10:AF10"/>
    <mergeCell ref="P9:P11"/>
    <mergeCell ref="L9:L11"/>
    <mergeCell ref="Q9:Q11"/>
    <mergeCell ref="AL9:AL10"/>
    <mergeCell ref="AM9:AM10"/>
    <mergeCell ref="AN9:AN11"/>
    <mergeCell ref="R9:R11"/>
    <mergeCell ref="S9:S11"/>
    <mergeCell ref="T9:T11"/>
    <mergeCell ref="U9:U11"/>
    <mergeCell ref="E12:E16"/>
    <mergeCell ref="F12:F16"/>
    <mergeCell ref="G12:G16"/>
    <mergeCell ref="H12:H16"/>
    <mergeCell ref="AB9:AI9"/>
    <mergeCell ref="AG10:AI10"/>
    <mergeCell ref="K9:K11"/>
    <mergeCell ref="M9:M11"/>
    <mergeCell ref="N9:N11"/>
    <mergeCell ref="O9:O11"/>
    <mergeCell ref="AV10:AV11"/>
    <mergeCell ref="AW10:AW11"/>
    <mergeCell ref="AX10:AZ10"/>
    <mergeCell ref="BA10:BA11"/>
    <mergeCell ref="BB10:BB11"/>
    <mergeCell ref="BC10:BC11"/>
    <mergeCell ref="AS9:AS11"/>
    <mergeCell ref="BB12:BB16"/>
    <mergeCell ref="BC12:BC16"/>
    <mergeCell ref="AW12:AW16"/>
    <mergeCell ref="AX12:AX16"/>
    <mergeCell ref="AS12:AS16"/>
    <mergeCell ref="AT12:AT16"/>
    <mergeCell ref="AU12:AU16"/>
    <mergeCell ref="AT10:AT11"/>
    <mergeCell ref="AU10:AU11"/>
    <mergeCell ref="AN12:AN16"/>
    <mergeCell ref="AO12:AO16"/>
    <mergeCell ref="AP12:AP16"/>
    <mergeCell ref="AQ12:AQ16"/>
    <mergeCell ref="AR12:AR16"/>
    <mergeCell ref="AQ9:AQ11"/>
    <mergeCell ref="AR9:AR11"/>
    <mergeCell ref="AO9:AO11"/>
    <mergeCell ref="AP9:AP11"/>
    <mergeCell ref="A10:A11"/>
    <mergeCell ref="B10:B11"/>
    <mergeCell ref="C10:C11"/>
    <mergeCell ref="D10:D11"/>
    <mergeCell ref="E10:E11"/>
    <mergeCell ref="O12:O16"/>
    <mergeCell ref="A12:A16"/>
    <mergeCell ref="B12:B16"/>
    <mergeCell ref="C12:C16"/>
    <mergeCell ref="D12:D16"/>
    <mergeCell ref="BA12:BA16"/>
    <mergeCell ref="U12:U16"/>
    <mergeCell ref="I12:I16"/>
    <mergeCell ref="J12:J16"/>
    <mergeCell ref="K12:K16"/>
    <mergeCell ref="L12:L16"/>
    <mergeCell ref="M12:M16"/>
    <mergeCell ref="N12:N16"/>
    <mergeCell ref="P12:P16"/>
    <mergeCell ref="R12:R16"/>
    <mergeCell ref="P5:T5"/>
    <mergeCell ref="I5:O5"/>
    <mergeCell ref="I6:O6"/>
    <mergeCell ref="P6:T6"/>
    <mergeCell ref="AY12:AY16"/>
    <mergeCell ref="AZ12:AZ16"/>
    <mergeCell ref="S12:S16"/>
    <mergeCell ref="T12:T16"/>
    <mergeCell ref="AV12:AV16"/>
    <mergeCell ref="V12:V16"/>
  </mergeCells>
  <conditionalFormatting sqref="K12">
    <cfRule type="cellIs" priority="252" dxfId="8" operator="equal">
      <formula>"Muy Alta"</formula>
    </cfRule>
    <cfRule type="cellIs" priority="253" dxfId="7" operator="equal">
      <formula>"Alta"</formula>
    </cfRule>
    <cfRule type="cellIs" priority="254" dxfId="6" operator="equal">
      <formula>"Media"</formula>
    </cfRule>
    <cfRule type="cellIs" priority="255" dxfId="33" operator="equal">
      <formula>"Baja"</formula>
    </cfRule>
    <cfRule type="cellIs" priority="256" dxfId="34" operator="equal">
      <formula>"Muy Baja"</formula>
    </cfRule>
  </conditionalFormatting>
  <conditionalFormatting sqref="M12">
    <cfRule type="cellIs" priority="262" dxfId="17" operator="equal">
      <formula>$U$12</formula>
    </cfRule>
    <cfRule type="cellIs" priority="263" dxfId="16" operator="equal">
      <formula>$U$13</formula>
    </cfRule>
    <cfRule type="cellIs" priority="264" dxfId="15" operator="equal">
      <formula>$U$14</formula>
    </cfRule>
    <cfRule type="cellIs" priority="265" dxfId="35" operator="equal">
      <formula>$U$15</formula>
    </cfRule>
    <cfRule type="cellIs" priority="266" dxfId="36" operator="equal">
      <formula>$U$16</formula>
    </cfRule>
  </conditionalFormatting>
  <conditionalFormatting sqref="O12">
    <cfRule type="cellIs" priority="247" dxfId="8" operator="equal">
      <formula>"catastrofico"</formula>
    </cfRule>
    <cfRule type="cellIs" priority="248" dxfId="7" operator="equal">
      <formula>"Mayor"</formula>
    </cfRule>
    <cfRule type="cellIs" priority="249" dxfId="6" operator="equal">
      <formula>"Moderado"</formula>
    </cfRule>
    <cfRule type="cellIs" priority="250" dxfId="33" operator="equal">
      <formula>"menor"</formula>
    </cfRule>
    <cfRule type="cellIs" priority="251" dxfId="34" operator="equal">
      <formula>"leve"</formula>
    </cfRule>
  </conditionalFormatting>
  <conditionalFormatting sqref="R12">
    <cfRule type="cellIs" priority="242" dxfId="8" operator="equal">
      <formula>"catastrofico"</formula>
    </cfRule>
    <cfRule type="cellIs" priority="243" dxfId="7" operator="equal">
      <formula>"Mayor"</formula>
    </cfRule>
    <cfRule type="cellIs" priority="244" dxfId="6" operator="equal">
      <formula>"Moderado"</formula>
    </cfRule>
    <cfRule type="cellIs" priority="245" dxfId="33" operator="equal">
      <formula>"menor"</formula>
    </cfRule>
    <cfRule type="cellIs" priority="246" dxfId="34" operator="equal">
      <formula>"leve"</formula>
    </cfRule>
  </conditionalFormatting>
  <conditionalFormatting sqref="T12">
    <cfRule type="cellIs" priority="237" dxfId="8" operator="equal">
      <formula>"catastrofico"</formula>
    </cfRule>
    <cfRule type="cellIs" priority="238" dxfId="7" operator="equal">
      <formula>"Mayor"</formula>
    </cfRule>
    <cfRule type="cellIs" priority="239" dxfId="6" operator="equal">
      <formula>"Moderado"</formula>
    </cfRule>
    <cfRule type="cellIs" priority="240" dxfId="33" operator="equal">
      <formula>"menor"</formula>
    </cfRule>
    <cfRule type="cellIs" priority="241" dxfId="34" operator="equal">
      <formula>"leve"</formula>
    </cfRule>
  </conditionalFormatting>
  <conditionalFormatting sqref="U12">
    <cfRule type="cellIs" priority="257" dxfId="17" operator="equal">
      <formula>'DESARRO. DE ESTRAT. E.E. 2023'!#REF!</formula>
    </cfRule>
    <cfRule type="cellIs" priority="258" dxfId="16" operator="equal">
      <formula>'DESARRO. DE ESTRAT. E.E. 2023'!#REF!</formula>
    </cfRule>
    <cfRule type="cellIs" priority="259" dxfId="15" operator="equal">
      <formula>'DESARRO. DE ESTRAT. E.E. 2023'!#REF!</formula>
    </cfRule>
    <cfRule type="cellIs" priority="260" dxfId="35" operator="equal">
      <formula>'DESARRO. DE ESTRAT. E.E. 2023'!#REF!</formula>
    </cfRule>
    <cfRule type="cellIs" priority="261" dxfId="36" operator="equal">
      <formula>'DESARRO. DE ESTRAT. E.E. 2023'!#REF!</formula>
    </cfRule>
  </conditionalFormatting>
  <conditionalFormatting sqref="V12">
    <cfRule type="cellIs" priority="31" dxfId="5" operator="equal">
      <formula>"Extremo"</formula>
    </cfRule>
    <cfRule type="cellIs" priority="32" dxfId="4" operator="equal">
      <formula>"Alto"</formula>
    </cfRule>
    <cfRule type="cellIs" priority="33" dxfId="3" operator="equal">
      <formula>"Moderado"</formula>
    </cfRule>
    <cfRule type="cellIs" priority="34" dxfId="34" operator="equal">
      <formula>"Bajo"</formula>
    </cfRule>
  </conditionalFormatting>
  <conditionalFormatting sqref="AO12">
    <cfRule type="cellIs" priority="232" dxfId="8" operator="equal">
      <formula>"Muy Alta"</formula>
    </cfRule>
    <cfRule type="cellIs" priority="233" dxfId="7" operator="equal">
      <formula>"Alta"</formula>
    </cfRule>
    <cfRule type="cellIs" priority="234" dxfId="6" operator="equal">
      <formula>"Media"</formula>
    </cfRule>
    <cfRule type="cellIs" priority="235" dxfId="33" operator="equal">
      <formula>"Baja"</formula>
    </cfRule>
    <cfRule type="cellIs" priority="236" dxfId="34" operator="equal">
      <formula>"Muy Baja"</formula>
    </cfRule>
  </conditionalFormatting>
  <conditionalFormatting sqref="AQ12">
    <cfRule type="cellIs" priority="227" dxfId="8" operator="equal">
      <formula>"Catastrofico"</formula>
    </cfRule>
    <cfRule type="cellIs" priority="228" dxfId="7" operator="equal">
      <formula>"Mayor"</formula>
    </cfRule>
    <cfRule type="cellIs" priority="229" dxfId="6" operator="equal">
      <formula>"Moderado"</formula>
    </cfRule>
    <cfRule type="cellIs" priority="230" dxfId="33" operator="equal">
      <formula>"Menor"</formula>
    </cfRule>
    <cfRule type="cellIs" priority="231" dxfId="34" operator="equal">
      <formula>"Leve"</formula>
    </cfRule>
  </conditionalFormatting>
  <conditionalFormatting sqref="AR12">
    <cfRule type="cellIs" priority="70" dxfId="5" operator="equal">
      <formula>"Extremo"</formula>
    </cfRule>
    <cfRule type="cellIs" priority="71" dxfId="4" operator="equal">
      <formula>"Alto"</formula>
    </cfRule>
    <cfRule type="cellIs" priority="72" dxfId="3" operator="equal">
      <formula>"Moderado"</formula>
    </cfRule>
    <cfRule type="cellIs" priority="73" dxfId="34" operator="equal">
      <formula>"Bajo"</formula>
    </cfRule>
  </conditionalFormatting>
  <conditionalFormatting sqref="AS12">
    <cfRule type="cellIs" priority="105" dxfId="2" operator="equal">
      <formula>"Evitar"</formula>
    </cfRule>
    <cfRule type="cellIs" priority="106" dxfId="1" operator="equal">
      <formula>"Aceptar"</formula>
    </cfRule>
    <cfRule type="cellIs" priority="107" dxfId="0" operator="equal">
      <formula>"reducir transferir"</formula>
    </cfRule>
    <cfRule type="cellIs" priority="108" dxfId="37" operator="equal">
      <formula>"reducir mitigar"</formula>
    </cfRule>
    <cfRule type="cellIs" priority="109" dxfId="37" operator="equal">
      <formula>"Reducir mitigar"</formula>
    </cfRule>
  </conditionalFormatting>
  <dataValidations count="14">
    <dataValidation type="list" allowBlank="1" showInputMessage="1" showErrorMessage="1" sqref="AS12">
      <formula1>"Reducir mitigar,Reducir Transferir,Aceptar,Evitar"</formula1>
    </dataValidation>
    <dataValidation type="list" allowBlank="1" showInputMessage="1" showErrorMessage="1" sqref="G12:H12">
      <formula1>"Procesos,Evento externo,Talento humano,Tecnologias,Infraestructura"</formula1>
    </dataValidation>
    <dataValidation type="list" allowBlank="1" showInputMessage="1" showErrorMessage="1" sqref="B12:B16">
      <formula1>"Posibilidad de perdidad economica,Posibilidad de perdida reputacional,Posibilidad de perdida economica y reputacional,Posibilidad de perdida reputacional y economica"</formula1>
    </dataValidation>
    <dataValidation type="list" allowBlank="1" showInputMessage="1" showErrorMessage="1" sqref="F12:F1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formula1>"N/A,menor a 10 SMLMV,ENTRE 10 Y 50 SMLMV,entre 50 y 100 SMLMV,entre 100 y 500 SMLMV,Mayor a 500 SMLMV"</formula1>
    </dataValidation>
    <dataValidation type="list" allowBlank="1" showInputMessage="1" showErrorMessage="1" sqref="AB12:AB14">
      <formula1>"Preventivo,Detectivo,Correctivo"</formula1>
    </dataValidation>
    <dataValidation type="list" allowBlank="1" showInputMessage="1" showErrorMessage="1" sqref="AE12:AE14">
      <formula1>"Manual,Automatico"</formula1>
    </dataValidation>
    <dataValidation type="list" allowBlank="1" showInputMessage="1" showErrorMessage="1" sqref="AG12:AG14">
      <formula1>"Documentado,Sin Documentar"</formula1>
    </dataValidation>
    <dataValidation type="list" allowBlank="1" showInputMessage="1" showErrorMessage="1" sqref="AH12:AH14">
      <formula1>"Continua,Aleatoria"</formula1>
    </dataValidation>
    <dataValidation type="list" allowBlank="1" showInputMessage="1" showErrorMessage="1" sqref="AI12:AI14">
      <formula1>"Con Registro,Sin Registro"</formula1>
    </dataValidation>
    <dataValidation type="list" allowBlank="1" showInputMessage="1" showErrorMessage="1" sqref="BI6">
      <formula1>$BI$9:$BI$13</formula1>
    </dataValidation>
    <dataValidation type="list" allowBlank="1" showInputMessage="1" showErrorMessage="1" sqref="P12">
      <formula1>$Q$12:$Q$16</formula1>
    </dataValidation>
    <dataValidation type="list" allowBlank="1" showInputMessage="1" showErrorMessage="1" sqref="H5">
      <formula1>"Estrategico,Misional,Apoyo"</formula1>
    </dataValidation>
    <dataValidation type="list" allowBlank="1" showInputMessage="1" showErrorMessage="1" sqref="BC12:BC16">
      <formula1>"Sin Iniciar,En proceso,Cerrado"</formula1>
    </dataValidation>
  </dataValidation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2023-09-29T18:56:32Z</dcterms:modified>
  <cp:category/>
  <cp:version/>
  <cp:contentType/>
  <cp:contentStatus/>
</cp:coreProperties>
</file>