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48" activeTab="2"/>
  </bookViews>
  <sheets>
    <sheet name="Indice" sheetId="1" r:id="rId1"/>
    <sheet name="CONTEXTO" sheetId="2" r:id="rId2"/>
    <sheet name="FORT. PARTIC. CIUDADANA  202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1" hidden="1">'CONTEXTO'!$A$4:$I$78</definedName>
    <definedName name="A_Obj1">OFFSET(#REF!,0,0,COUNTA(#REF!)-1,1)</definedName>
    <definedName name="A_Obj2">OFFSET(#REF!,0,0,COUNTA(#REF!)-1,1)</definedName>
    <definedName name="A_Obj3">OFFSET(#REF!,0,0,COUNTA(#REF!)-1,1)</definedName>
    <definedName name="A_Obj4">OFFSET(#REF!,0,0,COUNTA(#REF!)-1,1)</definedName>
    <definedName name="Acc_1">#REF!</definedName>
    <definedName name="Acc_2">#REF!</definedName>
    <definedName name="Acc_3">#REF!</definedName>
    <definedName name="Acc_4">#REF!</definedName>
    <definedName name="Acc_5">#REF!</definedName>
    <definedName name="Acc_6">#REF!</definedName>
    <definedName name="Acc_7">#REF!</definedName>
    <definedName name="Acc_8">#REF!</definedName>
    <definedName name="Acc_9">#REF!</definedName>
    <definedName name="Afectación_Económica">'[1]3 PROBABIL E IMPACTO INHERENTE'!$X$11:$X$16</definedName>
    <definedName name="Departamentos">#REF!</definedName>
    <definedName name="Fuentes">#REF!</definedName>
    <definedName name="Indicadores">#REF!</definedName>
    <definedName name="Objetivos">OFFSET(#REF!,0,0,COUNTA(#REF!)-1,1)</definedName>
    <definedName name="RAN_C_AMENAZ">'[2]NUEVAS_TABLAS'!#REF!</definedName>
    <definedName name="RAN_C_TIPAME">'[2]NUEVAS_TABLAS'!#REF!</definedName>
    <definedName name="RAN_N_IMPAME">'[2]NUEVAS_TABLAS'!$B$2:$B$10</definedName>
    <definedName name="Tipo">'[1]11 FORMULAS'!$A$4:$A$11</definedName>
    <definedName name="Tipos">'[3]TABLA'!$G$2:$G$4</definedName>
  </definedNames>
  <calcPr calcMode="manual" fullCalcOnLoad="1"/>
</workbook>
</file>

<file path=xl/sharedStrings.xml><?xml version="1.0" encoding="utf-8"?>
<sst xmlns="http://schemas.openxmlformats.org/spreadsheetml/2006/main" count="634" uniqueCount="353">
  <si>
    <t>TIPO</t>
  </si>
  <si>
    <t>MACROPROCESO</t>
  </si>
  <si>
    <t>ITEM</t>
  </si>
  <si>
    <t>PROCESOS ALCALDÍA CARTAGENA</t>
  </si>
  <si>
    <t>CODIGO</t>
  </si>
  <si>
    <t>SUBPROCESO</t>
  </si>
  <si>
    <t>Cód. Sp</t>
  </si>
  <si>
    <t>ESTRATEGICO</t>
  </si>
  <si>
    <t>PLANEACION TERRITORIAL Y DIRECCIONAMIENTO ESTRATEGICO</t>
  </si>
  <si>
    <t>DIRECCIONAMIENTO  ESTRATÉGICO</t>
  </si>
  <si>
    <t>PTDDE</t>
  </si>
  <si>
    <t xml:space="preserve">PLANEACIÓN ESTRATEGICA </t>
  </si>
  <si>
    <t>GESTIÓN DE POLITICAS PÚBLICAS E INSTITUCIONALES</t>
  </si>
  <si>
    <t xml:space="preserve">ADMINISTRACIÓN DE RIESGO </t>
  </si>
  <si>
    <t>EVALUACIÓN Y GESTIÓN DE LOS GRUPOS DE VALOR</t>
  </si>
  <si>
    <t>SEGUIMIENTO Y EVALUACIÓN</t>
  </si>
  <si>
    <t>PTDSE</t>
  </si>
  <si>
    <t>GESTIÓN DE LA INVERSIÓN PUBLICA</t>
  </si>
  <si>
    <t>PTDGI</t>
  </si>
  <si>
    <t>GESTIÓN  DEL PLAN DE DESARROLLO Y SUS INTRUMENTOS DE EJECUCIÓN</t>
  </si>
  <si>
    <t>GESTIÓN DE PROYECTOS DE INVERSIÓN PÚBLICA</t>
  </si>
  <si>
    <t xml:space="preserve">GESTIÓN DE PROYECTOS DE INVERSIÓN PÚBLICA CON RECURSOS DE REGALIAS </t>
  </si>
  <si>
    <t xml:space="preserve"> GESTIÓN Y  CONTROL  DE INVERSIONES PÚBLICAS </t>
  </si>
  <si>
    <t>GESTIÓN DE DATOS E INFORMACIÓN ESTADISTICA DISTRITAL</t>
  </si>
  <si>
    <t>PTDSI</t>
  </si>
  <si>
    <t>SISTEMA DE INFORMACION - SISBEN</t>
  </si>
  <si>
    <t>SISTEMA DE INFORMACIÓN DE LA ESTRATIFICACIÓN SOCIOECONOMICA</t>
  </si>
  <si>
    <t>SISTEMA DE INFORMACIÓN GEOGRAFICA</t>
  </si>
  <si>
    <t>GESTIÓN ESTADISTICA</t>
  </si>
  <si>
    <t xml:space="preserve">GESTIÓN TERRITORIAL Y GESTIÓN DE SUS INSTRUMENTOS </t>
  </si>
  <si>
    <t>PTDGT</t>
  </si>
  <si>
    <t>FORMULACIÓN DE PLANES PARCIALES</t>
  </si>
  <si>
    <t>FORMULACIÓN Y SEGUIMIENTO DEL POT</t>
  </si>
  <si>
    <t>PLUSVALIA</t>
  </si>
  <si>
    <t>EXPEDIENTE URBANO</t>
  </si>
  <si>
    <t>GESTIÓN EN LA VIGILANCIA Y CONTROL DE LAS NORMAS URBANAS</t>
  </si>
  <si>
    <t>PTDCU</t>
  </si>
  <si>
    <t>INSPECCIÓN, CONTROL Y LA VIGILANCIA DE LOS ENAJENADORES DE VIVIENDA</t>
  </si>
  <si>
    <t>RECEPCIÓN DE BIENES DESTINADOS AL USO PÚBLICO EN ACTUACIONES URBANÍSTICAS</t>
  </si>
  <si>
    <t xml:space="preserve">PROCESOS POLICIVOS URBANÍSTICOS POR INFRACCIÓN URBANÍSTICA </t>
  </si>
  <si>
    <t>GESTIÓN DE PENSAMIENTO ESTRATEGICO INSTITUCIONAL Y DE LA COMUNIDAD</t>
  </si>
  <si>
    <t>GESTIÓN INSTITUCIONAL Y DE LA COMUNIDAD</t>
  </si>
  <si>
    <t>GPEGI</t>
  </si>
  <si>
    <t>COMUNICACIÓN PUBLICA</t>
  </si>
  <si>
    <t>COMUNICACIÓN ESTRATÉGICA</t>
  </si>
  <si>
    <t>COMCE</t>
  </si>
  <si>
    <t>COMUNICACIÓN ORGANIZACIONAL</t>
  </si>
  <si>
    <t>COMCO</t>
  </si>
  <si>
    <t>GESTION DE LA COMUNICACION INSTITUCIONAL</t>
  </si>
  <si>
    <t>COMCI</t>
  </si>
  <si>
    <t>EVALUACION Y CONTROL DE LA GESTION PUBLICA</t>
  </si>
  <si>
    <t>CONTROL DISCIPLINARIO</t>
  </si>
  <si>
    <t>ECGCD</t>
  </si>
  <si>
    <t>EVALUACIÓN INDEPENDIENTE</t>
  </si>
  <si>
    <t>ECGEI</t>
  </si>
  <si>
    <t>MISIONAL</t>
  </si>
  <si>
    <t xml:space="preserve">GESTION SALUD </t>
  </si>
  <si>
    <t>PROMOCIÓN SOCIAL EN SALUD</t>
  </si>
  <si>
    <t>GESPA</t>
  </si>
  <si>
    <t>SALUD PUBLICA</t>
  </si>
  <si>
    <t>GESSP</t>
  </si>
  <si>
    <t>ASEGURAMIENTO EN SALUD</t>
  </si>
  <si>
    <t>GESAS</t>
  </si>
  <si>
    <t xml:space="preserve">SALUD PÚBLICA EN EMERGENCIAS Y DESASTRES </t>
  </si>
  <si>
    <t>GESED</t>
  </si>
  <si>
    <t>PRESTACIÓN DE SERVICIOS EN SALUD</t>
  </si>
  <si>
    <t>GESPS</t>
  </si>
  <si>
    <t>VIGILANCIA Y CONTROL DEL SISTEMA OBLIGATORIO DE GARANTIA DE LA CALIDAD DE LA ATENCIÓN EN SALUD</t>
  </si>
  <si>
    <t>GESVC</t>
  </si>
  <si>
    <t>GESTION EN TRANSITO Y TRANSPORTE</t>
  </si>
  <si>
    <t>GESTION OPERATIVA,  CONTROL DE TRÁNSITO Y TRANSPORTE</t>
  </si>
  <si>
    <t>GTTGO</t>
  </si>
  <si>
    <t>EDUCACION VIAL</t>
  </si>
  <si>
    <t>GTTEV</t>
  </si>
  <si>
    <t>GESTION TECNICA</t>
  </si>
  <si>
    <t>GTTGT</t>
  </si>
  <si>
    <t>GESTIÓN EN SEGURIDAD Y CONVIVENCIA</t>
  </si>
  <si>
    <t>GESTION DE LA SEGURIDAD Y CONVIVENCIA</t>
  </si>
  <si>
    <t>GSCPS</t>
  </si>
  <si>
    <t>GESTION INTEGRAL DEL RIESGO CONTRAINCENDIO</t>
  </si>
  <si>
    <t>GSCBO</t>
  </si>
  <si>
    <t>DERECHOS HUMANOS Y CONSTRUCCCIÓN DE PAZ</t>
  </si>
  <si>
    <t>GSCDH</t>
  </si>
  <si>
    <t>EQUIDAD E INCLUSIÓN DE LOS NEGROS, AFROS, PALENQUEROS E INDÍGENAS</t>
  </si>
  <si>
    <t>GSCFO</t>
  </si>
  <si>
    <t xml:space="preserve">ACCESO A LA JUSTICIA </t>
  </si>
  <si>
    <t>GSCJU</t>
  </si>
  <si>
    <t>GESTIÓN EN PARTICIPACION CIUDADANA</t>
  </si>
  <si>
    <t>FORTALECIMIENTO DE LA PARTICIPACIÓN CIUDADANA Y COMUNITARIA</t>
  </si>
  <si>
    <t>GPCFP</t>
  </si>
  <si>
    <t>GESTIÓN EN DESARROLLO SOCIAL</t>
  </si>
  <si>
    <t>ASISTENCIA Y ACOMPAÑAMIENTO SOCIAL A LA POBLACIÓN HABITANTE DEL DISTRITO DE CARTAGENA</t>
  </si>
  <si>
    <t>GDSAA</t>
  </si>
  <si>
    <t>DESARROLLO DE ESTRATEGIAS DE EMPRENDIMIENTO Y EMPRESARISMO PARA LA INCLUSION SOCIAL, PRODUCTIVA Y LA VINCULACION LABORAL</t>
  </si>
  <si>
    <t>GDSDE</t>
  </si>
  <si>
    <t>EXTENSION AGROPECUARIA EN EL DISTRIRO DE CARTAGENA</t>
  </si>
  <si>
    <t>GDSAT</t>
  </si>
  <si>
    <t>GERENCIA SOCIAL</t>
  </si>
  <si>
    <t>GDSGS</t>
  </si>
  <si>
    <t>GESTIÓN EN INFRAESTRUCTURA</t>
  </si>
  <si>
    <t>GESTIÓN DE PROYECTOS DE OBRAS PUBLICAS</t>
  </si>
  <si>
    <t>GINOP</t>
  </si>
  <si>
    <t>GESTIÓN EN EDUCACION</t>
  </si>
  <si>
    <t>ATENCIÓN AL CIUDADANO EDUCACIÓN</t>
  </si>
  <si>
    <t>GEDAC</t>
  </si>
  <si>
    <t>ADMINISTRACIÓN DEL SISTEMA DE GESTIÓN DE CALIDAD - EDUCACIÓN</t>
  </si>
  <si>
    <t>GEDAS</t>
  </si>
  <si>
    <t>CALIDAD EDUCATIVA</t>
  </si>
  <si>
    <t>GEDCE</t>
  </si>
  <si>
    <t>COBERTURA EDUCATIVA</t>
  </si>
  <si>
    <t>GEDCO</t>
  </si>
  <si>
    <t>GESTIÓN ADMINISTRATIVA DE BIENES Y SERVICIOS - EDUCACIÓN</t>
  </si>
  <si>
    <t>GEDGA</t>
  </si>
  <si>
    <t>GESTIÓN ESTRATÉGICA EN EDUCACIÓN</t>
  </si>
  <si>
    <t>GEDGE</t>
  </si>
  <si>
    <t>GESTIÓN FINANCIERA - EDUCACIÓN</t>
  </si>
  <si>
    <t>GEDGF</t>
  </si>
  <si>
    <t>GESTIÓN LEGAL EDUCATIVA</t>
  </si>
  <si>
    <t>GEDGL</t>
  </si>
  <si>
    <t>GESTIÓN DE PROGRAMAS Y PROYECTOS EDUCATIVOS</t>
  </si>
  <si>
    <t>GEDGP</t>
  </si>
  <si>
    <t>GESTIÓN DE TICS - EDUCACIÓN</t>
  </si>
  <si>
    <t>GEDGT</t>
  </si>
  <si>
    <t>GESTIÓN DE LA INSPECCIÓN Y VIGILANCIA DEL SERVICIO EDUCATIVO</t>
  </si>
  <si>
    <t>GEDIV</t>
  </si>
  <si>
    <t>TALENTO HUMANO - EDUCACIÓN</t>
  </si>
  <si>
    <t>GEDTH</t>
  </si>
  <si>
    <t>APOYO</t>
  </si>
  <si>
    <t>GESTIÓN ADMINISTRATIVA</t>
  </si>
  <si>
    <t xml:space="preserve">GESTIÓN DEL TALENTO HUMANO </t>
  </si>
  <si>
    <t>GADAT</t>
  </si>
  <si>
    <t xml:space="preserve">ADMINISTRACIÓN DE BIENES Y SERVICIOS </t>
  </si>
  <si>
    <t>GADAD</t>
  </si>
  <si>
    <t>FONDO DE PENSIONES</t>
  </si>
  <si>
    <t>GADFP</t>
  </si>
  <si>
    <t>CALIDAD</t>
  </si>
  <si>
    <t>GADCA</t>
  </si>
  <si>
    <t>SERVICIO AL CIUDADANO</t>
  </si>
  <si>
    <t>GADSC</t>
  </si>
  <si>
    <t>TRANSPARENCIA Y PREVENCIÓN DE LA CORRUPCIÓN</t>
  </si>
  <si>
    <t>GADTR</t>
  </si>
  <si>
    <t>COOPERACION INTERNACIONAL</t>
  </si>
  <si>
    <t>GADCO</t>
  </si>
  <si>
    <t>MERCADOS PÚBLICOS</t>
  </si>
  <si>
    <t>GADMP</t>
  </si>
  <si>
    <t>SERVICIOS PÚBLICOS</t>
  </si>
  <si>
    <t>GADSP</t>
  </si>
  <si>
    <t>GESTION DE LAS TECNOLOGIAS DE LA INFORMACION</t>
  </si>
  <si>
    <t>GESTIÓN DE INFRAESTRUCTURA Y TELECOMUNICACIONES</t>
  </si>
  <si>
    <t>GTIGI</t>
  </si>
  <si>
    <t>GESTION DE PROYECTOS DE TECNOLOGIAS DE LA INFORMACION</t>
  </si>
  <si>
    <t>GTIGP</t>
  </si>
  <si>
    <t>GESTION DE SEGURIDAD Y LA PRIVACIDAD DE LA INFORMACIÓN</t>
  </si>
  <si>
    <t>GTIGPS</t>
  </si>
  <si>
    <t>GESTIÓN DE SOFTWARE</t>
  </si>
  <si>
    <t>GTIGS</t>
  </si>
  <si>
    <t>GESTION DOCUMENTAL</t>
  </si>
  <si>
    <t xml:space="preserve">DIRECCIONAMIENTO ESTRATÉGICO </t>
  </si>
  <si>
    <t>GDODE</t>
  </si>
  <si>
    <t>PLANEACIÓN DOCUMENTAL</t>
  </si>
  <si>
    <t>GDOPD</t>
  </si>
  <si>
    <t>GESTIÓN DEL ARCHIVO GENERAL</t>
  </si>
  <si>
    <t>GDOGA</t>
  </si>
  <si>
    <t xml:space="preserve">GESTIÓN  DE LAS COMUNICACIONES OFICIALES </t>
  </si>
  <si>
    <t>GDOGC</t>
  </si>
  <si>
    <t>GESTIÓN DE PROCESOS ARCHIVÍSTICOS</t>
  </si>
  <si>
    <t>GDOGP</t>
  </si>
  <si>
    <t>INFRAESTRUCTURA AMBIENTAL</t>
  </si>
  <si>
    <t>GDOIA</t>
  </si>
  <si>
    <t>GESTIÓN LEGAL</t>
  </si>
  <si>
    <t>DEFENSA JURIDICA</t>
  </si>
  <si>
    <t>GLEDJ</t>
  </si>
  <si>
    <t>GESTIÓN NORMATIVA</t>
  </si>
  <si>
    <t>GLEGN</t>
  </si>
  <si>
    <t>CONTRATACION ESTATAL</t>
  </si>
  <si>
    <t>GLECE</t>
  </si>
  <si>
    <t>GESTION DE HACIENDA</t>
  </si>
  <si>
    <t>DESARROLLO ECONOMICO</t>
  </si>
  <si>
    <t>GHADE</t>
  </si>
  <si>
    <t>DIRECCIONAMIENTO ESTRATEGICO</t>
  </si>
  <si>
    <t>GHADI</t>
  </si>
  <si>
    <t>ADMINISTRACION DEL SISTEMA DE GESTION DE CALIDAD</t>
  </si>
  <si>
    <t>GHAAS</t>
  </si>
  <si>
    <t>PRESUPUESTO</t>
  </si>
  <si>
    <t>GHAPR</t>
  </si>
  <si>
    <t>GESTION TRIBUTARIA</t>
  </si>
  <si>
    <t>GHAGT</t>
  </si>
  <si>
    <t>TESORERIA</t>
  </si>
  <si>
    <t>GHATE</t>
  </si>
  <si>
    <t>CONTABILIDAD</t>
  </si>
  <si>
    <t>GHACO</t>
  </si>
  <si>
    <t>GESTION ADMINISTRATIVA</t>
  </si>
  <si>
    <t>GHAGA</t>
  </si>
  <si>
    <t>MATRIZ DOFA IDENTIFICACION DE FACTORES</t>
  </si>
  <si>
    <t>MATRIZ DOFA FORMULACION DE ESTRATEGIAS</t>
  </si>
  <si>
    <t>Factores positivos internos</t>
  </si>
  <si>
    <t>Factores negativos internos</t>
  </si>
  <si>
    <t>Factores positivos externos</t>
  </si>
  <si>
    <t>Factores negativos externos</t>
  </si>
  <si>
    <t>(Supervivencia) Este cruce consiste en contrarrestar Debilidades por medio de Oportunidades</t>
  </si>
  <si>
    <t>(Supervivencia): utilizar Fortalezas para contrarrestar Amenazas</t>
  </si>
  <si>
    <t xml:space="preserve">(Crecimiento): Utilizar Fortalezas para optimizar Oportunidades </t>
  </si>
  <si>
    <t>Cuando el riesgo se materialice a partir de la combinación de Debilidades con Amenazas, para formular acciones de contingencia.</t>
  </si>
  <si>
    <t>PROCESO</t>
  </si>
  <si>
    <t>FORTALEZAS</t>
  </si>
  <si>
    <t>DEBILIDADES</t>
  </si>
  <si>
    <t xml:space="preserve">OPORTUNIDADES </t>
  </si>
  <si>
    <t>AMENAZAS</t>
  </si>
  <si>
    <t>Estrategias DO</t>
  </si>
  <si>
    <t>Estrategias FA</t>
  </si>
  <si>
    <t>Estrategias FO</t>
  </si>
  <si>
    <t>Estrategias DA</t>
  </si>
  <si>
    <t xml:space="preserve">ALCALDIA MAYOR DE CARTAGENA DE INDIAS </t>
  </si>
  <si>
    <t>MACROPROCESO: GESTIÓN ADMINISTRATIVA</t>
  </si>
  <si>
    <t>Versión: 1.0</t>
  </si>
  <si>
    <t>PROCESO/SUBPROCESO: CALIDAD/ IMPLEMENTACIÓN MODELOS DE GESTIÓN</t>
  </si>
  <si>
    <t>MATRIZ DE RIESGOS INSTITUCIONALES - CONTEXTO E IDENTIFICACIÓN</t>
  </si>
  <si>
    <t>Página: 1 de 1</t>
  </si>
  <si>
    <t>ENTIDAD:</t>
  </si>
  <si>
    <t>PROCESO:</t>
  </si>
  <si>
    <t>Elaboración o Actualización:</t>
  </si>
  <si>
    <t>2022-09-30 / 2023-04-21</t>
  </si>
  <si>
    <t>OBJETIVO DEL PROCESO:</t>
  </si>
  <si>
    <t>Vigencia del:</t>
  </si>
  <si>
    <t>2022-2023</t>
  </si>
  <si>
    <t xml:space="preserve"> </t>
  </si>
  <si>
    <t>1. IDENTIFICACION DEL RIESGO</t>
  </si>
  <si>
    <t>2. VALORACION DEL RIESGO</t>
  </si>
  <si>
    <t>3. PLANES DE ACCION</t>
  </si>
  <si>
    <t>1.1. DESCRIPCION DEL RIESGO</t>
  </si>
  <si>
    <t>1.2. ANALISIS DEL RIESGO</t>
  </si>
  <si>
    <t>2.1. Descripción del Control</t>
  </si>
  <si>
    <t>2.2. EVALUACION DE RESGOS</t>
  </si>
  <si>
    <t>1.2.1. Frecuencia de la Actividad</t>
  </si>
  <si>
    <t>1.2.2. Probabilidad inherente</t>
  </si>
  <si>
    <t>1.2.3. %</t>
  </si>
  <si>
    <t>1.2.4. Criterio Afectación Económica</t>
  </si>
  <si>
    <t>1.2.5.%</t>
  </si>
  <si>
    <t>1.2.6. Impacto Inherente economico</t>
  </si>
  <si>
    <t>1.2.7. Criterio Reputacional</t>
  </si>
  <si>
    <t>Listado de criterios impacto Reputacional</t>
  </si>
  <si>
    <t>1.2.8. Impacto Inherente reputacional</t>
  </si>
  <si>
    <t>1.2.9. %</t>
  </si>
  <si>
    <t>1.2.10. Impacto Inherente mas alto</t>
  </si>
  <si>
    <t>1.2.11. % mas alto</t>
  </si>
  <si>
    <t>1.2.12. Zona de riesgo inherente</t>
  </si>
  <si>
    <t>2.2.1. Atributos del control</t>
  </si>
  <si>
    <t>2.2.2. Valor Total del Control</t>
  </si>
  <si>
    <t>2.2.3. Probabilidad residual</t>
  </si>
  <si>
    <t>2.2.4. Impacto Residual</t>
  </si>
  <si>
    <t>2.2.5. %</t>
  </si>
  <si>
    <t>2.2.6. Probabilidad Residual Final</t>
  </si>
  <si>
    <t>2.2.7. %</t>
  </si>
  <si>
    <t>2.2.8. Impacto Residual Final</t>
  </si>
  <si>
    <t>2.2.9. Zona de Riesgo Final</t>
  </si>
  <si>
    <t>2.2.10. Tratamiento</t>
  </si>
  <si>
    <t>El riesgo afecta la imagen de algún área de la organización</t>
  </si>
  <si>
    <t>1.1.1. No. de Riesgo</t>
  </si>
  <si>
    <t>1.1.2. ¿QUÉ? IMPACTO</t>
  </si>
  <si>
    <r>
      <t>1.1.3. ¿CÓMO? CAUSA INMEDIATA  (</t>
    </r>
    <r>
      <rPr>
        <sz val="9"/>
        <color indexed="9"/>
        <rFont val="Arial Narrow"/>
        <family val="2"/>
      </rPr>
      <t xml:space="preserve">Iniciar con la palabra </t>
    </r>
    <r>
      <rPr>
        <b/>
        <sz val="9"/>
        <color indexed="9"/>
        <rFont val="Arial Narrow"/>
        <family val="2"/>
      </rPr>
      <t>por)</t>
    </r>
  </si>
  <si>
    <r>
      <t>1.1.4. ¿PORQUÉ? CAUSA RAÍZ (</t>
    </r>
    <r>
      <rPr>
        <sz val="9"/>
        <color indexed="9"/>
        <rFont val="Arial Narrow"/>
        <family val="2"/>
      </rPr>
      <t xml:space="preserve">Iniciar con </t>
    </r>
    <r>
      <rPr>
        <b/>
        <sz val="9"/>
        <color indexed="9"/>
        <rFont val="Arial Narrow"/>
        <family val="2"/>
      </rPr>
      <t>debido a)</t>
    </r>
  </si>
  <si>
    <t>1.1.5. DESCRIPCIÓN DEL RIESGO</t>
  </si>
  <si>
    <t>1.1.6. FACTOR DEL RIESGO</t>
  </si>
  <si>
    <t>2.2.1.1. Eficiencia</t>
  </si>
  <si>
    <t>2.2.1.2. Informativos</t>
  </si>
  <si>
    <t>3.1. Plan de accion</t>
  </si>
  <si>
    <t>3.2. Responsable</t>
  </si>
  <si>
    <t>3.3. Fecha de implementacion</t>
  </si>
  <si>
    <t>3.4. Fecha seguimiento</t>
  </si>
  <si>
    <t>3.5. Seguimientos por parte del Líder del Proceso</t>
  </si>
  <si>
    <t>3.6. Verificación por parte de segunda línea de defensa o quien haga sus veces 
(Fecha y Descripción)</t>
  </si>
  <si>
    <t>3.7. Verificación por parte de la Oficina de Control Interno o quien haga sus veces 
(Fecha y Descripción)</t>
  </si>
  <si>
    <t>3.8. Estado</t>
  </si>
  <si>
    <t>El riesgo afecta la imagen de la entidad internamente, de conocimiento general nivel interno, de junta directiva y accionistas y/o de proveedores</t>
  </si>
  <si>
    <t>1.1.6.1. TIPO</t>
  </si>
  <si>
    <t>1.1.6.2. FUENTE GENERADORA DEL EVENTO PARA TIPO E,F,G</t>
  </si>
  <si>
    <t>1.1.6.3. VALIDACIÓN FUENTE GENERADORA DEL EVENTO PARA TIPO A,B,C,D</t>
  </si>
  <si>
    <t>1.1.6.4. RESULTADO FUENTE GENERADORA DEL EVENTO</t>
  </si>
  <si>
    <t>2.1.2. No. Control</t>
  </si>
  <si>
    <t>2.1.3. Responsable (Cargo y/o Aplicativo)</t>
  </si>
  <si>
    <t>2.1.4. Acción (Inicia con un verbo)</t>
  </si>
  <si>
    <t>2.1.5. Complemento (Periodicidad - Observaciones o Desviaciones)</t>
  </si>
  <si>
    <t>2.1.6. Descripción del control</t>
  </si>
  <si>
    <t>Tipo de control</t>
  </si>
  <si>
    <t>Peso del Control</t>
  </si>
  <si>
    <t>Afectación o Desplazamiento en la Matriz</t>
  </si>
  <si>
    <t>Implementación</t>
  </si>
  <si>
    <t>Peso de la implementación</t>
  </si>
  <si>
    <t>Documentación</t>
  </si>
  <si>
    <t>Frecuencia</t>
  </si>
  <si>
    <t>Evidencia</t>
  </si>
  <si>
    <t xml:space="preserve">2.2.2. Peso del Control + Peso de la implementación </t>
  </si>
  <si>
    <t>2.2.3. % Probabilidad Riesgo Inherente-(% Probabilidad Riesgo Inherente*Valor Total del Control)</t>
  </si>
  <si>
    <t>2.2.4. % Impacto Riesgo Inherente-(% Impacto Riesgo Inherente*Valor Total del Control)</t>
  </si>
  <si>
    <t>3.5.1. Seguimiento 1 (Fecha y avance)</t>
  </si>
  <si>
    <t>3.5.2. Seguimiento 2 (Fecha y avance)</t>
  </si>
  <si>
    <t>3.5.3. Seguimiento 3 (Fecha y avance)</t>
  </si>
  <si>
    <t>El riesgo afecta la imagen de la entidad con algunos usuarios de relevancia frente al logro de los objetivos.</t>
  </si>
  <si>
    <t>R1</t>
  </si>
  <si>
    <t>Procesos</t>
  </si>
  <si>
    <t>El riesgo afecta la imagen de la entidad a nivel nacional, con efecto publicitario sostenido a nivel país</t>
  </si>
  <si>
    <t>Asesor externo - Area de Calidad</t>
  </si>
  <si>
    <t>Preventivo</t>
  </si>
  <si>
    <t>Manual</t>
  </si>
  <si>
    <t>Sin Documentar</t>
  </si>
  <si>
    <t>Continua</t>
  </si>
  <si>
    <t>Con Registro</t>
  </si>
  <si>
    <t>Evitar</t>
  </si>
  <si>
    <t>Utilice la lista de despligue que se encuentra parametrizada, le aparecerán las opciones:
Sin Iniciar, En proceso, Cerrado,
la selección en este caso dependerá de las acciones del plan que se hayan establecido en cada caso.</t>
  </si>
  <si>
    <t>El riesgo afecta la imagen de la entidad con efecto publicitario sostenido a nivel de sector administrativo, nivel departamental o municipal.</t>
  </si>
  <si>
    <t>Documentado</t>
  </si>
  <si>
    <t>El riesgo afecta la imagen de la entidad con algunos usuarios de relevancia frente al logro de los objetivos</t>
  </si>
  <si>
    <t>El riesgo afecta la imagen de la entidad con efecto publicitario sostenido a nivel de sector administrativo, nivel departamental o municipal</t>
  </si>
  <si>
    <t>N/A</t>
  </si>
  <si>
    <t>Automático</t>
  </si>
  <si>
    <t>Aceptar</t>
  </si>
  <si>
    <t>Afecta la imagen de algún área de la org</t>
  </si>
  <si>
    <t>;Afecta la imagen de la entidad int de conocimiento gral nivel interno de J.D y accionistas y o de proveedores</t>
  </si>
  <si>
    <t>;Afecta la imagen de la entidad con algunos usuarios de relevancia frente al logro de los objs</t>
  </si>
  <si>
    <t>;Afecta la imagen de la entidad con efecto pub sostenido a nivel de sector admon, nivel dptal o mpal</t>
  </si>
  <si>
    <t>;Afecta la imagen de la entidad a nivel Nal con efecto pub sostenido a nivel país</t>
  </si>
  <si>
    <t>R3</t>
  </si>
  <si>
    <t>A Ejecucion y administracion de procesos</t>
  </si>
  <si>
    <t>Socializar e interiorizar con todos los gestores y equipo de calidad, la guia para la construcción y analisis de indicadores de gestión de la Función publica.</t>
  </si>
  <si>
    <t>Semestral</t>
  </si>
  <si>
    <t>Publicar cronograma de mesas tecnicas con los gestores  y el equipo de calidad  para revisión, seguimiento y ajustes a los indicadores de gestión</t>
  </si>
  <si>
    <t xml:space="preserve">Trimestral </t>
  </si>
  <si>
    <t>R4</t>
  </si>
  <si>
    <t>Realizar acompañamiento metodologico y seguimiento  tecnico al cargue del formulario Furag, por parte de cada uno de los lideres de Politica de Gestión y desempeño.</t>
  </si>
  <si>
    <t>Anual</t>
  </si>
  <si>
    <t>Alcaldia Distrital de Cartagena de Indias</t>
  </si>
  <si>
    <t>Misional</t>
  </si>
  <si>
    <t>Garantizar en un 100% la partipación ciudadana en el distrito de cartagena, a traves la planeación, promoción, rendicion de cuentas e inspeccion, vigilancia y control de las organizaciones comunales, con el fin de generar de manera permanente la incidencia de la ciudadania en la toma de decisiones.</t>
  </si>
  <si>
    <t>Código:PTDDE03-F001</t>
  </si>
  <si>
    <t>Vigencia: 13/04/2023</t>
  </si>
  <si>
    <t>Posibilidad de perdida reputacional y economica</t>
  </si>
  <si>
    <t>entre 50 y 100 SMLMV</t>
  </si>
  <si>
    <t xml:space="preserve">por omisión o demora excesiva en los tiempos de respuestas de las pqrs provenientes de la ciudadanía o entes de control </t>
  </si>
  <si>
    <t>debido a la falta de personal para brindar atención a las solicitudes y la falta de seguimiento de las derivaciones a las unidades o profesionales de apoyo que darán respuesta a las mismas.</t>
  </si>
  <si>
    <t xml:space="preserve">Secretaria/o de Particiáción y Desarrollo Social </t>
  </si>
  <si>
    <t xml:space="preserve">1. Realizar  delegación de un funcionario para la administracion del sigob en la SPDS </t>
  </si>
  <si>
    <t>2. Realizar designación de  un profesional del area Juridica para coordinar la atencion PQRS en la SPDS</t>
  </si>
  <si>
    <t xml:space="preserve">3. Definir instrumento para llevar registro diario el reparto de las PQRS recibidas  </t>
  </si>
  <si>
    <t>4. Elaborar reporte  semanal del estado de los tramites PQRS y generar las respectivas alertas a los responsables para evitar posibles vencimientos.</t>
  </si>
  <si>
    <t xml:space="preserve">5. Designar de enlaces de PQRS por unidad </t>
  </si>
  <si>
    <r>
      <rPr>
        <b/>
        <sz val="9"/>
        <color indexed="8"/>
        <rFont val="Calibri"/>
        <family val="2"/>
      </rPr>
      <t>FORTALEZAS</t>
    </r>
    <r>
      <rPr>
        <sz val="9"/>
        <color indexed="8"/>
        <rFont val="Calibri"/>
        <family val="2"/>
      </rPr>
      <t xml:space="preserve">
</t>
    </r>
    <r>
      <rPr>
        <b/>
        <sz val="9"/>
        <color indexed="8"/>
        <rFont val="Calibri"/>
        <family val="2"/>
      </rPr>
      <t>1.</t>
    </r>
    <r>
      <rPr>
        <sz val="9"/>
        <color indexed="8"/>
        <rFont val="Calibri"/>
        <family val="2"/>
      </rPr>
      <t xml:space="preserve"> A Través de las Instancias de Participación Ciudadana y  Juvenil, se Lideran Programas que Fortalecen los Mecanismos de Participación.
</t>
    </r>
    <r>
      <rPr>
        <b/>
        <sz val="9"/>
        <color indexed="8"/>
        <rFont val="Calibri"/>
        <family val="2"/>
      </rPr>
      <t>2.</t>
    </r>
    <r>
      <rPr>
        <sz val="9"/>
        <color indexed="8"/>
        <rFont val="Calibri"/>
        <family val="2"/>
      </rPr>
      <t xml:space="preserve"> Personal Calificado y Competente.</t>
    </r>
  </si>
  <si>
    <r>
      <rPr>
        <b/>
        <sz val="9"/>
        <color indexed="8"/>
        <rFont val="Calibri"/>
        <family val="2"/>
      </rPr>
      <t>DEBILIDADES</t>
    </r>
    <r>
      <rPr>
        <sz val="9"/>
        <color indexed="8"/>
        <rFont val="Calibri"/>
        <family val="2"/>
      </rPr>
      <t xml:space="preserve">
</t>
    </r>
    <r>
      <rPr>
        <b/>
        <sz val="9"/>
        <color indexed="8"/>
        <rFont val="Calibri"/>
        <family val="2"/>
      </rPr>
      <t xml:space="preserve">1. </t>
    </r>
    <r>
      <rPr>
        <sz val="9"/>
        <color indexed="8"/>
        <rFont val="Calibri"/>
        <family val="2"/>
      </rPr>
      <t xml:space="preserve">Baja Asignación de Recursos para el Fortalecimiento a las Instancias de Participación Ciudadana y Juvenil.
</t>
    </r>
    <r>
      <rPr>
        <b/>
        <sz val="9"/>
        <color indexed="8"/>
        <rFont val="Calibri"/>
        <family val="2"/>
      </rPr>
      <t>2.</t>
    </r>
    <r>
      <rPr>
        <sz val="9"/>
        <color indexed="8"/>
        <rFont val="Calibri"/>
        <family val="2"/>
      </rPr>
      <t xml:space="preserve"> Debil Comunicación con Grupos de Valor.</t>
    </r>
  </si>
  <si>
    <r>
      <rPr>
        <b/>
        <sz val="9"/>
        <color indexed="8"/>
        <rFont val="Calibri"/>
        <family val="2"/>
      </rPr>
      <t>OPORTUNIDADES</t>
    </r>
    <r>
      <rPr>
        <sz val="9"/>
        <color indexed="8"/>
        <rFont val="Calibri"/>
        <family val="2"/>
      </rPr>
      <t xml:space="preserve">
</t>
    </r>
    <r>
      <rPr>
        <b/>
        <sz val="9"/>
        <color indexed="8"/>
        <rFont val="Calibri"/>
        <family val="2"/>
      </rPr>
      <t xml:space="preserve">1. </t>
    </r>
    <r>
      <rPr>
        <sz val="9"/>
        <color indexed="8"/>
        <rFont val="Calibri"/>
        <family val="2"/>
      </rPr>
      <t xml:space="preserve">Normatividad que Respalda a las Instancias Institucionales como la Ley 1622 del 2013 para el Fortalecimiento de la Participación Juvenil - Capacidad Instalada.
</t>
    </r>
    <r>
      <rPr>
        <b/>
        <sz val="9"/>
        <color indexed="8"/>
        <rFont val="Calibri"/>
        <family val="2"/>
      </rPr>
      <t xml:space="preserve">2. </t>
    </r>
    <r>
      <rPr>
        <sz val="9"/>
        <color indexed="8"/>
        <rFont val="Calibri"/>
        <family val="2"/>
      </rPr>
      <t>Fortalecimiento con los Grupos de Valor.</t>
    </r>
  </si>
  <si>
    <r>
      <rPr>
        <b/>
        <sz val="9"/>
        <color indexed="8"/>
        <rFont val="Calibri"/>
        <family val="2"/>
      </rPr>
      <t>AMENAZAS</t>
    </r>
    <r>
      <rPr>
        <sz val="9"/>
        <color indexed="8"/>
        <rFont val="Calibri"/>
        <family val="2"/>
      </rPr>
      <t xml:space="preserve">
</t>
    </r>
    <r>
      <rPr>
        <b/>
        <sz val="9"/>
        <color indexed="8"/>
        <rFont val="Calibri"/>
        <family val="2"/>
      </rPr>
      <t xml:space="preserve">1. </t>
    </r>
    <r>
      <rPr>
        <sz val="9"/>
        <color indexed="8"/>
        <rFont val="Calibri"/>
        <family val="2"/>
      </rPr>
      <t xml:space="preserve">Posibilidad de Cambios de Programas de Gobiernos y Plan de Desarrollo.
</t>
    </r>
    <r>
      <rPr>
        <b/>
        <sz val="9"/>
        <color indexed="8"/>
        <rFont val="Calibri"/>
        <family val="2"/>
      </rPr>
      <t xml:space="preserve">2. </t>
    </r>
    <r>
      <rPr>
        <sz val="9"/>
        <color indexed="8"/>
        <rFont val="Calibri"/>
        <family val="2"/>
      </rPr>
      <t xml:space="preserve"> Desinterés de las y los Grupos de Valor y Jóvenes Pertenecientes a las instancias de participación Ciudadana.</t>
    </r>
  </si>
  <si>
    <r>
      <rPr>
        <b/>
        <sz val="9"/>
        <color indexed="8"/>
        <rFont val="Calibri"/>
        <family val="2"/>
      </rPr>
      <t>1.</t>
    </r>
    <r>
      <rPr>
        <sz val="9"/>
        <color indexed="8"/>
        <rFont val="Calibri"/>
        <family val="2"/>
      </rPr>
      <t xml:space="preserve"> Fortalecimiento de la Articulación entre Entidades Públicas, Privadas, Cooperantes y Academias en Aprovechamiento de las Leyes Existentes.
</t>
    </r>
    <r>
      <rPr>
        <b/>
        <sz val="9"/>
        <color indexed="8"/>
        <rFont val="Calibri"/>
        <family val="2"/>
      </rPr>
      <t>2.</t>
    </r>
    <r>
      <rPr>
        <sz val="9"/>
        <color indexed="8"/>
        <rFont val="Calibri"/>
        <family val="2"/>
      </rPr>
      <t xml:space="preserve"> Fortalecimiento de las Comunicaciones con los Grupos de Valor en cuanto a la Participación Ciudadana. </t>
    </r>
  </si>
  <si>
    <r>
      <rPr>
        <b/>
        <sz val="9"/>
        <color indexed="8"/>
        <rFont val="Calibri"/>
        <family val="2"/>
      </rPr>
      <t xml:space="preserve">1. </t>
    </r>
    <r>
      <rPr>
        <sz val="9"/>
        <color indexed="8"/>
        <rFont val="Calibri"/>
        <family val="2"/>
      </rPr>
      <t xml:space="preserve">Aplicar Instrumento para Identificar Motivaciones e Intereses de las y los Jóvenes Pertenecientes a las Instancia de Participación Ciudadana y juvenil.  </t>
    </r>
    <r>
      <rPr>
        <b/>
        <sz val="9"/>
        <color indexed="8"/>
        <rFont val="Calibri"/>
        <family val="2"/>
      </rPr>
      <t xml:space="preserve">
2. </t>
    </r>
    <r>
      <rPr>
        <sz val="9"/>
        <color indexed="8"/>
        <rFont val="Calibri"/>
        <family val="2"/>
      </rPr>
      <t>Apropiación y Liderazgo del Personal calificado y Competente en cuanto a la  Participación Ciudadana.</t>
    </r>
  </si>
  <si>
    <r>
      <rPr>
        <b/>
        <sz val="9"/>
        <color indexed="8"/>
        <rFont val="Calibri"/>
        <family val="2"/>
      </rPr>
      <t>1.</t>
    </r>
    <r>
      <rPr>
        <sz val="9"/>
        <color indexed="8"/>
        <rFont val="Calibri"/>
        <family val="2"/>
      </rPr>
      <t xml:space="preserve"> Apropiación y Liderazgo para la Oferta institucional de servicios de los diferentes programas de la SPDS para la Participación Ciudadana. 
</t>
    </r>
    <r>
      <rPr>
        <b/>
        <sz val="9"/>
        <color indexed="8"/>
        <rFont val="Calibri"/>
        <family val="2"/>
      </rPr>
      <t>2.</t>
    </r>
    <r>
      <rPr>
        <sz val="9"/>
        <color indexed="8"/>
        <rFont val="Calibri"/>
        <family val="2"/>
      </rPr>
      <t xml:space="preserve"> Fortalecimiento de la Formación al Personal Calificado y Grupso De Valor.</t>
    </r>
  </si>
  <si>
    <r>
      <rPr>
        <b/>
        <sz val="9"/>
        <color indexed="8"/>
        <rFont val="Calibri"/>
        <family val="2"/>
      </rPr>
      <t>1.</t>
    </r>
    <r>
      <rPr>
        <sz val="9"/>
        <color indexed="8"/>
        <rFont val="Calibri"/>
        <family val="2"/>
      </rPr>
      <t xml:space="preserve"> Crear e implementar Convenios Interinstitucionales, con las Diferentes Entidades Públicas, Privadas Cooperantes y Academias; que Promuevan la Participación Ciudadana.
</t>
    </r>
    <r>
      <rPr>
        <b/>
        <sz val="9"/>
        <color indexed="8"/>
        <rFont val="Calibri"/>
        <family val="2"/>
      </rPr>
      <t>2.</t>
    </r>
    <r>
      <rPr>
        <sz val="9"/>
        <color indexed="8"/>
        <rFont val="Calibri"/>
        <family val="2"/>
      </rPr>
      <t xml:space="preserve"> Gestión de los recursos físicos y tecnológicos como soporte al desarrollo de las funciones misionales.</t>
    </r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</si>
</sst>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yyyy\-mm\-dd;@"/>
    <numFmt numFmtId="165" formatCode="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2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indexed="9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12"/>
      <name val="Calibri"/>
      <family val="2"/>
    </font>
    <font>
      <sz val="8"/>
      <color indexed="17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9"/>
      <name val="Arial Narrow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8"/>
      <color indexed="8"/>
      <name val="Arial Narrow"/>
      <family val="2"/>
    </font>
    <font>
      <sz val="9"/>
      <color indexed="12"/>
      <name val="Calibri"/>
      <family val="2"/>
    </font>
    <font>
      <b/>
      <sz val="9"/>
      <color indexed="8"/>
      <name val="Arial Narrow"/>
      <family val="2"/>
    </font>
    <font>
      <b/>
      <sz val="9"/>
      <color indexed="9"/>
      <name val="Calibri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color indexed="8"/>
      <name val="Arial Narrow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0"/>
      <name val="Calibri"/>
      <family val="2"/>
    </font>
    <font>
      <sz val="8"/>
      <color theme="6" tint="-0.4999699890613556"/>
      <name val="Calibri"/>
      <family val="2"/>
    </font>
    <font>
      <b/>
      <sz val="8"/>
      <color theme="1"/>
      <name val="Calibri"/>
      <family val="2"/>
    </font>
    <font>
      <b/>
      <sz val="6"/>
      <color theme="1"/>
      <name val="Calibri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2"/>
      <color theme="0"/>
      <name val="Arial Narrow"/>
      <family val="2"/>
    </font>
    <font>
      <b/>
      <sz val="6"/>
      <color theme="0"/>
      <name val="Arial Narrow"/>
      <family val="2"/>
    </font>
    <font>
      <b/>
      <sz val="7"/>
      <color theme="0"/>
      <name val="Arial Narrow"/>
      <family val="2"/>
    </font>
    <font>
      <b/>
      <sz val="9"/>
      <color theme="0"/>
      <name val="Arial Narrow"/>
      <family val="2"/>
    </font>
    <font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0"/>
      <name val="Calibri"/>
      <family val="2"/>
    </font>
    <font>
      <b/>
      <sz val="11"/>
      <color theme="0"/>
      <name val="Arial Narrow"/>
      <family val="2"/>
    </font>
    <font>
      <b/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Calibri"/>
      <family val="2"/>
    </font>
    <font>
      <b/>
      <sz val="9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3399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double"/>
      <top style="hair"/>
      <bottom style="hair"/>
    </border>
    <border>
      <left/>
      <right style="thin"/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5" applyBorder="0">
      <alignment horizontal="center" vertical="center" wrapText="1"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13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69" fillId="21" borderId="7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61" fillId="0" borderId="9" applyNumberFormat="0" applyFill="0" applyAlignment="0" applyProtection="0"/>
    <xf numFmtId="0" fontId="74" fillId="0" borderId="10" applyNumberFormat="0" applyFill="0" applyAlignment="0" applyProtection="0"/>
  </cellStyleXfs>
  <cellXfs count="196">
    <xf numFmtId="0" fontId="0" fillId="0" borderId="0" xfId="0" applyFont="1" applyAlignment="1">
      <alignment/>
    </xf>
    <xf numFmtId="0" fontId="75" fillId="0" borderId="11" xfId="0" applyFont="1" applyBorder="1" applyAlignment="1">
      <alignment/>
    </xf>
    <xf numFmtId="0" fontId="76" fillId="6" borderId="11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0" fontId="77" fillId="0" borderId="11" xfId="47" applyFont="1" applyBorder="1" applyAlignment="1">
      <alignment/>
    </xf>
    <xf numFmtId="0" fontId="77" fillId="0" borderId="11" xfId="47" applyFont="1" applyBorder="1" applyAlignment="1">
      <alignment wrapText="1"/>
    </xf>
    <xf numFmtId="0" fontId="77" fillId="0" borderId="11" xfId="47" applyFont="1" applyBorder="1" applyAlignment="1">
      <alignment horizontal="center" wrapText="1"/>
    </xf>
    <xf numFmtId="0" fontId="2" fillId="33" borderId="0" xfId="60" applyFont="1" applyFill="1">
      <alignment/>
      <protection/>
    </xf>
    <xf numFmtId="0" fontId="5" fillId="0" borderId="0" xfId="60" applyFont="1" applyAlignment="1">
      <alignment vertical="center" wrapText="1"/>
      <protection/>
    </xf>
    <xf numFmtId="0" fontId="7" fillId="0" borderId="0" xfId="60" applyFont="1" applyAlignment="1">
      <alignment vertical="center" wrapText="1"/>
      <protection/>
    </xf>
    <xf numFmtId="9" fontId="8" fillId="0" borderId="0" xfId="60" applyNumberFormat="1" applyFont="1" applyAlignment="1">
      <alignment vertical="center" wrapText="1"/>
      <protection/>
    </xf>
    <xf numFmtId="9" fontId="8" fillId="0" borderId="0" xfId="60" applyNumberFormat="1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 wrapText="1"/>
      <protection/>
    </xf>
    <xf numFmtId="0" fontId="11" fillId="0" borderId="0" xfId="60" applyFont="1" applyAlignment="1">
      <alignment vertical="center" wrapText="1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2" fillId="0" borderId="11" xfId="60" applyFont="1" applyBorder="1" applyAlignment="1">
      <alignment horizontal="left" vertical="center" wrapText="1"/>
      <protection/>
    </xf>
    <xf numFmtId="9" fontId="11" fillId="0" borderId="11" xfId="0" applyNumberFormat="1" applyFont="1" applyBorder="1" applyAlignment="1">
      <alignment horizontal="center" vertical="center" wrapText="1"/>
    </xf>
    <xf numFmtId="0" fontId="2" fillId="0" borderId="0" xfId="60" applyFont="1" applyAlignment="1">
      <alignment horizontal="justify" vertical="top" wrapText="1"/>
      <protection/>
    </xf>
    <xf numFmtId="0" fontId="2" fillId="0" borderId="11" xfId="60" applyFont="1" applyBorder="1" applyAlignment="1">
      <alignment horizontal="justify" vertical="top" wrapText="1"/>
      <protection/>
    </xf>
    <xf numFmtId="0" fontId="11" fillId="0" borderId="11" xfId="60" applyFont="1" applyBorder="1" applyAlignment="1">
      <alignment horizontal="justify" vertical="top" wrapText="1"/>
      <protection/>
    </xf>
    <xf numFmtId="0" fontId="2" fillId="0" borderId="0" xfId="60" applyFont="1" applyAlignment="1">
      <alignment vertical="center" wrapText="1"/>
      <protection/>
    </xf>
    <xf numFmtId="165" fontId="75" fillId="0" borderId="11" xfId="0" applyNumberFormat="1" applyFont="1" applyBorder="1" applyAlignment="1">
      <alignment horizontal="center" vertical="center"/>
    </xf>
    <xf numFmtId="0" fontId="78" fillId="0" borderId="11" xfId="47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77" fillId="0" borderId="5" xfId="47" applyFont="1" applyBorder="1" applyAlignment="1">
      <alignment vertical="center" wrapText="1"/>
    </xf>
    <xf numFmtId="0" fontId="0" fillId="0" borderId="11" xfId="0" applyBorder="1" applyAlignment="1">
      <alignment/>
    </xf>
    <xf numFmtId="0" fontId="58" fillId="34" borderId="11" xfId="0" applyFont="1" applyFill="1" applyBorder="1" applyAlignment="1">
      <alignment horizontal="center"/>
    </xf>
    <xf numFmtId="0" fontId="74" fillId="35" borderId="11" xfId="0" applyFont="1" applyFill="1" applyBorder="1" applyAlignment="1">
      <alignment horizontal="center" vertical="center" wrapText="1"/>
    </xf>
    <xf numFmtId="0" fontId="79" fillId="13" borderId="11" xfId="0" applyFont="1" applyFill="1" applyBorder="1" applyAlignment="1">
      <alignment horizontal="center" vertical="center" wrapText="1"/>
    </xf>
    <xf numFmtId="0" fontId="80" fillId="13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81" fillId="7" borderId="11" xfId="0" applyNumberFormat="1" applyFont="1" applyFill="1" applyBorder="1" applyAlignment="1" applyProtection="1">
      <alignment horizontal="center" vertical="center" wrapText="1"/>
      <protection locked="0"/>
    </xf>
    <xf numFmtId="9" fontId="81" fillId="0" borderId="5" xfId="60" applyNumberFormat="1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82" fillId="0" borderId="11" xfId="0" applyFont="1" applyBorder="1" applyAlignment="1">
      <alignment horizontal="left" vertical="center" wrapText="1"/>
    </xf>
    <xf numFmtId="0" fontId="82" fillId="0" borderId="11" xfId="0" applyFont="1" applyBorder="1" applyAlignment="1">
      <alignment vertical="center" wrapText="1"/>
    </xf>
    <xf numFmtId="0" fontId="77" fillId="0" borderId="11" xfId="47" applyFont="1" applyBorder="1" applyAlignment="1">
      <alignment vertical="center" wrapText="1"/>
    </xf>
    <xf numFmtId="0" fontId="77" fillId="36" borderId="11" xfId="47" applyFont="1" applyFill="1" applyBorder="1" applyAlignment="1">
      <alignment wrapText="1"/>
    </xf>
    <xf numFmtId="0" fontId="83" fillId="37" borderId="14" xfId="60" applyFont="1" applyFill="1" applyBorder="1" applyAlignment="1">
      <alignment horizontal="center" vertical="center" wrapText="1"/>
      <protection/>
    </xf>
    <xf numFmtId="9" fontId="84" fillId="37" borderId="11" xfId="60" applyNumberFormat="1" applyFont="1" applyFill="1" applyBorder="1" applyAlignment="1">
      <alignment horizontal="center" vertical="center" wrapText="1"/>
      <protection/>
    </xf>
    <xf numFmtId="0" fontId="85" fillId="37" borderId="11" xfId="60" applyFont="1" applyFill="1" applyBorder="1" applyAlignment="1">
      <alignment horizontal="center" vertical="center" wrapText="1"/>
      <protection/>
    </xf>
    <xf numFmtId="9" fontId="86" fillId="37" borderId="11" xfId="60" applyNumberFormat="1" applyFont="1" applyFill="1" applyBorder="1" applyAlignment="1">
      <alignment horizontal="center" vertical="center" wrapText="1"/>
      <protection/>
    </xf>
    <xf numFmtId="0" fontId="86" fillId="37" borderId="11" xfId="60" applyFont="1" applyFill="1" applyBorder="1" applyAlignment="1">
      <alignment horizontal="center" vertical="center" wrapText="1"/>
      <protection/>
    </xf>
    <xf numFmtId="0" fontId="86" fillId="37" borderId="11" xfId="60" applyFont="1" applyFill="1" applyBorder="1" applyAlignment="1">
      <alignment vertical="center" wrapText="1"/>
      <protection/>
    </xf>
    <xf numFmtId="9" fontId="81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75" fillId="10" borderId="11" xfId="0" applyFont="1" applyFill="1" applyBorder="1" applyAlignment="1">
      <alignment/>
    </xf>
    <xf numFmtId="0" fontId="75" fillId="10" borderId="11" xfId="0" applyFont="1" applyFill="1" applyBorder="1" applyAlignment="1">
      <alignment horizontal="center" vertical="center" wrapText="1"/>
    </xf>
    <xf numFmtId="0" fontId="75" fillId="10" borderId="11" xfId="0" applyFont="1" applyFill="1" applyBorder="1" applyAlignment="1">
      <alignment horizontal="center" vertical="center"/>
    </xf>
    <xf numFmtId="0" fontId="77" fillId="10" borderId="11" xfId="47" applyFont="1" applyFill="1" applyBorder="1" applyAlignment="1">
      <alignment wrapText="1"/>
    </xf>
    <xf numFmtId="0" fontId="77" fillId="10" borderId="11" xfId="47" applyFont="1" applyFill="1" applyBorder="1" applyAlignment="1">
      <alignment/>
    </xf>
    <xf numFmtId="9" fontId="81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11" xfId="60" applyFont="1" applyFill="1" applyBorder="1" applyAlignment="1">
      <alignment horizontal="center" vertical="center" wrapText="1"/>
      <protection/>
    </xf>
    <xf numFmtId="0" fontId="2" fillId="38" borderId="11" xfId="60" applyFont="1" applyFill="1" applyBorder="1" applyAlignment="1" applyProtection="1">
      <alignment horizontal="left" vertical="center" wrapText="1"/>
      <protection locked="0"/>
    </xf>
    <xf numFmtId="0" fontId="2" fillId="38" borderId="11" xfId="60" applyFont="1" applyFill="1" applyBorder="1" applyAlignment="1">
      <alignment horizontal="left" vertical="center" wrapText="1"/>
      <protection/>
    </xf>
    <xf numFmtId="0" fontId="11" fillId="38" borderId="11" xfId="0" applyFont="1" applyFill="1" applyBorder="1" applyAlignment="1" applyProtection="1">
      <alignment horizontal="center" vertical="center" wrapText="1"/>
      <protection locked="0"/>
    </xf>
    <xf numFmtId="9" fontId="81" fillId="38" borderId="5" xfId="60" applyNumberFormat="1" applyFont="1" applyFill="1" applyBorder="1" applyAlignment="1">
      <alignment horizontal="center" vertical="center" wrapText="1"/>
      <protection/>
    </xf>
    <xf numFmtId="9" fontId="11" fillId="38" borderId="11" xfId="0" applyNumberFormat="1" applyFont="1" applyFill="1" applyBorder="1" applyAlignment="1">
      <alignment horizontal="center" vertical="center" wrapText="1"/>
    </xf>
    <xf numFmtId="9" fontId="11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11" xfId="60" applyFont="1" applyFill="1" applyBorder="1" applyAlignment="1">
      <alignment horizontal="justify" vertical="top" wrapText="1"/>
      <protection/>
    </xf>
    <xf numFmtId="0" fontId="11" fillId="38" borderId="11" xfId="60" applyFont="1" applyFill="1" applyBorder="1" applyAlignment="1">
      <alignment horizontal="justify" vertical="top" wrapText="1"/>
      <protection/>
    </xf>
    <xf numFmtId="0" fontId="2" fillId="36" borderId="11" xfId="60" applyFont="1" applyFill="1" applyBorder="1" applyAlignment="1" applyProtection="1">
      <alignment horizontal="left" vertical="center" wrapText="1"/>
      <protection locked="0"/>
    </xf>
    <xf numFmtId="9" fontId="87" fillId="0" borderId="15" xfId="0" applyNumberFormat="1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11" fillId="36" borderId="11" xfId="0" applyFont="1" applyFill="1" applyBorder="1" applyAlignment="1" applyProtection="1">
      <alignment horizontal="center" vertical="center" wrapText="1"/>
      <protection locked="0"/>
    </xf>
    <xf numFmtId="0" fontId="11" fillId="36" borderId="11" xfId="60" applyFont="1" applyFill="1" applyBorder="1" applyAlignment="1">
      <alignment horizontal="justify" vertical="top" wrapText="1"/>
      <protection/>
    </xf>
    <xf numFmtId="9" fontId="11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1" xfId="60" applyFont="1" applyFill="1" applyBorder="1" applyAlignment="1">
      <alignment horizontal="center" vertical="center" wrapText="1"/>
      <protection/>
    </xf>
    <xf numFmtId="0" fontId="2" fillId="36" borderId="11" xfId="60" applyFont="1" applyFill="1" applyBorder="1" applyAlignment="1" applyProtection="1">
      <alignment horizontal="center" vertical="center" wrapText="1"/>
      <protection locked="0"/>
    </xf>
    <xf numFmtId="0" fontId="2" fillId="36" borderId="11" xfId="60" applyFont="1" applyFill="1" applyBorder="1" applyAlignment="1">
      <alignment horizontal="left" vertical="center" wrapText="1"/>
      <protection/>
    </xf>
    <xf numFmtId="9" fontId="81" fillId="36" borderId="5" xfId="60" applyNumberFormat="1" applyFont="1" applyFill="1" applyBorder="1" applyAlignment="1">
      <alignment horizontal="center" vertical="center" wrapText="1"/>
      <protection/>
    </xf>
    <xf numFmtId="9" fontId="11" fillId="36" borderId="11" xfId="0" applyNumberFormat="1" applyFont="1" applyFill="1" applyBorder="1" applyAlignment="1">
      <alignment horizontal="center" vertical="center" wrapText="1"/>
    </xf>
    <xf numFmtId="0" fontId="2" fillId="36" borderId="0" xfId="60" applyFont="1" applyFill="1" applyAlignment="1">
      <alignment horizontal="justify" vertical="top" wrapText="1"/>
      <protection/>
    </xf>
    <xf numFmtId="9" fontId="81" fillId="36" borderId="5" xfId="60" applyNumberFormat="1" applyFont="1" applyFill="1" applyBorder="1" applyAlignment="1">
      <alignment vertical="center" wrapText="1"/>
      <protection/>
    </xf>
    <xf numFmtId="0" fontId="11" fillId="36" borderId="16" xfId="60" applyFont="1" applyFill="1" applyBorder="1" applyAlignment="1">
      <alignment vertical="center"/>
      <protection/>
    </xf>
    <xf numFmtId="0" fontId="0" fillId="36" borderId="0" xfId="0" applyFill="1" applyAlignment="1">
      <alignment/>
    </xf>
    <xf numFmtId="0" fontId="2" fillId="36" borderId="11" xfId="60" applyFont="1" applyFill="1" applyBorder="1" applyAlignment="1">
      <alignment horizontal="justify" vertical="top" wrapText="1"/>
      <protection/>
    </xf>
    <xf numFmtId="0" fontId="11" fillId="36" borderId="14" xfId="60" applyFont="1" applyFill="1" applyBorder="1" applyAlignment="1">
      <alignment vertical="center"/>
      <protection/>
    </xf>
    <xf numFmtId="0" fontId="88" fillId="0" borderId="11" xfId="0" applyFont="1" applyBorder="1" applyAlignment="1">
      <alignment horizontal="left" wrapText="1"/>
    </xf>
    <xf numFmtId="0" fontId="88" fillId="0" borderId="11" xfId="0" applyFont="1" applyBorder="1" applyAlignment="1">
      <alignment wrapText="1"/>
    </xf>
    <xf numFmtId="0" fontId="89" fillId="39" borderId="11" xfId="47" applyFont="1" applyFill="1" applyBorder="1" applyAlignment="1">
      <alignment vertical="center" wrapText="1"/>
    </xf>
    <xf numFmtId="0" fontId="88" fillId="0" borderId="0" xfId="0" applyFont="1" applyAlignment="1">
      <alignment/>
    </xf>
    <xf numFmtId="0" fontId="77" fillId="0" borderId="5" xfId="47" applyFont="1" applyBorder="1" applyAlignment="1">
      <alignment horizontal="center" vertical="center" wrapText="1"/>
    </xf>
    <xf numFmtId="0" fontId="77" fillId="0" borderId="16" xfId="47" applyFont="1" applyBorder="1" applyAlignment="1">
      <alignment horizontal="center" vertical="center" wrapText="1"/>
    </xf>
    <xf numFmtId="0" fontId="77" fillId="0" borderId="14" xfId="47" applyFont="1" applyBorder="1" applyAlignment="1">
      <alignment horizontal="center" vertical="center" wrapText="1"/>
    </xf>
    <xf numFmtId="0" fontId="75" fillId="0" borderId="5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5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13" borderId="17" xfId="0" applyFont="1" applyFill="1" applyBorder="1" applyAlignment="1">
      <alignment horizontal="center" wrapText="1"/>
    </xf>
    <xf numFmtId="0" fontId="74" fillId="13" borderId="18" xfId="0" applyFont="1" applyFill="1" applyBorder="1" applyAlignment="1">
      <alignment horizontal="center" wrapText="1"/>
    </xf>
    <xf numFmtId="0" fontId="74" fillId="13" borderId="19" xfId="0" applyFont="1" applyFill="1" applyBorder="1" applyAlignment="1">
      <alignment horizontal="center" wrapText="1"/>
    </xf>
    <xf numFmtId="0" fontId="74" fillId="35" borderId="17" xfId="0" applyFont="1" applyFill="1" applyBorder="1" applyAlignment="1">
      <alignment horizontal="center"/>
    </xf>
    <xf numFmtId="0" fontId="74" fillId="35" borderId="18" xfId="0" applyFont="1" applyFill="1" applyBorder="1" applyAlignment="1">
      <alignment horizontal="center"/>
    </xf>
    <xf numFmtId="0" fontId="74" fillId="35" borderId="19" xfId="0" applyFont="1" applyFill="1" applyBorder="1" applyAlignment="1">
      <alignment horizontal="center"/>
    </xf>
    <xf numFmtId="0" fontId="11" fillId="36" borderId="20" xfId="54" applyFont="1" applyFill="1" applyBorder="1" applyAlignment="1">
      <alignment horizontal="justify" vertical="center" wrapText="1"/>
      <protection/>
    </xf>
    <xf numFmtId="0" fontId="11" fillId="36" borderId="21" xfId="54" applyFont="1" applyFill="1" applyBorder="1" applyAlignment="1">
      <alignment horizontal="justify" vertical="center" wrapText="1"/>
      <protection/>
    </xf>
    <xf numFmtId="0" fontId="90" fillId="37" borderId="11" xfId="60" applyFont="1" applyFill="1" applyBorder="1" applyAlignment="1">
      <alignment horizontal="center" vertical="center" wrapText="1"/>
      <protection/>
    </xf>
    <xf numFmtId="0" fontId="6" fillId="40" borderId="0" xfId="55" applyFont="1" applyFill="1" applyAlignment="1">
      <alignment horizontal="center" vertical="center" wrapText="1"/>
      <protection/>
    </xf>
    <xf numFmtId="164" fontId="4" fillId="0" borderId="11" xfId="60" applyNumberFormat="1" applyFont="1" applyBorder="1" applyAlignment="1">
      <alignment horizontal="left" vertical="center" wrapText="1"/>
      <protection/>
    </xf>
    <xf numFmtId="0" fontId="90" fillId="37" borderId="0" xfId="60" applyFont="1" applyFill="1" applyAlignment="1">
      <alignment horizontal="center" vertical="center" wrapText="1"/>
      <protection/>
    </xf>
    <xf numFmtId="0" fontId="90" fillId="37" borderId="22" xfId="60" applyFont="1" applyFill="1" applyBorder="1" applyAlignment="1">
      <alignment horizontal="center" vertical="center" wrapText="1"/>
      <protection/>
    </xf>
    <xf numFmtId="0" fontId="4" fillId="0" borderId="17" xfId="60" applyFont="1" applyBorder="1" applyAlignment="1" applyProtection="1">
      <alignment horizontal="left" vertical="justify" wrapText="1"/>
      <protection locked="0"/>
    </xf>
    <xf numFmtId="0" fontId="4" fillId="0" borderId="18" xfId="60" applyFont="1" applyBorder="1" applyAlignment="1" applyProtection="1">
      <alignment horizontal="left" vertical="justify" wrapText="1"/>
      <protection locked="0"/>
    </xf>
    <xf numFmtId="0" fontId="4" fillId="0" borderId="19" xfId="60" applyFont="1" applyBorder="1" applyAlignment="1" applyProtection="1">
      <alignment horizontal="left" vertical="justify" wrapText="1"/>
      <protection locked="0"/>
    </xf>
    <xf numFmtId="0" fontId="3" fillId="0" borderId="0" xfId="60" applyFont="1" applyAlignment="1">
      <alignment horizontal="center" vertical="center"/>
      <protection/>
    </xf>
    <xf numFmtId="0" fontId="4" fillId="0" borderId="11" xfId="60" applyFont="1" applyBorder="1" applyAlignment="1">
      <alignment horizontal="left" vertical="center" wrapText="1"/>
      <protection/>
    </xf>
    <xf numFmtId="0" fontId="4" fillId="0" borderId="17" xfId="60" applyFont="1" applyBorder="1" applyAlignment="1" applyProtection="1">
      <alignment horizontal="center" vertical="center" wrapText="1"/>
      <protection locked="0"/>
    </xf>
    <xf numFmtId="0" fontId="4" fillId="0" borderId="19" xfId="60" applyFont="1" applyBorder="1" applyAlignment="1" applyProtection="1">
      <alignment horizontal="center" vertical="center" wrapText="1"/>
      <protection locked="0"/>
    </xf>
    <xf numFmtId="0" fontId="90" fillId="37" borderId="17" xfId="60" applyFont="1" applyFill="1" applyBorder="1" applyAlignment="1">
      <alignment horizontal="center" vertical="center" wrapText="1"/>
      <protection/>
    </xf>
    <xf numFmtId="0" fontId="90" fillId="37" borderId="18" xfId="60" applyFont="1" applyFill="1" applyBorder="1" applyAlignment="1">
      <alignment horizontal="center" vertical="center" wrapText="1"/>
      <protection/>
    </xf>
    <xf numFmtId="0" fontId="90" fillId="37" borderId="19" xfId="60" applyFont="1" applyFill="1" applyBorder="1" applyAlignment="1">
      <alignment horizontal="center" vertical="center" wrapText="1"/>
      <protection/>
    </xf>
    <xf numFmtId="0" fontId="2" fillId="33" borderId="0" xfId="60" applyFont="1" applyFill="1" applyAlignment="1">
      <alignment horizontal="center"/>
      <protection/>
    </xf>
    <xf numFmtId="0" fontId="2" fillId="33" borderId="22" xfId="60" applyFont="1" applyFill="1" applyBorder="1" applyAlignment="1">
      <alignment horizontal="center"/>
      <protection/>
    </xf>
    <xf numFmtId="0" fontId="3" fillId="0" borderId="11" xfId="60" applyFont="1" applyBorder="1" applyAlignment="1" applyProtection="1">
      <alignment horizontal="left" vertical="center"/>
      <protection locked="0"/>
    </xf>
    <xf numFmtId="0" fontId="91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/>
    </xf>
    <xf numFmtId="0" fontId="83" fillId="37" borderId="17" xfId="60" applyFont="1" applyFill="1" applyBorder="1" applyAlignment="1">
      <alignment horizontal="center" vertical="center"/>
      <protection/>
    </xf>
    <xf numFmtId="0" fontId="83" fillId="37" borderId="18" xfId="60" applyFont="1" applyFill="1" applyBorder="1" applyAlignment="1">
      <alignment horizontal="center" vertical="center"/>
      <protection/>
    </xf>
    <xf numFmtId="0" fontId="83" fillId="37" borderId="19" xfId="60" applyFont="1" applyFill="1" applyBorder="1" applyAlignment="1">
      <alignment horizontal="center" vertical="center"/>
      <protection/>
    </xf>
    <xf numFmtId="0" fontId="83" fillId="37" borderId="11" xfId="60" applyFont="1" applyFill="1" applyBorder="1" applyAlignment="1">
      <alignment horizontal="center" vertical="center" wrapText="1"/>
      <protection/>
    </xf>
    <xf numFmtId="0" fontId="92" fillId="37" borderId="11" xfId="60" applyFont="1" applyFill="1" applyBorder="1" applyAlignment="1">
      <alignment horizontal="center" vertical="center" wrapText="1"/>
      <protection/>
    </xf>
    <xf numFmtId="0" fontId="86" fillId="37" borderId="11" xfId="60" applyFont="1" applyFill="1" applyBorder="1" applyAlignment="1">
      <alignment horizontal="center" vertical="center" textRotation="90" wrapText="1"/>
      <protection/>
    </xf>
    <xf numFmtId="0" fontId="86" fillId="37" borderId="11" xfId="60" applyFont="1" applyFill="1" applyBorder="1" applyAlignment="1">
      <alignment horizontal="center" vertical="center" wrapText="1"/>
      <protection/>
    </xf>
    <xf numFmtId="9" fontId="86" fillId="37" borderId="11" xfId="60" applyNumberFormat="1" applyFont="1" applyFill="1" applyBorder="1" applyAlignment="1">
      <alignment horizontal="center" vertical="center" wrapText="1"/>
      <protection/>
    </xf>
    <xf numFmtId="0" fontId="86" fillId="41" borderId="11" xfId="60" applyFont="1" applyFill="1" applyBorder="1" applyAlignment="1">
      <alignment horizontal="center" vertical="center" textRotation="90" wrapText="1"/>
      <protection/>
    </xf>
    <xf numFmtId="0" fontId="14" fillId="36" borderId="11" xfId="60" applyFont="1" applyFill="1" applyBorder="1" applyAlignment="1" applyProtection="1">
      <alignment horizontal="center" vertical="center" wrapText="1"/>
      <protection locked="0"/>
    </xf>
    <xf numFmtId="0" fontId="11" fillId="36" borderId="11" xfId="60" applyFont="1" applyFill="1" applyBorder="1" applyAlignment="1" applyProtection="1">
      <alignment horizontal="center" vertical="center" wrapText="1"/>
      <protection locked="0"/>
    </xf>
    <xf numFmtId="0" fontId="11" fillId="36" borderId="11" xfId="0" applyFont="1" applyFill="1" applyBorder="1" applyAlignment="1">
      <alignment horizontal="center" vertical="center" wrapText="1"/>
    </xf>
    <xf numFmtId="0" fontId="93" fillId="37" borderId="5" xfId="0" applyFont="1" applyFill="1" applyBorder="1" applyAlignment="1">
      <alignment horizontal="center" vertical="center" wrapText="1"/>
    </xf>
    <xf numFmtId="0" fontId="93" fillId="37" borderId="14" xfId="0" applyFont="1" applyFill="1" applyBorder="1" applyAlignment="1">
      <alignment horizontal="center" vertical="center" wrapText="1"/>
    </xf>
    <xf numFmtId="0" fontId="86" fillId="37" borderId="14" xfId="60" applyFont="1" applyFill="1" applyBorder="1" applyAlignment="1">
      <alignment horizontal="center" vertical="center" wrapText="1"/>
      <protection/>
    </xf>
    <xf numFmtId="0" fontId="2" fillId="36" borderId="5" xfId="60" applyFont="1" applyFill="1" applyBorder="1" applyAlignment="1">
      <alignment horizontal="center" vertical="top" wrapText="1"/>
      <protection/>
    </xf>
    <xf numFmtId="0" fontId="2" fillId="36" borderId="16" xfId="60" applyFont="1" applyFill="1" applyBorder="1" applyAlignment="1">
      <alignment horizontal="center" vertical="top" wrapText="1"/>
      <protection/>
    </xf>
    <xf numFmtId="0" fontId="2" fillId="36" borderId="14" xfId="60" applyFont="1" applyFill="1" applyBorder="1" applyAlignment="1">
      <alignment horizontal="center" vertical="top" wrapText="1"/>
      <protection/>
    </xf>
    <xf numFmtId="0" fontId="14" fillId="2" borderId="11" xfId="60" applyFont="1" applyFill="1" applyBorder="1" applyAlignment="1" applyProtection="1">
      <alignment horizontal="center" vertical="center" wrapText="1"/>
      <protection locked="0"/>
    </xf>
    <xf numFmtId="0" fontId="11" fillId="8" borderId="11" xfId="6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wrapText="1"/>
    </xf>
    <xf numFmtId="9" fontId="81" fillId="36" borderId="5" xfId="0" applyNumberFormat="1" applyFont="1" applyFill="1" applyBorder="1" applyAlignment="1" applyProtection="1">
      <alignment horizontal="center" vertical="center" wrapText="1"/>
      <protection locked="0"/>
    </xf>
    <xf numFmtId="9" fontId="81" fillId="36" borderId="16" xfId="0" applyNumberFormat="1" applyFont="1" applyFill="1" applyBorder="1" applyAlignment="1" applyProtection="1">
      <alignment horizontal="center" vertical="center" wrapText="1"/>
      <protection locked="0"/>
    </xf>
    <xf numFmtId="9" fontId="81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94" fillId="36" borderId="11" xfId="60" applyFont="1" applyFill="1" applyBorder="1" applyAlignment="1">
      <alignment horizontal="center" vertical="center"/>
      <protection/>
    </xf>
    <xf numFmtId="9" fontId="11" fillId="36" borderId="11" xfId="0" applyNumberFormat="1" applyFont="1" applyFill="1" applyBorder="1" applyAlignment="1">
      <alignment horizontal="center" vertical="center" wrapText="1"/>
    </xf>
    <xf numFmtId="0" fontId="94" fillId="36" borderId="11" xfId="60" applyFont="1" applyFill="1" applyBorder="1" applyAlignment="1">
      <alignment horizontal="center" vertical="center" wrapText="1"/>
      <protection/>
    </xf>
    <xf numFmtId="0" fontId="11" fillId="6" borderId="11" xfId="60" applyFont="1" applyFill="1" applyBorder="1" applyAlignment="1" applyProtection="1">
      <alignment horizontal="center" vertical="center" wrapText="1"/>
      <protection locked="0"/>
    </xf>
    <xf numFmtId="0" fontId="11" fillId="0" borderId="11" xfId="60" applyFont="1" applyBorder="1" applyAlignment="1">
      <alignment horizontal="center" vertical="center" wrapText="1"/>
      <protection/>
    </xf>
    <xf numFmtId="3" fontId="11" fillId="36" borderId="11" xfId="60" applyNumberFormat="1" applyFont="1" applyFill="1" applyBorder="1" applyAlignment="1" applyProtection="1">
      <alignment horizontal="center" vertical="center" wrapText="1"/>
      <protection locked="0"/>
    </xf>
    <xf numFmtId="9" fontId="81" fillId="36" borderId="11" xfId="60" applyNumberFormat="1" applyFont="1" applyFill="1" applyBorder="1" applyAlignment="1">
      <alignment horizontal="center" vertical="center" wrapText="1"/>
      <protection/>
    </xf>
    <xf numFmtId="0" fontId="11" fillId="36" borderId="11" xfId="60" applyFont="1" applyFill="1" applyBorder="1" applyAlignment="1">
      <alignment vertical="center"/>
      <protection/>
    </xf>
    <xf numFmtId="0" fontId="2" fillId="0" borderId="5" xfId="60" applyFont="1" applyBorder="1" applyAlignment="1">
      <alignment horizontal="center" vertical="top" wrapText="1"/>
      <protection/>
    </xf>
    <xf numFmtId="0" fontId="2" fillId="0" borderId="16" xfId="60" applyFont="1" applyBorder="1" applyAlignment="1">
      <alignment horizontal="center" vertical="top" wrapText="1"/>
      <protection/>
    </xf>
    <xf numFmtId="0" fontId="2" fillId="0" borderId="14" xfId="60" applyFont="1" applyBorder="1" applyAlignment="1">
      <alignment horizontal="center" vertical="top" wrapText="1"/>
      <protection/>
    </xf>
    <xf numFmtId="9" fontId="94" fillId="36" borderId="11" xfId="0" applyNumberFormat="1" applyFont="1" applyFill="1" applyBorder="1" applyAlignment="1">
      <alignment horizontal="center" vertical="center" wrapText="1"/>
    </xf>
    <xf numFmtId="0" fontId="11" fillId="36" borderId="11" xfId="60" applyFont="1" applyFill="1" applyBorder="1" applyAlignment="1">
      <alignment horizontal="center" vertical="center" wrapText="1"/>
      <protection/>
    </xf>
    <xf numFmtId="9" fontId="81" fillId="36" borderId="11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1" xfId="0" applyNumberFormat="1" applyFont="1" applyBorder="1" applyAlignment="1">
      <alignment horizontal="center" vertical="center" wrapText="1"/>
    </xf>
    <xf numFmtId="0" fontId="94" fillId="0" borderId="11" xfId="60" applyFont="1" applyBorder="1" applyAlignment="1">
      <alignment horizontal="center" vertical="center" wrapText="1"/>
      <protection/>
    </xf>
    <xf numFmtId="0" fontId="94" fillId="0" borderId="11" xfId="60" applyFont="1" applyBorder="1" applyAlignment="1">
      <alignment horizontal="center" vertical="center"/>
      <protection/>
    </xf>
    <xf numFmtId="9" fontId="81" fillId="7" borderId="5" xfId="0" applyNumberFormat="1" applyFont="1" applyFill="1" applyBorder="1" applyAlignment="1" applyProtection="1">
      <alignment horizontal="center" vertical="center" wrapText="1"/>
      <protection locked="0"/>
    </xf>
    <xf numFmtId="9" fontId="81" fillId="7" borderId="16" xfId="0" applyNumberFormat="1" applyFont="1" applyFill="1" applyBorder="1" applyAlignment="1" applyProtection="1">
      <alignment horizontal="center" vertical="center" wrapText="1"/>
      <protection locked="0"/>
    </xf>
    <xf numFmtId="9" fontId="81" fillId="7" borderId="14" xfId="0" applyNumberFormat="1" applyFont="1" applyFill="1" applyBorder="1" applyAlignment="1" applyProtection="1">
      <alignment horizontal="center" vertical="center" wrapText="1"/>
      <protection locked="0"/>
    </xf>
    <xf numFmtId="9" fontId="81" fillId="38" borderId="11" xfId="60" applyNumberFormat="1" applyFont="1" applyFill="1" applyBorder="1" applyAlignment="1">
      <alignment horizontal="center" vertical="center" wrapText="1"/>
      <protection/>
    </xf>
    <xf numFmtId="0" fontId="11" fillId="38" borderId="11" xfId="60" applyFont="1" applyFill="1" applyBorder="1" applyAlignment="1">
      <alignment vertical="center"/>
      <protection/>
    </xf>
    <xf numFmtId="9" fontId="94" fillId="0" borderId="11" xfId="0" applyNumberFormat="1" applyFont="1" applyBorder="1" applyAlignment="1">
      <alignment horizontal="center" vertical="center" wrapText="1"/>
    </xf>
    <xf numFmtId="9" fontId="81" fillId="0" borderId="11" xfId="60" applyNumberFormat="1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vertical="center"/>
      <protection/>
    </xf>
    <xf numFmtId="9" fontId="81" fillId="2" borderId="11" xfId="0" applyNumberFormat="1" applyFont="1" applyFill="1" applyBorder="1" applyAlignment="1" applyProtection="1">
      <alignment horizontal="center" vertical="center" wrapText="1"/>
      <protection locked="0"/>
    </xf>
    <xf numFmtId="9" fontId="81" fillId="2" borderId="5" xfId="0" applyNumberFormat="1" applyFont="1" applyFill="1" applyBorder="1" applyAlignment="1" applyProtection="1">
      <alignment horizontal="center" vertical="center" wrapText="1"/>
      <protection locked="0"/>
    </xf>
    <xf numFmtId="9" fontId="81" fillId="2" borderId="16" xfId="0" applyNumberFormat="1" applyFont="1" applyFill="1" applyBorder="1" applyAlignment="1" applyProtection="1">
      <alignment horizontal="center" vertical="center" wrapText="1"/>
      <protection locked="0"/>
    </xf>
    <xf numFmtId="9" fontId="8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5" xfId="60" applyFont="1" applyFill="1" applyBorder="1" applyAlignment="1">
      <alignment horizontal="center" vertical="top" wrapText="1"/>
      <protection/>
    </xf>
    <xf numFmtId="0" fontId="2" fillId="38" borderId="16" xfId="60" applyFont="1" applyFill="1" applyBorder="1" applyAlignment="1">
      <alignment horizontal="center" vertical="top" wrapText="1"/>
      <protection/>
    </xf>
    <xf numFmtId="0" fontId="2" fillId="38" borderId="14" xfId="60" applyFont="1" applyFill="1" applyBorder="1" applyAlignment="1">
      <alignment horizontal="center" vertical="top" wrapText="1"/>
      <protection/>
    </xf>
    <xf numFmtId="0" fontId="14" fillId="38" borderId="11" xfId="60" applyFont="1" applyFill="1" applyBorder="1" applyAlignment="1" applyProtection="1">
      <alignment horizontal="center" vertical="center" wrapText="1"/>
      <protection locked="0"/>
    </xf>
    <xf numFmtId="0" fontId="11" fillId="38" borderId="11" xfId="60" applyFont="1" applyFill="1" applyBorder="1" applyAlignment="1" applyProtection="1">
      <alignment horizontal="center" vertical="center" wrapText="1"/>
      <protection locked="0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1" xfId="60" applyFont="1" applyFill="1" applyBorder="1" applyAlignment="1">
      <alignment horizontal="center" vertical="center" wrapText="1"/>
      <protection/>
    </xf>
    <xf numFmtId="9" fontId="81" fillId="38" borderId="5" xfId="0" applyNumberFormat="1" applyFont="1" applyFill="1" applyBorder="1" applyAlignment="1" applyProtection="1">
      <alignment horizontal="center" vertical="center" wrapText="1"/>
      <protection locked="0"/>
    </xf>
    <xf numFmtId="9" fontId="81" fillId="38" borderId="16" xfId="0" applyNumberFormat="1" applyFont="1" applyFill="1" applyBorder="1" applyAlignment="1" applyProtection="1">
      <alignment horizontal="center" vertical="center" wrapText="1"/>
      <protection locked="0"/>
    </xf>
    <xf numFmtId="9" fontId="81" fillId="38" borderId="14" xfId="0" applyNumberFormat="1" applyFont="1" applyFill="1" applyBorder="1" applyAlignment="1" applyProtection="1">
      <alignment horizontal="center" vertical="center" wrapText="1"/>
      <protection locked="0"/>
    </xf>
    <xf numFmtId="9" fontId="81" fillId="38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7" xfId="60" applyNumberFormat="1" applyFont="1" applyBorder="1" applyAlignment="1">
      <alignment horizontal="center" vertical="center" wrapText="1"/>
      <protection/>
    </xf>
    <xf numFmtId="164" fontId="4" fillId="0" borderId="18" xfId="60" applyNumberFormat="1" applyFont="1" applyBorder="1" applyAlignment="1">
      <alignment horizontal="center" vertical="center" wrapText="1"/>
      <protection/>
    </xf>
    <xf numFmtId="164" fontId="4" fillId="0" borderId="19" xfId="60" applyNumberFormat="1" applyFont="1" applyBorder="1" applyAlignment="1">
      <alignment horizontal="center" vertical="center" wrapText="1"/>
      <protection/>
    </xf>
    <xf numFmtId="0" fontId="83" fillId="37" borderId="17" xfId="60" applyFont="1" applyFill="1" applyBorder="1" applyAlignment="1">
      <alignment horizontal="center" vertical="center" wrapText="1"/>
      <protection/>
    </xf>
    <xf numFmtId="0" fontId="83" fillId="37" borderId="18" xfId="60" applyFont="1" applyFill="1" applyBorder="1" applyAlignment="1">
      <alignment horizontal="center" vertical="center" wrapText="1"/>
      <protection/>
    </xf>
    <xf numFmtId="0" fontId="83" fillId="37" borderId="19" xfId="60" applyFont="1" applyFill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9" fontId="11" fillId="38" borderId="11" xfId="0" applyNumberFormat="1" applyFont="1" applyFill="1" applyBorder="1" applyAlignment="1">
      <alignment horizontal="center" vertical="center" wrapText="1"/>
    </xf>
    <xf numFmtId="0" fontId="94" fillId="38" borderId="11" xfId="60" applyFont="1" applyFill="1" applyBorder="1" applyAlignment="1">
      <alignment horizontal="center" vertical="center"/>
      <protection/>
    </xf>
    <xf numFmtId="0" fontId="94" fillId="38" borderId="11" xfId="60" applyFont="1" applyFill="1" applyBorder="1" applyAlignment="1">
      <alignment horizontal="center" vertical="center" wrapText="1"/>
      <protection/>
    </xf>
    <xf numFmtId="9" fontId="94" fillId="38" borderId="11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2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- Style1 2" xfId="54"/>
    <cellStyle name="Normal 10" xfId="55"/>
    <cellStyle name="Normal 11" xfId="56"/>
    <cellStyle name="Normal 12" xfId="57"/>
    <cellStyle name="Normal 13" xfId="58"/>
    <cellStyle name="Normal 14" xfId="59"/>
    <cellStyle name="Normal 2" xfId="60"/>
    <cellStyle name="Normal 4" xfId="61"/>
    <cellStyle name="Normal 6" xfId="62"/>
    <cellStyle name="Normal 8" xfId="63"/>
    <cellStyle name="Normal 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128">
    <dxf>
      <fill>
        <patternFill>
          <bgColor theme="3" tint="0.7999799847602844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7999799847602844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7999799847602844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>
          <bgColor theme="3" tint="0.7999799847602844"/>
        </patternFill>
      </fill>
    </dxf>
    <dxf>
      <fill>
        <patternFill>
          <bgColor rgb="FF66FF33"/>
        </patternFill>
      </fill>
    </dxf>
    <dxf>
      <fill>
        <patternFill>
          <bgColor rgb="FFFFFF66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3" tint="0.5999600291252136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2</xdr:row>
      <xdr:rowOff>76200</xdr:rowOff>
    </xdr:from>
    <xdr:to>
      <xdr:col>10</xdr:col>
      <xdr:colOff>514350</xdr:colOff>
      <xdr:row>6</xdr:row>
      <xdr:rowOff>238125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457200"/>
          <a:ext cx="11430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209550</xdr:rowOff>
    </xdr:from>
    <xdr:to>
      <xdr:col>1</xdr:col>
      <xdr:colOff>590550</xdr:colOff>
      <xdr:row>0</xdr:row>
      <xdr:rowOff>52835175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0</xdr:colOff>
      <xdr:row>12</xdr:row>
      <xdr:rowOff>0</xdr:rowOff>
    </xdr:from>
    <xdr:ext cx="95250" cy="447675"/>
    <xdr:sp fLocksText="0">
      <xdr:nvSpPr>
        <xdr:cNvPr id="2" name="Text Box 15"/>
        <xdr:cNvSpPr txBox="1">
          <a:spLocks noChangeArrowheads="1"/>
        </xdr:cNvSpPr>
      </xdr:nvSpPr>
      <xdr:spPr>
        <a:xfrm>
          <a:off x="24050625" y="440055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fLocksText="0">
      <xdr:nvSpPr>
        <xdr:cNvPr id="3" name="Text Box 16"/>
        <xdr:cNvSpPr txBox="1">
          <a:spLocks noChangeArrowheads="1"/>
        </xdr:cNvSpPr>
      </xdr:nvSpPr>
      <xdr:spPr>
        <a:xfrm>
          <a:off x="24050625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fLocksText="0">
      <xdr:nvSpPr>
        <xdr:cNvPr id="4" name="Text Box 17"/>
        <xdr:cNvSpPr txBox="1">
          <a:spLocks noChangeArrowheads="1"/>
        </xdr:cNvSpPr>
      </xdr:nvSpPr>
      <xdr:spPr>
        <a:xfrm>
          <a:off x="24050625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fLocksText="0">
      <xdr:nvSpPr>
        <xdr:cNvPr id="5" name="Text Box 18"/>
        <xdr:cNvSpPr txBox="1">
          <a:spLocks noChangeArrowheads="1"/>
        </xdr:cNvSpPr>
      </xdr:nvSpPr>
      <xdr:spPr>
        <a:xfrm>
          <a:off x="24050625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fLocksText="0">
      <xdr:nvSpPr>
        <xdr:cNvPr id="6" name="Text Box 19"/>
        <xdr:cNvSpPr txBox="1">
          <a:spLocks noChangeArrowheads="1"/>
        </xdr:cNvSpPr>
      </xdr:nvSpPr>
      <xdr:spPr>
        <a:xfrm>
          <a:off x="24050625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0</xdr:rowOff>
    </xdr:from>
    <xdr:ext cx="95250" cy="876300"/>
    <xdr:sp fLocksText="0">
      <xdr:nvSpPr>
        <xdr:cNvPr id="7" name="Text Box 15"/>
        <xdr:cNvSpPr txBox="1">
          <a:spLocks noChangeArrowheads="1"/>
        </xdr:cNvSpPr>
      </xdr:nvSpPr>
      <xdr:spPr>
        <a:xfrm>
          <a:off x="24050625" y="4400550"/>
          <a:ext cx="952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0</xdr:rowOff>
    </xdr:from>
    <xdr:ext cx="95250" cy="171450"/>
    <xdr:sp fLocksText="0">
      <xdr:nvSpPr>
        <xdr:cNvPr id="8" name="Text Box 16"/>
        <xdr:cNvSpPr txBox="1">
          <a:spLocks noChangeArrowheads="1"/>
        </xdr:cNvSpPr>
      </xdr:nvSpPr>
      <xdr:spPr>
        <a:xfrm>
          <a:off x="3320415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0</xdr:rowOff>
    </xdr:from>
    <xdr:ext cx="95250" cy="171450"/>
    <xdr:sp fLocksText="0">
      <xdr:nvSpPr>
        <xdr:cNvPr id="9" name="Text Box 17"/>
        <xdr:cNvSpPr txBox="1">
          <a:spLocks noChangeArrowheads="1"/>
        </xdr:cNvSpPr>
      </xdr:nvSpPr>
      <xdr:spPr>
        <a:xfrm>
          <a:off x="3320415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0</xdr:rowOff>
    </xdr:from>
    <xdr:ext cx="95250" cy="171450"/>
    <xdr:sp fLocksText="0">
      <xdr:nvSpPr>
        <xdr:cNvPr id="10" name="Text Box 18"/>
        <xdr:cNvSpPr txBox="1">
          <a:spLocks noChangeArrowheads="1"/>
        </xdr:cNvSpPr>
      </xdr:nvSpPr>
      <xdr:spPr>
        <a:xfrm>
          <a:off x="3320415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0</xdr:rowOff>
    </xdr:from>
    <xdr:ext cx="95250" cy="171450"/>
    <xdr:sp fLocksText="0">
      <xdr:nvSpPr>
        <xdr:cNvPr id="11" name="Text Box 19"/>
        <xdr:cNvSpPr txBox="1">
          <a:spLocks noChangeArrowheads="1"/>
        </xdr:cNvSpPr>
      </xdr:nvSpPr>
      <xdr:spPr>
        <a:xfrm>
          <a:off x="3320415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0</xdr:rowOff>
    </xdr:from>
    <xdr:ext cx="95250" cy="438150"/>
    <xdr:sp fLocksText="0">
      <xdr:nvSpPr>
        <xdr:cNvPr id="12" name="Text Box 15"/>
        <xdr:cNvSpPr txBox="1">
          <a:spLocks noChangeArrowheads="1"/>
        </xdr:cNvSpPr>
      </xdr:nvSpPr>
      <xdr:spPr>
        <a:xfrm>
          <a:off x="33204150" y="44005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fLocksText="0">
      <xdr:nvSpPr>
        <xdr:cNvPr id="13" name="Text Box 16"/>
        <xdr:cNvSpPr txBox="1">
          <a:spLocks noChangeArrowheads="1"/>
        </xdr:cNvSpPr>
      </xdr:nvSpPr>
      <xdr:spPr>
        <a:xfrm>
          <a:off x="4065270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fLocksText="0">
      <xdr:nvSpPr>
        <xdr:cNvPr id="14" name="Text Box 17"/>
        <xdr:cNvSpPr txBox="1">
          <a:spLocks noChangeArrowheads="1"/>
        </xdr:cNvSpPr>
      </xdr:nvSpPr>
      <xdr:spPr>
        <a:xfrm>
          <a:off x="4065270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fLocksText="0">
      <xdr:nvSpPr>
        <xdr:cNvPr id="15" name="Text Box 18"/>
        <xdr:cNvSpPr txBox="1">
          <a:spLocks noChangeArrowheads="1"/>
        </xdr:cNvSpPr>
      </xdr:nvSpPr>
      <xdr:spPr>
        <a:xfrm>
          <a:off x="4065270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11</xdr:row>
      <xdr:rowOff>0</xdr:rowOff>
    </xdr:from>
    <xdr:ext cx="95250" cy="171450"/>
    <xdr:sp fLocksText="0">
      <xdr:nvSpPr>
        <xdr:cNvPr id="16" name="Text Box 19"/>
        <xdr:cNvSpPr txBox="1">
          <a:spLocks noChangeArrowheads="1"/>
        </xdr:cNvSpPr>
      </xdr:nvSpPr>
      <xdr:spPr>
        <a:xfrm>
          <a:off x="4065270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14</xdr:row>
      <xdr:rowOff>0</xdr:rowOff>
    </xdr:from>
    <xdr:ext cx="95250" cy="438150"/>
    <xdr:sp fLocksText="0">
      <xdr:nvSpPr>
        <xdr:cNvPr id="17" name="Text Box 15"/>
        <xdr:cNvSpPr txBox="1">
          <a:spLocks noChangeArrowheads="1"/>
        </xdr:cNvSpPr>
      </xdr:nvSpPr>
      <xdr:spPr>
        <a:xfrm>
          <a:off x="40652700" y="44005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95250" cy="447675"/>
    <xdr:sp fLocksText="0">
      <xdr:nvSpPr>
        <xdr:cNvPr id="18" name="Text Box 15"/>
        <xdr:cNvSpPr txBox="1">
          <a:spLocks noChangeArrowheads="1"/>
        </xdr:cNvSpPr>
      </xdr:nvSpPr>
      <xdr:spPr>
        <a:xfrm>
          <a:off x="24050625" y="440055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fLocksText="0">
      <xdr:nvSpPr>
        <xdr:cNvPr id="19" name="Text Box 16"/>
        <xdr:cNvSpPr txBox="1">
          <a:spLocks noChangeArrowheads="1"/>
        </xdr:cNvSpPr>
      </xdr:nvSpPr>
      <xdr:spPr>
        <a:xfrm>
          <a:off x="24050625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fLocksText="0">
      <xdr:nvSpPr>
        <xdr:cNvPr id="20" name="Text Box 17"/>
        <xdr:cNvSpPr txBox="1">
          <a:spLocks noChangeArrowheads="1"/>
        </xdr:cNvSpPr>
      </xdr:nvSpPr>
      <xdr:spPr>
        <a:xfrm>
          <a:off x="24050625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fLocksText="0">
      <xdr:nvSpPr>
        <xdr:cNvPr id="21" name="Text Box 18"/>
        <xdr:cNvSpPr txBox="1">
          <a:spLocks noChangeArrowheads="1"/>
        </xdr:cNvSpPr>
      </xdr:nvSpPr>
      <xdr:spPr>
        <a:xfrm>
          <a:off x="24050625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0</xdr:rowOff>
    </xdr:from>
    <xdr:ext cx="95250" cy="171450"/>
    <xdr:sp fLocksText="0">
      <xdr:nvSpPr>
        <xdr:cNvPr id="22" name="Text Box 19"/>
        <xdr:cNvSpPr txBox="1">
          <a:spLocks noChangeArrowheads="1"/>
        </xdr:cNvSpPr>
      </xdr:nvSpPr>
      <xdr:spPr>
        <a:xfrm>
          <a:off x="24050625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0</xdr:rowOff>
    </xdr:from>
    <xdr:ext cx="95250" cy="219075"/>
    <xdr:sp fLocksText="0">
      <xdr:nvSpPr>
        <xdr:cNvPr id="23" name="Text Box 15"/>
        <xdr:cNvSpPr txBox="1">
          <a:spLocks noChangeArrowheads="1"/>
        </xdr:cNvSpPr>
      </xdr:nvSpPr>
      <xdr:spPr>
        <a:xfrm>
          <a:off x="24050625" y="440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0</xdr:rowOff>
    </xdr:from>
    <xdr:ext cx="95250" cy="438150"/>
    <xdr:sp fLocksText="0">
      <xdr:nvSpPr>
        <xdr:cNvPr id="24" name="Text Box 15"/>
        <xdr:cNvSpPr txBox="1">
          <a:spLocks noChangeArrowheads="1"/>
        </xdr:cNvSpPr>
      </xdr:nvSpPr>
      <xdr:spPr>
        <a:xfrm>
          <a:off x="24050625" y="44005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0</xdr:rowOff>
    </xdr:from>
    <xdr:ext cx="95250" cy="171450"/>
    <xdr:sp fLocksText="0">
      <xdr:nvSpPr>
        <xdr:cNvPr id="25" name="Text Box 16"/>
        <xdr:cNvSpPr txBox="1">
          <a:spLocks noChangeArrowheads="1"/>
        </xdr:cNvSpPr>
      </xdr:nvSpPr>
      <xdr:spPr>
        <a:xfrm>
          <a:off x="3320415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0</xdr:rowOff>
    </xdr:from>
    <xdr:ext cx="95250" cy="171450"/>
    <xdr:sp fLocksText="0">
      <xdr:nvSpPr>
        <xdr:cNvPr id="26" name="Text Box 17"/>
        <xdr:cNvSpPr txBox="1">
          <a:spLocks noChangeArrowheads="1"/>
        </xdr:cNvSpPr>
      </xdr:nvSpPr>
      <xdr:spPr>
        <a:xfrm>
          <a:off x="3320415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0</xdr:rowOff>
    </xdr:from>
    <xdr:ext cx="95250" cy="171450"/>
    <xdr:sp fLocksText="0">
      <xdr:nvSpPr>
        <xdr:cNvPr id="27" name="Text Box 18"/>
        <xdr:cNvSpPr txBox="1">
          <a:spLocks noChangeArrowheads="1"/>
        </xdr:cNvSpPr>
      </xdr:nvSpPr>
      <xdr:spPr>
        <a:xfrm>
          <a:off x="3320415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0</xdr:rowOff>
    </xdr:from>
    <xdr:ext cx="95250" cy="219075"/>
    <xdr:sp fLocksText="0">
      <xdr:nvSpPr>
        <xdr:cNvPr id="28" name="Text Box 15"/>
        <xdr:cNvSpPr txBox="1">
          <a:spLocks noChangeArrowheads="1"/>
        </xdr:cNvSpPr>
      </xdr:nvSpPr>
      <xdr:spPr>
        <a:xfrm>
          <a:off x="33204150" y="440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29" name="Text Box 16"/>
        <xdr:cNvSpPr txBox="1">
          <a:spLocks noChangeArrowheads="1"/>
        </xdr:cNvSpPr>
      </xdr:nvSpPr>
      <xdr:spPr>
        <a:xfrm>
          <a:off x="3543300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30" name="Text Box 17"/>
        <xdr:cNvSpPr txBox="1">
          <a:spLocks noChangeArrowheads="1"/>
        </xdr:cNvSpPr>
      </xdr:nvSpPr>
      <xdr:spPr>
        <a:xfrm>
          <a:off x="3543300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31" name="Text Box 18"/>
        <xdr:cNvSpPr txBox="1">
          <a:spLocks noChangeArrowheads="1"/>
        </xdr:cNvSpPr>
      </xdr:nvSpPr>
      <xdr:spPr>
        <a:xfrm>
          <a:off x="3543300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32" name="Text Box 19"/>
        <xdr:cNvSpPr txBox="1">
          <a:spLocks noChangeArrowheads="1"/>
        </xdr:cNvSpPr>
      </xdr:nvSpPr>
      <xdr:spPr>
        <a:xfrm>
          <a:off x="3543300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33" name="Text Box 16"/>
        <xdr:cNvSpPr txBox="1">
          <a:spLocks noChangeArrowheads="1"/>
        </xdr:cNvSpPr>
      </xdr:nvSpPr>
      <xdr:spPr>
        <a:xfrm>
          <a:off x="3543300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fLocksText="0">
      <xdr:nvSpPr>
        <xdr:cNvPr id="34" name="Text Box 16"/>
        <xdr:cNvSpPr txBox="1">
          <a:spLocks noChangeArrowheads="1"/>
        </xdr:cNvSpPr>
      </xdr:nvSpPr>
      <xdr:spPr>
        <a:xfrm>
          <a:off x="42052875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fLocksText="0">
      <xdr:nvSpPr>
        <xdr:cNvPr id="35" name="Text Box 17"/>
        <xdr:cNvSpPr txBox="1">
          <a:spLocks noChangeArrowheads="1"/>
        </xdr:cNvSpPr>
      </xdr:nvSpPr>
      <xdr:spPr>
        <a:xfrm>
          <a:off x="42052875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fLocksText="0">
      <xdr:nvSpPr>
        <xdr:cNvPr id="36" name="Text Box 18"/>
        <xdr:cNvSpPr txBox="1">
          <a:spLocks noChangeArrowheads="1"/>
        </xdr:cNvSpPr>
      </xdr:nvSpPr>
      <xdr:spPr>
        <a:xfrm>
          <a:off x="42052875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11</xdr:row>
      <xdr:rowOff>0</xdr:rowOff>
    </xdr:from>
    <xdr:ext cx="95250" cy="171450"/>
    <xdr:sp fLocksText="0">
      <xdr:nvSpPr>
        <xdr:cNvPr id="37" name="Text Box 19"/>
        <xdr:cNvSpPr txBox="1">
          <a:spLocks noChangeArrowheads="1"/>
        </xdr:cNvSpPr>
      </xdr:nvSpPr>
      <xdr:spPr>
        <a:xfrm>
          <a:off x="42052875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14</xdr:row>
      <xdr:rowOff>0</xdr:rowOff>
    </xdr:from>
    <xdr:ext cx="95250" cy="438150"/>
    <xdr:sp fLocksText="0">
      <xdr:nvSpPr>
        <xdr:cNvPr id="38" name="Text Box 15"/>
        <xdr:cNvSpPr txBox="1">
          <a:spLocks noChangeArrowheads="1"/>
        </xdr:cNvSpPr>
      </xdr:nvSpPr>
      <xdr:spPr>
        <a:xfrm>
          <a:off x="42052875" y="44005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17</xdr:row>
      <xdr:rowOff>504825</xdr:rowOff>
    </xdr:from>
    <xdr:ext cx="95250" cy="447675"/>
    <xdr:sp fLocksText="0">
      <xdr:nvSpPr>
        <xdr:cNvPr id="39" name="Text Box 15"/>
        <xdr:cNvSpPr txBox="1">
          <a:spLocks noChangeArrowheads="1"/>
        </xdr:cNvSpPr>
      </xdr:nvSpPr>
      <xdr:spPr>
        <a:xfrm>
          <a:off x="24050625" y="546735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19</xdr:row>
      <xdr:rowOff>0</xdr:rowOff>
    </xdr:from>
    <xdr:ext cx="95250" cy="180975"/>
    <xdr:sp fLocksText="0">
      <xdr:nvSpPr>
        <xdr:cNvPr id="40" name="Text Box 16"/>
        <xdr:cNvSpPr txBox="1">
          <a:spLocks noChangeArrowheads="1"/>
        </xdr:cNvSpPr>
      </xdr:nvSpPr>
      <xdr:spPr>
        <a:xfrm>
          <a:off x="24050625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19</xdr:row>
      <xdr:rowOff>0</xdr:rowOff>
    </xdr:from>
    <xdr:ext cx="95250" cy="180975"/>
    <xdr:sp fLocksText="0">
      <xdr:nvSpPr>
        <xdr:cNvPr id="41" name="Text Box 17"/>
        <xdr:cNvSpPr txBox="1">
          <a:spLocks noChangeArrowheads="1"/>
        </xdr:cNvSpPr>
      </xdr:nvSpPr>
      <xdr:spPr>
        <a:xfrm>
          <a:off x="24050625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19</xdr:row>
      <xdr:rowOff>0</xdr:rowOff>
    </xdr:from>
    <xdr:ext cx="95250" cy="180975"/>
    <xdr:sp fLocksText="0">
      <xdr:nvSpPr>
        <xdr:cNvPr id="42" name="Text Box 18"/>
        <xdr:cNvSpPr txBox="1">
          <a:spLocks noChangeArrowheads="1"/>
        </xdr:cNvSpPr>
      </xdr:nvSpPr>
      <xdr:spPr>
        <a:xfrm>
          <a:off x="24050625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19</xdr:row>
      <xdr:rowOff>0</xdr:rowOff>
    </xdr:from>
    <xdr:ext cx="95250" cy="180975"/>
    <xdr:sp fLocksText="0">
      <xdr:nvSpPr>
        <xdr:cNvPr id="43" name="Text Box 19"/>
        <xdr:cNvSpPr txBox="1">
          <a:spLocks noChangeArrowheads="1"/>
        </xdr:cNvSpPr>
      </xdr:nvSpPr>
      <xdr:spPr>
        <a:xfrm>
          <a:off x="24050625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0</xdr:rowOff>
    </xdr:from>
    <xdr:ext cx="95250" cy="180975"/>
    <xdr:sp fLocksText="0">
      <xdr:nvSpPr>
        <xdr:cNvPr id="44" name="Text Box 16"/>
        <xdr:cNvSpPr txBox="1">
          <a:spLocks noChangeArrowheads="1"/>
        </xdr:cNvSpPr>
      </xdr:nvSpPr>
      <xdr:spPr>
        <a:xfrm>
          <a:off x="3320415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0</xdr:rowOff>
    </xdr:from>
    <xdr:ext cx="95250" cy="180975"/>
    <xdr:sp fLocksText="0">
      <xdr:nvSpPr>
        <xdr:cNvPr id="45" name="Text Box 17"/>
        <xdr:cNvSpPr txBox="1">
          <a:spLocks noChangeArrowheads="1"/>
        </xdr:cNvSpPr>
      </xdr:nvSpPr>
      <xdr:spPr>
        <a:xfrm>
          <a:off x="3320415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0</xdr:rowOff>
    </xdr:from>
    <xdr:ext cx="95250" cy="180975"/>
    <xdr:sp fLocksText="0">
      <xdr:nvSpPr>
        <xdr:cNvPr id="46" name="Text Box 18"/>
        <xdr:cNvSpPr txBox="1">
          <a:spLocks noChangeArrowheads="1"/>
        </xdr:cNvSpPr>
      </xdr:nvSpPr>
      <xdr:spPr>
        <a:xfrm>
          <a:off x="3320415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0</xdr:rowOff>
    </xdr:from>
    <xdr:ext cx="95250" cy="180975"/>
    <xdr:sp fLocksText="0">
      <xdr:nvSpPr>
        <xdr:cNvPr id="47" name="Text Box 19"/>
        <xdr:cNvSpPr txBox="1">
          <a:spLocks noChangeArrowheads="1"/>
        </xdr:cNvSpPr>
      </xdr:nvSpPr>
      <xdr:spPr>
        <a:xfrm>
          <a:off x="3320415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504825</xdr:rowOff>
    </xdr:from>
    <xdr:ext cx="95250" cy="428625"/>
    <xdr:sp fLocksText="0">
      <xdr:nvSpPr>
        <xdr:cNvPr id="48" name="Text Box 15"/>
        <xdr:cNvSpPr txBox="1">
          <a:spLocks noChangeArrowheads="1"/>
        </xdr:cNvSpPr>
      </xdr:nvSpPr>
      <xdr:spPr>
        <a:xfrm>
          <a:off x="33204150" y="66198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fLocksText="0">
      <xdr:nvSpPr>
        <xdr:cNvPr id="49" name="Text Box 16"/>
        <xdr:cNvSpPr txBox="1">
          <a:spLocks noChangeArrowheads="1"/>
        </xdr:cNvSpPr>
      </xdr:nvSpPr>
      <xdr:spPr>
        <a:xfrm>
          <a:off x="4065270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fLocksText="0">
      <xdr:nvSpPr>
        <xdr:cNvPr id="50" name="Text Box 17"/>
        <xdr:cNvSpPr txBox="1">
          <a:spLocks noChangeArrowheads="1"/>
        </xdr:cNvSpPr>
      </xdr:nvSpPr>
      <xdr:spPr>
        <a:xfrm>
          <a:off x="4065270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fLocksText="0">
      <xdr:nvSpPr>
        <xdr:cNvPr id="51" name="Text Box 18"/>
        <xdr:cNvSpPr txBox="1">
          <a:spLocks noChangeArrowheads="1"/>
        </xdr:cNvSpPr>
      </xdr:nvSpPr>
      <xdr:spPr>
        <a:xfrm>
          <a:off x="4065270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16</xdr:row>
      <xdr:rowOff>0</xdr:rowOff>
    </xdr:from>
    <xdr:ext cx="95250" cy="171450"/>
    <xdr:sp fLocksText="0">
      <xdr:nvSpPr>
        <xdr:cNvPr id="52" name="Text Box 19"/>
        <xdr:cNvSpPr txBox="1">
          <a:spLocks noChangeArrowheads="1"/>
        </xdr:cNvSpPr>
      </xdr:nvSpPr>
      <xdr:spPr>
        <a:xfrm>
          <a:off x="4065270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19</xdr:row>
      <xdr:rowOff>504825</xdr:rowOff>
    </xdr:from>
    <xdr:ext cx="95250" cy="428625"/>
    <xdr:sp fLocksText="0">
      <xdr:nvSpPr>
        <xdr:cNvPr id="53" name="Text Box 15"/>
        <xdr:cNvSpPr txBox="1">
          <a:spLocks noChangeArrowheads="1"/>
        </xdr:cNvSpPr>
      </xdr:nvSpPr>
      <xdr:spPr>
        <a:xfrm>
          <a:off x="40652700" y="66198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19</xdr:row>
      <xdr:rowOff>0</xdr:rowOff>
    </xdr:from>
    <xdr:ext cx="95250" cy="180975"/>
    <xdr:sp fLocksText="0">
      <xdr:nvSpPr>
        <xdr:cNvPr id="54" name="Text Box 16"/>
        <xdr:cNvSpPr txBox="1">
          <a:spLocks noChangeArrowheads="1"/>
        </xdr:cNvSpPr>
      </xdr:nvSpPr>
      <xdr:spPr>
        <a:xfrm>
          <a:off x="24050625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19</xdr:row>
      <xdr:rowOff>0</xdr:rowOff>
    </xdr:from>
    <xdr:ext cx="95250" cy="180975"/>
    <xdr:sp fLocksText="0">
      <xdr:nvSpPr>
        <xdr:cNvPr id="55" name="Text Box 17"/>
        <xdr:cNvSpPr txBox="1">
          <a:spLocks noChangeArrowheads="1"/>
        </xdr:cNvSpPr>
      </xdr:nvSpPr>
      <xdr:spPr>
        <a:xfrm>
          <a:off x="24050625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19</xdr:row>
      <xdr:rowOff>0</xdr:rowOff>
    </xdr:from>
    <xdr:ext cx="95250" cy="180975"/>
    <xdr:sp fLocksText="0">
      <xdr:nvSpPr>
        <xdr:cNvPr id="56" name="Text Box 18"/>
        <xdr:cNvSpPr txBox="1">
          <a:spLocks noChangeArrowheads="1"/>
        </xdr:cNvSpPr>
      </xdr:nvSpPr>
      <xdr:spPr>
        <a:xfrm>
          <a:off x="24050625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19</xdr:row>
      <xdr:rowOff>0</xdr:rowOff>
    </xdr:from>
    <xdr:ext cx="95250" cy="180975"/>
    <xdr:sp fLocksText="0">
      <xdr:nvSpPr>
        <xdr:cNvPr id="57" name="Text Box 19"/>
        <xdr:cNvSpPr txBox="1">
          <a:spLocks noChangeArrowheads="1"/>
        </xdr:cNvSpPr>
      </xdr:nvSpPr>
      <xdr:spPr>
        <a:xfrm>
          <a:off x="24050625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19</xdr:row>
      <xdr:rowOff>504825</xdr:rowOff>
    </xdr:from>
    <xdr:ext cx="95250" cy="209550"/>
    <xdr:sp fLocksText="0">
      <xdr:nvSpPr>
        <xdr:cNvPr id="58" name="Text Box 15"/>
        <xdr:cNvSpPr txBox="1">
          <a:spLocks noChangeArrowheads="1"/>
        </xdr:cNvSpPr>
      </xdr:nvSpPr>
      <xdr:spPr>
        <a:xfrm>
          <a:off x="24050625" y="661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0</xdr:rowOff>
    </xdr:from>
    <xdr:ext cx="95250" cy="180975"/>
    <xdr:sp fLocksText="0">
      <xdr:nvSpPr>
        <xdr:cNvPr id="59" name="Text Box 16"/>
        <xdr:cNvSpPr txBox="1">
          <a:spLocks noChangeArrowheads="1"/>
        </xdr:cNvSpPr>
      </xdr:nvSpPr>
      <xdr:spPr>
        <a:xfrm>
          <a:off x="3320415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0</xdr:rowOff>
    </xdr:from>
    <xdr:ext cx="95250" cy="180975"/>
    <xdr:sp fLocksText="0">
      <xdr:nvSpPr>
        <xdr:cNvPr id="60" name="Text Box 17"/>
        <xdr:cNvSpPr txBox="1">
          <a:spLocks noChangeArrowheads="1"/>
        </xdr:cNvSpPr>
      </xdr:nvSpPr>
      <xdr:spPr>
        <a:xfrm>
          <a:off x="3320415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28575</xdr:rowOff>
    </xdr:from>
    <xdr:ext cx="95250" cy="161925"/>
    <xdr:sp fLocksText="0">
      <xdr:nvSpPr>
        <xdr:cNvPr id="61" name="Text Box 18"/>
        <xdr:cNvSpPr txBox="1">
          <a:spLocks noChangeArrowheads="1"/>
        </xdr:cNvSpPr>
      </xdr:nvSpPr>
      <xdr:spPr>
        <a:xfrm>
          <a:off x="33204150" y="61436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504825</xdr:rowOff>
    </xdr:from>
    <xdr:ext cx="95250" cy="209550"/>
    <xdr:sp fLocksText="0">
      <xdr:nvSpPr>
        <xdr:cNvPr id="62" name="Text Box 15"/>
        <xdr:cNvSpPr txBox="1">
          <a:spLocks noChangeArrowheads="1"/>
        </xdr:cNvSpPr>
      </xdr:nvSpPr>
      <xdr:spPr>
        <a:xfrm>
          <a:off x="33204150" y="661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0</xdr:rowOff>
    </xdr:from>
    <xdr:ext cx="95250" cy="180975"/>
    <xdr:sp fLocksText="0">
      <xdr:nvSpPr>
        <xdr:cNvPr id="63" name="Text Box 16"/>
        <xdr:cNvSpPr txBox="1">
          <a:spLocks noChangeArrowheads="1"/>
        </xdr:cNvSpPr>
      </xdr:nvSpPr>
      <xdr:spPr>
        <a:xfrm>
          <a:off x="3543300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0</xdr:rowOff>
    </xdr:from>
    <xdr:ext cx="95250" cy="180975"/>
    <xdr:sp fLocksText="0">
      <xdr:nvSpPr>
        <xdr:cNvPr id="64" name="Text Box 17"/>
        <xdr:cNvSpPr txBox="1">
          <a:spLocks noChangeArrowheads="1"/>
        </xdr:cNvSpPr>
      </xdr:nvSpPr>
      <xdr:spPr>
        <a:xfrm>
          <a:off x="3543300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0</xdr:rowOff>
    </xdr:from>
    <xdr:ext cx="95250" cy="180975"/>
    <xdr:sp fLocksText="0">
      <xdr:nvSpPr>
        <xdr:cNvPr id="65" name="Text Box 18"/>
        <xdr:cNvSpPr txBox="1">
          <a:spLocks noChangeArrowheads="1"/>
        </xdr:cNvSpPr>
      </xdr:nvSpPr>
      <xdr:spPr>
        <a:xfrm>
          <a:off x="3543300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0</xdr:rowOff>
    </xdr:from>
    <xdr:ext cx="95250" cy="180975"/>
    <xdr:sp fLocksText="0">
      <xdr:nvSpPr>
        <xdr:cNvPr id="66" name="Text Box 19"/>
        <xdr:cNvSpPr txBox="1">
          <a:spLocks noChangeArrowheads="1"/>
        </xdr:cNvSpPr>
      </xdr:nvSpPr>
      <xdr:spPr>
        <a:xfrm>
          <a:off x="3543300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0</xdr:rowOff>
    </xdr:from>
    <xdr:ext cx="95250" cy="180975"/>
    <xdr:sp fLocksText="0">
      <xdr:nvSpPr>
        <xdr:cNvPr id="67" name="Text Box 16"/>
        <xdr:cNvSpPr txBox="1">
          <a:spLocks noChangeArrowheads="1"/>
        </xdr:cNvSpPr>
      </xdr:nvSpPr>
      <xdr:spPr>
        <a:xfrm>
          <a:off x="3543300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fLocksText="0">
      <xdr:nvSpPr>
        <xdr:cNvPr id="68" name="Text Box 16"/>
        <xdr:cNvSpPr txBox="1">
          <a:spLocks noChangeArrowheads="1"/>
        </xdr:cNvSpPr>
      </xdr:nvSpPr>
      <xdr:spPr>
        <a:xfrm>
          <a:off x="42052875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fLocksText="0">
      <xdr:nvSpPr>
        <xdr:cNvPr id="69" name="Text Box 17"/>
        <xdr:cNvSpPr txBox="1">
          <a:spLocks noChangeArrowheads="1"/>
        </xdr:cNvSpPr>
      </xdr:nvSpPr>
      <xdr:spPr>
        <a:xfrm>
          <a:off x="42052875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fLocksText="0">
      <xdr:nvSpPr>
        <xdr:cNvPr id="70" name="Text Box 18"/>
        <xdr:cNvSpPr txBox="1">
          <a:spLocks noChangeArrowheads="1"/>
        </xdr:cNvSpPr>
      </xdr:nvSpPr>
      <xdr:spPr>
        <a:xfrm>
          <a:off x="42052875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16</xdr:row>
      <xdr:rowOff>0</xdr:rowOff>
    </xdr:from>
    <xdr:ext cx="95250" cy="171450"/>
    <xdr:sp fLocksText="0">
      <xdr:nvSpPr>
        <xdr:cNvPr id="71" name="Text Box 19"/>
        <xdr:cNvSpPr txBox="1">
          <a:spLocks noChangeArrowheads="1"/>
        </xdr:cNvSpPr>
      </xdr:nvSpPr>
      <xdr:spPr>
        <a:xfrm>
          <a:off x="42052875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19</xdr:row>
      <xdr:rowOff>504825</xdr:rowOff>
    </xdr:from>
    <xdr:ext cx="95250" cy="428625"/>
    <xdr:sp fLocksText="0">
      <xdr:nvSpPr>
        <xdr:cNvPr id="72" name="Text Box 15"/>
        <xdr:cNvSpPr txBox="1">
          <a:spLocks noChangeArrowheads="1"/>
        </xdr:cNvSpPr>
      </xdr:nvSpPr>
      <xdr:spPr>
        <a:xfrm>
          <a:off x="42052875" y="66198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5250" cy="0"/>
    <xdr:sp fLocksText="0">
      <xdr:nvSpPr>
        <xdr:cNvPr id="73" name="Text Box 15"/>
        <xdr:cNvSpPr txBox="1">
          <a:spLocks noChangeArrowheads="1"/>
        </xdr:cNvSpPr>
      </xdr:nvSpPr>
      <xdr:spPr>
        <a:xfrm>
          <a:off x="24050625" y="4400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22</xdr:row>
      <xdr:rowOff>0</xdr:rowOff>
    </xdr:from>
    <xdr:ext cx="95250" cy="447675"/>
    <xdr:sp fLocksText="0">
      <xdr:nvSpPr>
        <xdr:cNvPr id="74" name="Text Box 15"/>
        <xdr:cNvSpPr txBox="1">
          <a:spLocks noChangeArrowheads="1"/>
        </xdr:cNvSpPr>
      </xdr:nvSpPr>
      <xdr:spPr>
        <a:xfrm>
          <a:off x="24050625" y="719137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5250" cy="171450"/>
    <xdr:sp fLocksText="0">
      <xdr:nvSpPr>
        <xdr:cNvPr id="75" name="Text Box 16"/>
        <xdr:cNvSpPr txBox="1">
          <a:spLocks noChangeArrowheads="1"/>
        </xdr:cNvSpPr>
      </xdr:nvSpPr>
      <xdr:spPr>
        <a:xfrm>
          <a:off x="2405062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5250" cy="171450"/>
    <xdr:sp fLocksText="0">
      <xdr:nvSpPr>
        <xdr:cNvPr id="76" name="Text Box 17"/>
        <xdr:cNvSpPr txBox="1">
          <a:spLocks noChangeArrowheads="1"/>
        </xdr:cNvSpPr>
      </xdr:nvSpPr>
      <xdr:spPr>
        <a:xfrm>
          <a:off x="2405062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5250" cy="171450"/>
    <xdr:sp fLocksText="0">
      <xdr:nvSpPr>
        <xdr:cNvPr id="77" name="Text Box 18"/>
        <xdr:cNvSpPr txBox="1">
          <a:spLocks noChangeArrowheads="1"/>
        </xdr:cNvSpPr>
      </xdr:nvSpPr>
      <xdr:spPr>
        <a:xfrm>
          <a:off x="2405062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5250" cy="171450"/>
    <xdr:sp fLocksText="0">
      <xdr:nvSpPr>
        <xdr:cNvPr id="78" name="Text Box 19"/>
        <xdr:cNvSpPr txBox="1">
          <a:spLocks noChangeArrowheads="1"/>
        </xdr:cNvSpPr>
      </xdr:nvSpPr>
      <xdr:spPr>
        <a:xfrm>
          <a:off x="2405062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79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80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81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82" name="Text Box 19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428625"/>
    <xdr:sp fLocksText="0">
      <xdr:nvSpPr>
        <xdr:cNvPr id="83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21</xdr:row>
      <xdr:rowOff>0</xdr:rowOff>
    </xdr:from>
    <xdr:ext cx="95250" cy="171450"/>
    <xdr:sp fLocksText="0">
      <xdr:nvSpPr>
        <xdr:cNvPr id="84" name="Text Box 16"/>
        <xdr:cNvSpPr txBox="1">
          <a:spLocks noChangeArrowheads="1"/>
        </xdr:cNvSpPr>
      </xdr:nvSpPr>
      <xdr:spPr>
        <a:xfrm>
          <a:off x="406527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21</xdr:row>
      <xdr:rowOff>0</xdr:rowOff>
    </xdr:from>
    <xdr:ext cx="95250" cy="171450"/>
    <xdr:sp fLocksText="0">
      <xdr:nvSpPr>
        <xdr:cNvPr id="85" name="Text Box 17"/>
        <xdr:cNvSpPr txBox="1">
          <a:spLocks noChangeArrowheads="1"/>
        </xdr:cNvSpPr>
      </xdr:nvSpPr>
      <xdr:spPr>
        <a:xfrm>
          <a:off x="406527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21</xdr:row>
      <xdr:rowOff>0</xdr:rowOff>
    </xdr:from>
    <xdr:ext cx="95250" cy="171450"/>
    <xdr:sp fLocksText="0">
      <xdr:nvSpPr>
        <xdr:cNvPr id="86" name="Text Box 18"/>
        <xdr:cNvSpPr txBox="1">
          <a:spLocks noChangeArrowheads="1"/>
        </xdr:cNvSpPr>
      </xdr:nvSpPr>
      <xdr:spPr>
        <a:xfrm>
          <a:off x="406527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21</xdr:row>
      <xdr:rowOff>0</xdr:rowOff>
    </xdr:from>
    <xdr:ext cx="95250" cy="171450"/>
    <xdr:sp fLocksText="0">
      <xdr:nvSpPr>
        <xdr:cNvPr id="87" name="Text Box 19"/>
        <xdr:cNvSpPr txBox="1">
          <a:spLocks noChangeArrowheads="1"/>
        </xdr:cNvSpPr>
      </xdr:nvSpPr>
      <xdr:spPr>
        <a:xfrm>
          <a:off x="406527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24</xdr:row>
      <xdr:rowOff>0</xdr:rowOff>
    </xdr:from>
    <xdr:ext cx="95250" cy="428625"/>
    <xdr:sp fLocksText="0">
      <xdr:nvSpPr>
        <xdr:cNvPr id="88" name="Text Box 15"/>
        <xdr:cNvSpPr txBox="1">
          <a:spLocks noChangeArrowheads="1"/>
        </xdr:cNvSpPr>
      </xdr:nvSpPr>
      <xdr:spPr>
        <a:xfrm>
          <a:off x="406527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5250" cy="171450"/>
    <xdr:sp fLocksText="0">
      <xdr:nvSpPr>
        <xdr:cNvPr id="89" name="Text Box 16"/>
        <xdr:cNvSpPr txBox="1">
          <a:spLocks noChangeArrowheads="1"/>
        </xdr:cNvSpPr>
      </xdr:nvSpPr>
      <xdr:spPr>
        <a:xfrm>
          <a:off x="2405062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5250" cy="171450"/>
    <xdr:sp fLocksText="0">
      <xdr:nvSpPr>
        <xdr:cNvPr id="90" name="Text Box 17"/>
        <xdr:cNvSpPr txBox="1">
          <a:spLocks noChangeArrowheads="1"/>
        </xdr:cNvSpPr>
      </xdr:nvSpPr>
      <xdr:spPr>
        <a:xfrm>
          <a:off x="2405062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5250" cy="171450"/>
    <xdr:sp fLocksText="0">
      <xdr:nvSpPr>
        <xdr:cNvPr id="91" name="Text Box 18"/>
        <xdr:cNvSpPr txBox="1">
          <a:spLocks noChangeArrowheads="1"/>
        </xdr:cNvSpPr>
      </xdr:nvSpPr>
      <xdr:spPr>
        <a:xfrm>
          <a:off x="2405062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5250" cy="171450"/>
    <xdr:sp fLocksText="0">
      <xdr:nvSpPr>
        <xdr:cNvPr id="92" name="Text Box 19"/>
        <xdr:cNvSpPr txBox="1">
          <a:spLocks noChangeArrowheads="1"/>
        </xdr:cNvSpPr>
      </xdr:nvSpPr>
      <xdr:spPr>
        <a:xfrm>
          <a:off x="2405062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5250" cy="219075"/>
    <xdr:sp fLocksText="0">
      <xdr:nvSpPr>
        <xdr:cNvPr id="93" name="Text Box 15"/>
        <xdr:cNvSpPr txBox="1">
          <a:spLocks noChangeArrowheads="1"/>
        </xdr:cNvSpPr>
      </xdr:nvSpPr>
      <xdr:spPr>
        <a:xfrm>
          <a:off x="24050625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94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95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96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219075"/>
    <xdr:sp fLocksText="0">
      <xdr:nvSpPr>
        <xdr:cNvPr id="97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24</xdr:row>
      <xdr:rowOff>0</xdr:rowOff>
    </xdr:from>
    <xdr:ext cx="95250" cy="171450"/>
    <xdr:sp fLocksText="0">
      <xdr:nvSpPr>
        <xdr:cNvPr id="98" name="Text Box 16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24</xdr:row>
      <xdr:rowOff>0</xdr:rowOff>
    </xdr:from>
    <xdr:ext cx="95250" cy="171450"/>
    <xdr:sp fLocksText="0">
      <xdr:nvSpPr>
        <xdr:cNvPr id="99" name="Text Box 17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24</xdr:row>
      <xdr:rowOff>0</xdr:rowOff>
    </xdr:from>
    <xdr:ext cx="95250" cy="171450"/>
    <xdr:sp fLocksText="0">
      <xdr:nvSpPr>
        <xdr:cNvPr id="100" name="Text Box 18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24</xdr:row>
      <xdr:rowOff>0</xdr:rowOff>
    </xdr:from>
    <xdr:ext cx="95250" cy="171450"/>
    <xdr:sp fLocksText="0">
      <xdr:nvSpPr>
        <xdr:cNvPr id="101" name="Text Box 19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24</xdr:row>
      <xdr:rowOff>0</xdr:rowOff>
    </xdr:from>
    <xdr:ext cx="95250" cy="171450"/>
    <xdr:sp fLocksText="0">
      <xdr:nvSpPr>
        <xdr:cNvPr id="102" name="Text Box 16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21</xdr:row>
      <xdr:rowOff>0</xdr:rowOff>
    </xdr:from>
    <xdr:ext cx="95250" cy="171450"/>
    <xdr:sp fLocksText="0">
      <xdr:nvSpPr>
        <xdr:cNvPr id="103" name="Text Box 16"/>
        <xdr:cNvSpPr txBox="1">
          <a:spLocks noChangeArrowheads="1"/>
        </xdr:cNvSpPr>
      </xdr:nvSpPr>
      <xdr:spPr>
        <a:xfrm>
          <a:off x="4205287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21</xdr:row>
      <xdr:rowOff>0</xdr:rowOff>
    </xdr:from>
    <xdr:ext cx="95250" cy="171450"/>
    <xdr:sp fLocksText="0">
      <xdr:nvSpPr>
        <xdr:cNvPr id="104" name="Text Box 17"/>
        <xdr:cNvSpPr txBox="1">
          <a:spLocks noChangeArrowheads="1"/>
        </xdr:cNvSpPr>
      </xdr:nvSpPr>
      <xdr:spPr>
        <a:xfrm>
          <a:off x="4205287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21</xdr:row>
      <xdr:rowOff>0</xdr:rowOff>
    </xdr:from>
    <xdr:ext cx="95250" cy="171450"/>
    <xdr:sp fLocksText="0">
      <xdr:nvSpPr>
        <xdr:cNvPr id="105" name="Text Box 18"/>
        <xdr:cNvSpPr txBox="1">
          <a:spLocks noChangeArrowheads="1"/>
        </xdr:cNvSpPr>
      </xdr:nvSpPr>
      <xdr:spPr>
        <a:xfrm>
          <a:off x="4205287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21</xdr:row>
      <xdr:rowOff>0</xdr:rowOff>
    </xdr:from>
    <xdr:ext cx="95250" cy="171450"/>
    <xdr:sp fLocksText="0">
      <xdr:nvSpPr>
        <xdr:cNvPr id="106" name="Text Box 19"/>
        <xdr:cNvSpPr txBox="1">
          <a:spLocks noChangeArrowheads="1"/>
        </xdr:cNvSpPr>
      </xdr:nvSpPr>
      <xdr:spPr>
        <a:xfrm>
          <a:off x="4205287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24</xdr:row>
      <xdr:rowOff>0</xdr:rowOff>
    </xdr:from>
    <xdr:ext cx="95250" cy="428625"/>
    <xdr:sp fLocksText="0">
      <xdr:nvSpPr>
        <xdr:cNvPr id="107" name="Text Box 15"/>
        <xdr:cNvSpPr txBox="1">
          <a:spLocks noChangeArrowheads="1"/>
        </xdr:cNvSpPr>
      </xdr:nvSpPr>
      <xdr:spPr>
        <a:xfrm>
          <a:off x="42052875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25</xdr:row>
      <xdr:rowOff>0</xdr:rowOff>
    </xdr:from>
    <xdr:ext cx="95250" cy="104775"/>
    <xdr:sp fLocksText="0">
      <xdr:nvSpPr>
        <xdr:cNvPr id="108" name="Text Box 15"/>
        <xdr:cNvSpPr txBox="1">
          <a:spLocks noChangeArrowheads="1"/>
        </xdr:cNvSpPr>
      </xdr:nvSpPr>
      <xdr:spPr>
        <a:xfrm>
          <a:off x="24050625" y="71913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847725</xdr:colOff>
      <xdr:row>25</xdr:row>
      <xdr:rowOff>0</xdr:rowOff>
    </xdr:from>
    <xdr:ext cx="95250" cy="104775"/>
    <xdr:sp fLocksText="0">
      <xdr:nvSpPr>
        <xdr:cNvPr id="109" name="Text Box 15"/>
        <xdr:cNvSpPr txBox="1">
          <a:spLocks noChangeArrowheads="1"/>
        </xdr:cNvSpPr>
      </xdr:nvSpPr>
      <xdr:spPr>
        <a:xfrm>
          <a:off x="43786425" y="71913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428625"/>
    <xdr:sp fLocksText="0">
      <xdr:nvSpPr>
        <xdr:cNvPr id="110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24</xdr:row>
      <xdr:rowOff>0</xdr:rowOff>
    </xdr:from>
    <xdr:ext cx="95250" cy="428625"/>
    <xdr:sp fLocksText="0">
      <xdr:nvSpPr>
        <xdr:cNvPr id="111" name="Text Box 15"/>
        <xdr:cNvSpPr txBox="1">
          <a:spLocks noChangeArrowheads="1"/>
        </xdr:cNvSpPr>
      </xdr:nvSpPr>
      <xdr:spPr>
        <a:xfrm>
          <a:off x="406527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24</xdr:row>
      <xdr:rowOff>0</xdr:rowOff>
    </xdr:from>
    <xdr:ext cx="95250" cy="428625"/>
    <xdr:sp fLocksText="0">
      <xdr:nvSpPr>
        <xdr:cNvPr id="112" name="Text Box 15"/>
        <xdr:cNvSpPr txBox="1">
          <a:spLocks noChangeArrowheads="1"/>
        </xdr:cNvSpPr>
      </xdr:nvSpPr>
      <xdr:spPr>
        <a:xfrm>
          <a:off x="42052875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27</xdr:row>
      <xdr:rowOff>0</xdr:rowOff>
    </xdr:from>
    <xdr:ext cx="95250" cy="447675"/>
    <xdr:sp fLocksText="0">
      <xdr:nvSpPr>
        <xdr:cNvPr id="113" name="Text Box 15"/>
        <xdr:cNvSpPr txBox="1">
          <a:spLocks noChangeArrowheads="1"/>
        </xdr:cNvSpPr>
      </xdr:nvSpPr>
      <xdr:spPr>
        <a:xfrm>
          <a:off x="24050625" y="719137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95250" cy="171450"/>
    <xdr:sp fLocksText="0">
      <xdr:nvSpPr>
        <xdr:cNvPr id="114" name="Text Box 16"/>
        <xdr:cNvSpPr txBox="1">
          <a:spLocks noChangeArrowheads="1"/>
        </xdr:cNvSpPr>
      </xdr:nvSpPr>
      <xdr:spPr>
        <a:xfrm>
          <a:off x="2405062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95250" cy="171450"/>
    <xdr:sp fLocksText="0">
      <xdr:nvSpPr>
        <xdr:cNvPr id="115" name="Text Box 17"/>
        <xdr:cNvSpPr txBox="1">
          <a:spLocks noChangeArrowheads="1"/>
        </xdr:cNvSpPr>
      </xdr:nvSpPr>
      <xdr:spPr>
        <a:xfrm>
          <a:off x="2405062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95250" cy="171450"/>
    <xdr:sp fLocksText="0">
      <xdr:nvSpPr>
        <xdr:cNvPr id="116" name="Text Box 18"/>
        <xdr:cNvSpPr txBox="1">
          <a:spLocks noChangeArrowheads="1"/>
        </xdr:cNvSpPr>
      </xdr:nvSpPr>
      <xdr:spPr>
        <a:xfrm>
          <a:off x="2405062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95250" cy="171450"/>
    <xdr:sp fLocksText="0">
      <xdr:nvSpPr>
        <xdr:cNvPr id="117" name="Text Box 19"/>
        <xdr:cNvSpPr txBox="1">
          <a:spLocks noChangeArrowheads="1"/>
        </xdr:cNvSpPr>
      </xdr:nvSpPr>
      <xdr:spPr>
        <a:xfrm>
          <a:off x="2405062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118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119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120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121" name="Text Box 19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438150"/>
    <xdr:sp fLocksText="0">
      <xdr:nvSpPr>
        <xdr:cNvPr id="122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26</xdr:row>
      <xdr:rowOff>0</xdr:rowOff>
    </xdr:from>
    <xdr:ext cx="95250" cy="171450"/>
    <xdr:sp fLocksText="0">
      <xdr:nvSpPr>
        <xdr:cNvPr id="123" name="Text Box 16"/>
        <xdr:cNvSpPr txBox="1">
          <a:spLocks noChangeArrowheads="1"/>
        </xdr:cNvSpPr>
      </xdr:nvSpPr>
      <xdr:spPr>
        <a:xfrm>
          <a:off x="406527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26</xdr:row>
      <xdr:rowOff>0</xdr:rowOff>
    </xdr:from>
    <xdr:ext cx="95250" cy="171450"/>
    <xdr:sp fLocksText="0">
      <xdr:nvSpPr>
        <xdr:cNvPr id="124" name="Text Box 17"/>
        <xdr:cNvSpPr txBox="1">
          <a:spLocks noChangeArrowheads="1"/>
        </xdr:cNvSpPr>
      </xdr:nvSpPr>
      <xdr:spPr>
        <a:xfrm>
          <a:off x="406527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26</xdr:row>
      <xdr:rowOff>0</xdr:rowOff>
    </xdr:from>
    <xdr:ext cx="95250" cy="171450"/>
    <xdr:sp fLocksText="0">
      <xdr:nvSpPr>
        <xdr:cNvPr id="125" name="Text Box 18"/>
        <xdr:cNvSpPr txBox="1">
          <a:spLocks noChangeArrowheads="1"/>
        </xdr:cNvSpPr>
      </xdr:nvSpPr>
      <xdr:spPr>
        <a:xfrm>
          <a:off x="406527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26</xdr:row>
      <xdr:rowOff>0</xdr:rowOff>
    </xdr:from>
    <xdr:ext cx="95250" cy="171450"/>
    <xdr:sp fLocksText="0">
      <xdr:nvSpPr>
        <xdr:cNvPr id="126" name="Text Box 19"/>
        <xdr:cNvSpPr txBox="1">
          <a:spLocks noChangeArrowheads="1"/>
        </xdr:cNvSpPr>
      </xdr:nvSpPr>
      <xdr:spPr>
        <a:xfrm>
          <a:off x="406527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0</xdr:colOff>
      <xdr:row>29</xdr:row>
      <xdr:rowOff>0</xdr:rowOff>
    </xdr:from>
    <xdr:ext cx="95250" cy="438150"/>
    <xdr:sp fLocksText="0">
      <xdr:nvSpPr>
        <xdr:cNvPr id="127" name="Text Box 15"/>
        <xdr:cNvSpPr txBox="1">
          <a:spLocks noChangeArrowheads="1"/>
        </xdr:cNvSpPr>
      </xdr:nvSpPr>
      <xdr:spPr>
        <a:xfrm>
          <a:off x="4065270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95250" cy="171450"/>
    <xdr:sp fLocksText="0">
      <xdr:nvSpPr>
        <xdr:cNvPr id="128" name="Text Box 16"/>
        <xdr:cNvSpPr txBox="1">
          <a:spLocks noChangeArrowheads="1"/>
        </xdr:cNvSpPr>
      </xdr:nvSpPr>
      <xdr:spPr>
        <a:xfrm>
          <a:off x="2405062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95250" cy="171450"/>
    <xdr:sp fLocksText="0">
      <xdr:nvSpPr>
        <xdr:cNvPr id="129" name="Text Box 17"/>
        <xdr:cNvSpPr txBox="1">
          <a:spLocks noChangeArrowheads="1"/>
        </xdr:cNvSpPr>
      </xdr:nvSpPr>
      <xdr:spPr>
        <a:xfrm>
          <a:off x="2405062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95250" cy="171450"/>
    <xdr:sp fLocksText="0">
      <xdr:nvSpPr>
        <xdr:cNvPr id="130" name="Text Box 18"/>
        <xdr:cNvSpPr txBox="1">
          <a:spLocks noChangeArrowheads="1"/>
        </xdr:cNvSpPr>
      </xdr:nvSpPr>
      <xdr:spPr>
        <a:xfrm>
          <a:off x="2405062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95250" cy="171450"/>
    <xdr:sp fLocksText="0">
      <xdr:nvSpPr>
        <xdr:cNvPr id="131" name="Text Box 19"/>
        <xdr:cNvSpPr txBox="1">
          <a:spLocks noChangeArrowheads="1"/>
        </xdr:cNvSpPr>
      </xdr:nvSpPr>
      <xdr:spPr>
        <a:xfrm>
          <a:off x="2405062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29</xdr:row>
      <xdr:rowOff>0</xdr:rowOff>
    </xdr:from>
    <xdr:ext cx="95250" cy="219075"/>
    <xdr:sp fLocksText="0">
      <xdr:nvSpPr>
        <xdr:cNvPr id="132" name="Text Box 15"/>
        <xdr:cNvSpPr txBox="1">
          <a:spLocks noChangeArrowheads="1"/>
        </xdr:cNvSpPr>
      </xdr:nvSpPr>
      <xdr:spPr>
        <a:xfrm>
          <a:off x="24050625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133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134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135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219075"/>
    <xdr:sp fLocksText="0">
      <xdr:nvSpPr>
        <xdr:cNvPr id="136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29</xdr:row>
      <xdr:rowOff>0</xdr:rowOff>
    </xdr:from>
    <xdr:ext cx="95250" cy="171450"/>
    <xdr:sp fLocksText="0">
      <xdr:nvSpPr>
        <xdr:cNvPr id="137" name="Text Box 16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29</xdr:row>
      <xdr:rowOff>0</xdr:rowOff>
    </xdr:from>
    <xdr:ext cx="95250" cy="171450"/>
    <xdr:sp fLocksText="0">
      <xdr:nvSpPr>
        <xdr:cNvPr id="138" name="Text Box 17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29</xdr:row>
      <xdr:rowOff>0</xdr:rowOff>
    </xdr:from>
    <xdr:ext cx="95250" cy="171450"/>
    <xdr:sp fLocksText="0">
      <xdr:nvSpPr>
        <xdr:cNvPr id="139" name="Text Box 18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29</xdr:row>
      <xdr:rowOff>0</xdr:rowOff>
    </xdr:from>
    <xdr:ext cx="95250" cy="171450"/>
    <xdr:sp fLocksText="0">
      <xdr:nvSpPr>
        <xdr:cNvPr id="140" name="Text Box 19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29</xdr:row>
      <xdr:rowOff>0</xdr:rowOff>
    </xdr:from>
    <xdr:ext cx="95250" cy="171450"/>
    <xdr:sp fLocksText="0">
      <xdr:nvSpPr>
        <xdr:cNvPr id="141" name="Text Box 16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26</xdr:row>
      <xdr:rowOff>0</xdr:rowOff>
    </xdr:from>
    <xdr:ext cx="95250" cy="171450"/>
    <xdr:sp fLocksText="0">
      <xdr:nvSpPr>
        <xdr:cNvPr id="142" name="Text Box 16"/>
        <xdr:cNvSpPr txBox="1">
          <a:spLocks noChangeArrowheads="1"/>
        </xdr:cNvSpPr>
      </xdr:nvSpPr>
      <xdr:spPr>
        <a:xfrm>
          <a:off x="4205287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26</xdr:row>
      <xdr:rowOff>0</xdr:rowOff>
    </xdr:from>
    <xdr:ext cx="95250" cy="171450"/>
    <xdr:sp fLocksText="0">
      <xdr:nvSpPr>
        <xdr:cNvPr id="143" name="Text Box 17"/>
        <xdr:cNvSpPr txBox="1">
          <a:spLocks noChangeArrowheads="1"/>
        </xdr:cNvSpPr>
      </xdr:nvSpPr>
      <xdr:spPr>
        <a:xfrm>
          <a:off x="4205287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26</xdr:row>
      <xdr:rowOff>0</xdr:rowOff>
    </xdr:from>
    <xdr:ext cx="95250" cy="171450"/>
    <xdr:sp fLocksText="0">
      <xdr:nvSpPr>
        <xdr:cNvPr id="144" name="Text Box 18"/>
        <xdr:cNvSpPr txBox="1">
          <a:spLocks noChangeArrowheads="1"/>
        </xdr:cNvSpPr>
      </xdr:nvSpPr>
      <xdr:spPr>
        <a:xfrm>
          <a:off x="4205287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26</xdr:row>
      <xdr:rowOff>0</xdr:rowOff>
    </xdr:from>
    <xdr:ext cx="95250" cy="171450"/>
    <xdr:sp fLocksText="0">
      <xdr:nvSpPr>
        <xdr:cNvPr id="145" name="Text Box 19"/>
        <xdr:cNvSpPr txBox="1">
          <a:spLocks noChangeArrowheads="1"/>
        </xdr:cNvSpPr>
      </xdr:nvSpPr>
      <xdr:spPr>
        <a:xfrm>
          <a:off x="42052875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42</xdr:col>
      <xdr:colOff>0</xdr:colOff>
      <xdr:row>29</xdr:row>
      <xdr:rowOff>0</xdr:rowOff>
    </xdr:from>
    <xdr:ext cx="95250" cy="438150"/>
    <xdr:sp fLocksText="0">
      <xdr:nvSpPr>
        <xdr:cNvPr id="146" name="Text Box 15"/>
        <xdr:cNvSpPr txBox="1">
          <a:spLocks noChangeArrowheads="1"/>
        </xdr:cNvSpPr>
      </xdr:nvSpPr>
      <xdr:spPr>
        <a:xfrm>
          <a:off x="42052875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30</xdr:row>
      <xdr:rowOff>0</xdr:rowOff>
    </xdr:from>
    <xdr:ext cx="95250" cy="104775"/>
    <xdr:sp fLocksText="0">
      <xdr:nvSpPr>
        <xdr:cNvPr id="147" name="Text Box 15"/>
        <xdr:cNvSpPr txBox="1">
          <a:spLocks noChangeArrowheads="1"/>
        </xdr:cNvSpPr>
      </xdr:nvSpPr>
      <xdr:spPr>
        <a:xfrm>
          <a:off x="24050625" y="71913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847725</xdr:colOff>
      <xdr:row>30</xdr:row>
      <xdr:rowOff>0</xdr:rowOff>
    </xdr:from>
    <xdr:ext cx="95250" cy="104775"/>
    <xdr:sp fLocksText="0">
      <xdr:nvSpPr>
        <xdr:cNvPr id="148" name="Text Box 15"/>
        <xdr:cNvSpPr txBox="1">
          <a:spLocks noChangeArrowheads="1"/>
        </xdr:cNvSpPr>
      </xdr:nvSpPr>
      <xdr:spPr>
        <a:xfrm>
          <a:off x="43786425" y="71913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847725</xdr:colOff>
      <xdr:row>30</xdr:row>
      <xdr:rowOff>0</xdr:rowOff>
    </xdr:from>
    <xdr:ext cx="95250" cy="104775"/>
    <xdr:sp fLocksText="0">
      <xdr:nvSpPr>
        <xdr:cNvPr id="149" name="Text Box 15"/>
        <xdr:cNvSpPr txBox="1">
          <a:spLocks noChangeArrowheads="1"/>
        </xdr:cNvSpPr>
      </xdr:nvSpPr>
      <xdr:spPr>
        <a:xfrm>
          <a:off x="43786425" y="71913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20</xdr:row>
      <xdr:rowOff>466725</xdr:rowOff>
    </xdr:from>
    <xdr:ext cx="95250" cy="438150"/>
    <xdr:sp fLocksText="0">
      <xdr:nvSpPr>
        <xdr:cNvPr id="150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20</xdr:row>
      <xdr:rowOff>466725</xdr:rowOff>
    </xdr:from>
    <xdr:ext cx="95250" cy="438150"/>
    <xdr:sp fLocksText="0">
      <xdr:nvSpPr>
        <xdr:cNvPr id="151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20</xdr:row>
      <xdr:rowOff>466725</xdr:rowOff>
    </xdr:from>
    <xdr:ext cx="95250" cy="219075"/>
    <xdr:sp fLocksText="0">
      <xdr:nvSpPr>
        <xdr:cNvPr id="152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22</xdr:row>
      <xdr:rowOff>0</xdr:rowOff>
    </xdr:from>
    <xdr:ext cx="95250" cy="428625"/>
    <xdr:sp fLocksText="0">
      <xdr:nvSpPr>
        <xdr:cNvPr id="153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0</xdr:rowOff>
    </xdr:from>
    <xdr:ext cx="95250" cy="0"/>
    <xdr:sp fLocksText="0">
      <xdr:nvSpPr>
        <xdr:cNvPr id="154" name="Text Box 15"/>
        <xdr:cNvSpPr txBox="1">
          <a:spLocks noChangeArrowheads="1"/>
        </xdr:cNvSpPr>
      </xdr:nvSpPr>
      <xdr:spPr>
        <a:xfrm>
          <a:off x="24050625" y="4400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0</xdr:rowOff>
    </xdr:from>
    <xdr:ext cx="95250" cy="0"/>
    <xdr:sp fLocksText="0">
      <xdr:nvSpPr>
        <xdr:cNvPr id="155" name="Text Box 15"/>
        <xdr:cNvSpPr txBox="1">
          <a:spLocks noChangeArrowheads="1"/>
        </xdr:cNvSpPr>
      </xdr:nvSpPr>
      <xdr:spPr>
        <a:xfrm>
          <a:off x="24050625" y="4400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0</xdr:rowOff>
    </xdr:from>
    <xdr:ext cx="95250" cy="0"/>
    <xdr:sp fLocksText="0">
      <xdr:nvSpPr>
        <xdr:cNvPr id="156" name="Text Box 15"/>
        <xdr:cNvSpPr txBox="1">
          <a:spLocks noChangeArrowheads="1"/>
        </xdr:cNvSpPr>
      </xdr:nvSpPr>
      <xdr:spPr>
        <a:xfrm>
          <a:off x="24050625" y="4400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0</xdr:rowOff>
    </xdr:from>
    <xdr:ext cx="95250" cy="0"/>
    <xdr:sp fLocksText="0">
      <xdr:nvSpPr>
        <xdr:cNvPr id="157" name="Text Box 15"/>
        <xdr:cNvSpPr txBox="1">
          <a:spLocks noChangeArrowheads="1"/>
        </xdr:cNvSpPr>
      </xdr:nvSpPr>
      <xdr:spPr>
        <a:xfrm>
          <a:off x="24050625" y="44005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30</xdr:row>
      <xdr:rowOff>0</xdr:rowOff>
    </xdr:from>
    <xdr:ext cx="95250" cy="104775"/>
    <xdr:sp fLocksText="0">
      <xdr:nvSpPr>
        <xdr:cNvPr id="158" name="Text Box 15"/>
        <xdr:cNvSpPr txBox="1">
          <a:spLocks noChangeArrowheads="1"/>
        </xdr:cNvSpPr>
      </xdr:nvSpPr>
      <xdr:spPr>
        <a:xfrm>
          <a:off x="24050625" y="71913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30</xdr:row>
      <xdr:rowOff>0</xdr:rowOff>
    </xdr:from>
    <xdr:ext cx="95250" cy="104775"/>
    <xdr:sp fLocksText="0">
      <xdr:nvSpPr>
        <xdr:cNvPr id="159" name="Text Box 15"/>
        <xdr:cNvSpPr txBox="1">
          <a:spLocks noChangeArrowheads="1"/>
        </xdr:cNvSpPr>
      </xdr:nvSpPr>
      <xdr:spPr>
        <a:xfrm>
          <a:off x="24050625" y="71913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43</xdr:col>
      <xdr:colOff>847725</xdr:colOff>
      <xdr:row>30</xdr:row>
      <xdr:rowOff>0</xdr:rowOff>
    </xdr:from>
    <xdr:ext cx="95250" cy="104775"/>
    <xdr:sp fLocksText="0">
      <xdr:nvSpPr>
        <xdr:cNvPr id="160" name="Text Box 15"/>
        <xdr:cNvSpPr txBox="1">
          <a:spLocks noChangeArrowheads="1"/>
        </xdr:cNvSpPr>
      </xdr:nvSpPr>
      <xdr:spPr>
        <a:xfrm>
          <a:off x="43786425" y="71913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0</xdr:rowOff>
    </xdr:from>
    <xdr:ext cx="95250" cy="114300"/>
    <xdr:sp fLocksText="0">
      <xdr:nvSpPr>
        <xdr:cNvPr id="161" name="Text Box 15"/>
        <xdr:cNvSpPr txBox="1">
          <a:spLocks noChangeArrowheads="1"/>
        </xdr:cNvSpPr>
      </xdr:nvSpPr>
      <xdr:spPr>
        <a:xfrm>
          <a:off x="24050625" y="440055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0</xdr:rowOff>
    </xdr:from>
    <xdr:ext cx="95250" cy="114300"/>
    <xdr:sp fLocksText="0">
      <xdr:nvSpPr>
        <xdr:cNvPr id="162" name="Text Box 15"/>
        <xdr:cNvSpPr txBox="1">
          <a:spLocks noChangeArrowheads="1"/>
        </xdr:cNvSpPr>
      </xdr:nvSpPr>
      <xdr:spPr>
        <a:xfrm>
          <a:off x="24050625" y="440055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0</xdr:rowOff>
    </xdr:from>
    <xdr:ext cx="95250" cy="114300"/>
    <xdr:sp fLocksText="0">
      <xdr:nvSpPr>
        <xdr:cNvPr id="163" name="Text Box 15"/>
        <xdr:cNvSpPr txBox="1">
          <a:spLocks noChangeArrowheads="1"/>
        </xdr:cNvSpPr>
      </xdr:nvSpPr>
      <xdr:spPr>
        <a:xfrm>
          <a:off x="24050625" y="440055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20</xdr:row>
      <xdr:rowOff>304800</xdr:rowOff>
    </xdr:from>
    <xdr:ext cx="95250" cy="0"/>
    <xdr:sp fLocksText="0">
      <xdr:nvSpPr>
        <xdr:cNvPr id="164" name="Text Box 15"/>
        <xdr:cNvSpPr txBox="1">
          <a:spLocks noChangeArrowheads="1"/>
        </xdr:cNvSpPr>
      </xdr:nvSpPr>
      <xdr:spPr>
        <a:xfrm>
          <a:off x="24050625" y="70294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20</xdr:row>
      <xdr:rowOff>304800</xdr:rowOff>
    </xdr:from>
    <xdr:ext cx="95250" cy="0"/>
    <xdr:sp fLocksText="0">
      <xdr:nvSpPr>
        <xdr:cNvPr id="165" name="Text Box 15"/>
        <xdr:cNvSpPr txBox="1">
          <a:spLocks noChangeArrowheads="1"/>
        </xdr:cNvSpPr>
      </xdr:nvSpPr>
      <xdr:spPr>
        <a:xfrm>
          <a:off x="24050625" y="70294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20</xdr:row>
      <xdr:rowOff>304800</xdr:rowOff>
    </xdr:from>
    <xdr:ext cx="95250" cy="0"/>
    <xdr:sp fLocksText="0">
      <xdr:nvSpPr>
        <xdr:cNvPr id="166" name="Text Box 15"/>
        <xdr:cNvSpPr txBox="1">
          <a:spLocks noChangeArrowheads="1"/>
        </xdr:cNvSpPr>
      </xdr:nvSpPr>
      <xdr:spPr>
        <a:xfrm>
          <a:off x="24050625" y="70294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20</xdr:row>
      <xdr:rowOff>304800</xdr:rowOff>
    </xdr:from>
    <xdr:ext cx="95250" cy="0"/>
    <xdr:sp fLocksText="0">
      <xdr:nvSpPr>
        <xdr:cNvPr id="167" name="Text Box 15"/>
        <xdr:cNvSpPr txBox="1">
          <a:spLocks noChangeArrowheads="1"/>
        </xdr:cNvSpPr>
      </xdr:nvSpPr>
      <xdr:spPr>
        <a:xfrm>
          <a:off x="24050625" y="70294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20</xdr:row>
      <xdr:rowOff>304800</xdr:rowOff>
    </xdr:from>
    <xdr:ext cx="95250" cy="104775"/>
    <xdr:sp fLocksText="0">
      <xdr:nvSpPr>
        <xdr:cNvPr id="168" name="Text Box 15"/>
        <xdr:cNvSpPr txBox="1">
          <a:spLocks noChangeArrowheads="1"/>
        </xdr:cNvSpPr>
      </xdr:nvSpPr>
      <xdr:spPr>
        <a:xfrm>
          <a:off x="24050625" y="702945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20</xdr:row>
      <xdr:rowOff>304800</xdr:rowOff>
    </xdr:from>
    <xdr:ext cx="95250" cy="104775"/>
    <xdr:sp fLocksText="0">
      <xdr:nvSpPr>
        <xdr:cNvPr id="169" name="Text Box 15"/>
        <xdr:cNvSpPr txBox="1">
          <a:spLocks noChangeArrowheads="1"/>
        </xdr:cNvSpPr>
      </xdr:nvSpPr>
      <xdr:spPr>
        <a:xfrm>
          <a:off x="24050625" y="702945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20</xdr:row>
      <xdr:rowOff>304800</xdr:rowOff>
    </xdr:from>
    <xdr:ext cx="95250" cy="104775"/>
    <xdr:sp fLocksText="0">
      <xdr:nvSpPr>
        <xdr:cNvPr id="170" name="Text Box 15"/>
        <xdr:cNvSpPr txBox="1">
          <a:spLocks noChangeArrowheads="1"/>
        </xdr:cNvSpPr>
      </xdr:nvSpPr>
      <xdr:spPr>
        <a:xfrm>
          <a:off x="24050625" y="702945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25</xdr:row>
      <xdr:rowOff>0</xdr:rowOff>
    </xdr:from>
    <xdr:ext cx="95250" cy="0"/>
    <xdr:sp fLocksText="0">
      <xdr:nvSpPr>
        <xdr:cNvPr id="171" name="Text Box 15"/>
        <xdr:cNvSpPr txBox="1">
          <a:spLocks noChangeArrowheads="1"/>
        </xdr:cNvSpPr>
      </xdr:nvSpPr>
      <xdr:spPr>
        <a:xfrm>
          <a:off x="24050625" y="71913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25</xdr:row>
      <xdr:rowOff>0</xdr:rowOff>
    </xdr:from>
    <xdr:ext cx="95250" cy="0"/>
    <xdr:sp fLocksText="0">
      <xdr:nvSpPr>
        <xdr:cNvPr id="172" name="Text Box 15"/>
        <xdr:cNvSpPr txBox="1">
          <a:spLocks noChangeArrowheads="1"/>
        </xdr:cNvSpPr>
      </xdr:nvSpPr>
      <xdr:spPr>
        <a:xfrm>
          <a:off x="24050625" y="71913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25</xdr:row>
      <xdr:rowOff>0</xdr:rowOff>
    </xdr:from>
    <xdr:ext cx="95250" cy="0"/>
    <xdr:sp fLocksText="0">
      <xdr:nvSpPr>
        <xdr:cNvPr id="173" name="Text Box 15"/>
        <xdr:cNvSpPr txBox="1">
          <a:spLocks noChangeArrowheads="1"/>
        </xdr:cNvSpPr>
      </xdr:nvSpPr>
      <xdr:spPr>
        <a:xfrm>
          <a:off x="24050625" y="71913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25</xdr:row>
      <xdr:rowOff>0</xdr:rowOff>
    </xdr:from>
    <xdr:ext cx="95250" cy="0"/>
    <xdr:sp fLocksText="0">
      <xdr:nvSpPr>
        <xdr:cNvPr id="174" name="Text Box 15"/>
        <xdr:cNvSpPr txBox="1">
          <a:spLocks noChangeArrowheads="1"/>
        </xdr:cNvSpPr>
      </xdr:nvSpPr>
      <xdr:spPr>
        <a:xfrm>
          <a:off x="24050625" y="71913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25</xdr:row>
      <xdr:rowOff>0</xdr:rowOff>
    </xdr:from>
    <xdr:ext cx="95250" cy="104775"/>
    <xdr:sp fLocksText="0">
      <xdr:nvSpPr>
        <xdr:cNvPr id="175" name="Text Box 15"/>
        <xdr:cNvSpPr txBox="1">
          <a:spLocks noChangeArrowheads="1"/>
        </xdr:cNvSpPr>
      </xdr:nvSpPr>
      <xdr:spPr>
        <a:xfrm>
          <a:off x="24050625" y="71913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25</xdr:row>
      <xdr:rowOff>0</xdr:rowOff>
    </xdr:from>
    <xdr:ext cx="95250" cy="104775"/>
    <xdr:sp fLocksText="0">
      <xdr:nvSpPr>
        <xdr:cNvPr id="176" name="Text Box 15"/>
        <xdr:cNvSpPr txBox="1">
          <a:spLocks noChangeArrowheads="1"/>
        </xdr:cNvSpPr>
      </xdr:nvSpPr>
      <xdr:spPr>
        <a:xfrm>
          <a:off x="24050625" y="71913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25</xdr:row>
      <xdr:rowOff>0</xdr:rowOff>
    </xdr:from>
    <xdr:ext cx="95250" cy="104775"/>
    <xdr:sp fLocksText="0">
      <xdr:nvSpPr>
        <xdr:cNvPr id="177" name="Text Box 15"/>
        <xdr:cNvSpPr txBox="1">
          <a:spLocks noChangeArrowheads="1"/>
        </xdr:cNvSpPr>
      </xdr:nvSpPr>
      <xdr:spPr>
        <a:xfrm>
          <a:off x="24050625" y="71913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25</xdr:row>
      <xdr:rowOff>0</xdr:rowOff>
    </xdr:from>
    <xdr:ext cx="95250" cy="104775"/>
    <xdr:sp fLocksText="0">
      <xdr:nvSpPr>
        <xdr:cNvPr id="178" name="Text Box 15"/>
        <xdr:cNvSpPr txBox="1">
          <a:spLocks noChangeArrowheads="1"/>
        </xdr:cNvSpPr>
      </xdr:nvSpPr>
      <xdr:spPr>
        <a:xfrm>
          <a:off x="24050625" y="71913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25</xdr:row>
      <xdr:rowOff>0</xdr:rowOff>
    </xdr:from>
    <xdr:ext cx="95250" cy="104775"/>
    <xdr:sp fLocksText="0">
      <xdr:nvSpPr>
        <xdr:cNvPr id="179" name="Text Box 15"/>
        <xdr:cNvSpPr txBox="1">
          <a:spLocks noChangeArrowheads="1"/>
        </xdr:cNvSpPr>
      </xdr:nvSpPr>
      <xdr:spPr>
        <a:xfrm>
          <a:off x="24050625" y="71913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25</xdr:row>
      <xdr:rowOff>0</xdr:rowOff>
    </xdr:from>
    <xdr:ext cx="95250" cy="104775"/>
    <xdr:sp fLocksText="0">
      <xdr:nvSpPr>
        <xdr:cNvPr id="180" name="Text Box 15"/>
        <xdr:cNvSpPr txBox="1">
          <a:spLocks noChangeArrowheads="1"/>
        </xdr:cNvSpPr>
      </xdr:nvSpPr>
      <xdr:spPr>
        <a:xfrm>
          <a:off x="24050625" y="71913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0</xdr:rowOff>
    </xdr:from>
    <xdr:ext cx="95250" cy="114300"/>
    <xdr:sp fLocksText="0">
      <xdr:nvSpPr>
        <xdr:cNvPr id="181" name="Text Box 15"/>
        <xdr:cNvSpPr txBox="1">
          <a:spLocks noChangeArrowheads="1"/>
        </xdr:cNvSpPr>
      </xdr:nvSpPr>
      <xdr:spPr>
        <a:xfrm>
          <a:off x="24050625" y="440055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0</xdr:rowOff>
    </xdr:from>
    <xdr:ext cx="95250" cy="114300"/>
    <xdr:sp fLocksText="0">
      <xdr:nvSpPr>
        <xdr:cNvPr id="182" name="Text Box 15"/>
        <xdr:cNvSpPr txBox="1">
          <a:spLocks noChangeArrowheads="1"/>
        </xdr:cNvSpPr>
      </xdr:nvSpPr>
      <xdr:spPr>
        <a:xfrm>
          <a:off x="24050625" y="440055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0</xdr:rowOff>
    </xdr:from>
    <xdr:ext cx="95250" cy="114300"/>
    <xdr:sp fLocksText="0">
      <xdr:nvSpPr>
        <xdr:cNvPr id="183" name="Text Box 15"/>
        <xdr:cNvSpPr txBox="1">
          <a:spLocks noChangeArrowheads="1"/>
        </xdr:cNvSpPr>
      </xdr:nvSpPr>
      <xdr:spPr>
        <a:xfrm>
          <a:off x="24050625" y="440055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0</xdr:rowOff>
    </xdr:from>
    <xdr:ext cx="95250" cy="114300"/>
    <xdr:sp fLocksText="0">
      <xdr:nvSpPr>
        <xdr:cNvPr id="184" name="Text Box 15"/>
        <xdr:cNvSpPr txBox="1">
          <a:spLocks noChangeArrowheads="1"/>
        </xdr:cNvSpPr>
      </xdr:nvSpPr>
      <xdr:spPr>
        <a:xfrm>
          <a:off x="24050625" y="440055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0</xdr:rowOff>
    </xdr:from>
    <xdr:ext cx="95250" cy="114300"/>
    <xdr:sp fLocksText="0">
      <xdr:nvSpPr>
        <xdr:cNvPr id="185" name="Text Box 15"/>
        <xdr:cNvSpPr txBox="1">
          <a:spLocks noChangeArrowheads="1"/>
        </xdr:cNvSpPr>
      </xdr:nvSpPr>
      <xdr:spPr>
        <a:xfrm>
          <a:off x="24050625" y="440055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15</xdr:row>
      <xdr:rowOff>0</xdr:rowOff>
    </xdr:from>
    <xdr:ext cx="95250" cy="114300"/>
    <xdr:sp fLocksText="0">
      <xdr:nvSpPr>
        <xdr:cNvPr id="186" name="Text Box 15"/>
        <xdr:cNvSpPr txBox="1">
          <a:spLocks noChangeArrowheads="1"/>
        </xdr:cNvSpPr>
      </xdr:nvSpPr>
      <xdr:spPr>
        <a:xfrm>
          <a:off x="24050625" y="4400550"/>
          <a:ext cx="952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20</xdr:row>
      <xdr:rowOff>304800</xdr:rowOff>
    </xdr:from>
    <xdr:ext cx="95250" cy="104775"/>
    <xdr:sp fLocksText="0">
      <xdr:nvSpPr>
        <xdr:cNvPr id="187" name="Text Box 15"/>
        <xdr:cNvSpPr txBox="1">
          <a:spLocks noChangeArrowheads="1"/>
        </xdr:cNvSpPr>
      </xdr:nvSpPr>
      <xdr:spPr>
        <a:xfrm>
          <a:off x="24050625" y="702945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20</xdr:row>
      <xdr:rowOff>304800</xdr:rowOff>
    </xdr:from>
    <xdr:ext cx="95250" cy="104775"/>
    <xdr:sp fLocksText="0">
      <xdr:nvSpPr>
        <xdr:cNvPr id="188" name="Text Box 15"/>
        <xdr:cNvSpPr txBox="1">
          <a:spLocks noChangeArrowheads="1"/>
        </xdr:cNvSpPr>
      </xdr:nvSpPr>
      <xdr:spPr>
        <a:xfrm>
          <a:off x="24050625" y="702945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20</xdr:row>
      <xdr:rowOff>304800</xdr:rowOff>
    </xdr:from>
    <xdr:ext cx="95250" cy="104775"/>
    <xdr:sp fLocksText="0">
      <xdr:nvSpPr>
        <xdr:cNvPr id="189" name="Text Box 15"/>
        <xdr:cNvSpPr txBox="1">
          <a:spLocks noChangeArrowheads="1"/>
        </xdr:cNvSpPr>
      </xdr:nvSpPr>
      <xdr:spPr>
        <a:xfrm>
          <a:off x="24050625" y="7029450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25</xdr:row>
      <xdr:rowOff>0</xdr:rowOff>
    </xdr:from>
    <xdr:ext cx="95250" cy="104775"/>
    <xdr:sp fLocksText="0">
      <xdr:nvSpPr>
        <xdr:cNvPr id="190" name="Text Box 15"/>
        <xdr:cNvSpPr txBox="1">
          <a:spLocks noChangeArrowheads="1"/>
        </xdr:cNvSpPr>
      </xdr:nvSpPr>
      <xdr:spPr>
        <a:xfrm>
          <a:off x="24050625" y="71913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25</xdr:row>
      <xdr:rowOff>0</xdr:rowOff>
    </xdr:from>
    <xdr:ext cx="95250" cy="104775"/>
    <xdr:sp fLocksText="0">
      <xdr:nvSpPr>
        <xdr:cNvPr id="191" name="Text Box 15"/>
        <xdr:cNvSpPr txBox="1">
          <a:spLocks noChangeArrowheads="1"/>
        </xdr:cNvSpPr>
      </xdr:nvSpPr>
      <xdr:spPr>
        <a:xfrm>
          <a:off x="24050625" y="71913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847725</xdr:colOff>
      <xdr:row>25</xdr:row>
      <xdr:rowOff>0</xdr:rowOff>
    </xdr:from>
    <xdr:ext cx="95250" cy="104775"/>
    <xdr:sp fLocksText="0">
      <xdr:nvSpPr>
        <xdr:cNvPr id="192" name="Text Box 15"/>
        <xdr:cNvSpPr txBox="1">
          <a:spLocks noChangeArrowheads="1"/>
        </xdr:cNvSpPr>
      </xdr:nvSpPr>
      <xdr:spPr>
        <a:xfrm>
          <a:off x="24050625" y="71913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12</xdr:row>
      <xdr:rowOff>0</xdr:rowOff>
    </xdr:from>
    <xdr:ext cx="95250" cy="438150"/>
    <xdr:sp fLocksText="0">
      <xdr:nvSpPr>
        <xdr:cNvPr id="193" name="Text Box 15"/>
        <xdr:cNvSpPr txBox="1">
          <a:spLocks noChangeArrowheads="1"/>
        </xdr:cNvSpPr>
      </xdr:nvSpPr>
      <xdr:spPr>
        <a:xfrm>
          <a:off x="33204150" y="44005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12</xdr:row>
      <xdr:rowOff>0</xdr:rowOff>
    </xdr:from>
    <xdr:ext cx="95250" cy="209550"/>
    <xdr:sp fLocksText="0">
      <xdr:nvSpPr>
        <xdr:cNvPr id="194" name="Text Box 15"/>
        <xdr:cNvSpPr txBox="1">
          <a:spLocks noChangeArrowheads="1"/>
        </xdr:cNvSpPr>
      </xdr:nvSpPr>
      <xdr:spPr>
        <a:xfrm>
          <a:off x="33204150" y="440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13</xdr:row>
      <xdr:rowOff>0</xdr:rowOff>
    </xdr:from>
    <xdr:ext cx="95250" cy="438150"/>
    <xdr:sp fLocksText="0">
      <xdr:nvSpPr>
        <xdr:cNvPr id="195" name="Text Box 15"/>
        <xdr:cNvSpPr txBox="1">
          <a:spLocks noChangeArrowheads="1"/>
        </xdr:cNvSpPr>
      </xdr:nvSpPr>
      <xdr:spPr>
        <a:xfrm>
          <a:off x="33204150" y="44005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13</xdr:row>
      <xdr:rowOff>0</xdr:rowOff>
    </xdr:from>
    <xdr:ext cx="95250" cy="219075"/>
    <xdr:sp fLocksText="0">
      <xdr:nvSpPr>
        <xdr:cNvPr id="196" name="Text Box 15"/>
        <xdr:cNvSpPr txBox="1">
          <a:spLocks noChangeArrowheads="1"/>
        </xdr:cNvSpPr>
      </xdr:nvSpPr>
      <xdr:spPr>
        <a:xfrm>
          <a:off x="33204150" y="440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197" name="Text Box 16"/>
        <xdr:cNvSpPr txBox="1">
          <a:spLocks noChangeArrowheads="1"/>
        </xdr:cNvSpPr>
      </xdr:nvSpPr>
      <xdr:spPr>
        <a:xfrm>
          <a:off x="3543300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198" name="Text Box 17"/>
        <xdr:cNvSpPr txBox="1">
          <a:spLocks noChangeArrowheads="1"/>
        </xdr:cNvSpPr>
      </xdr:nvSpPr>
      <xdr:spPr>
        <a:xfrm>
          <a:off x="3543300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199" name="Text Box 18"/>
        <xdr:cNvSpPr txBox="1">
          <a:spLocks noChangeArrowheads="1"/>
        </xdr:cNvSpPr>
      </xdr:nvSpPr>
      <xdr:spPr>
        <a:xfrm>
          <a:off x="3543300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200" name="Text Box 19"/>
        <xdr:cNvSpPr txBox="1">
          <a:spLocks noChangeArrowheads="1"/>
        </xdr:cNvSpPr>
      </xdr:nvSpPr>
      <xdr:spPr>
        <a:xfrm>
          <a:off x="3543300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438150"/>
    <xdr:sp fLocksText="0">
      <xdr:nvSpPr>
        <xdr:cNvPr id="201" name="Text Box 15"/>
        <xdr:cNvSpPr txBox="1">
          <a:spLocks noChangeArrowheads="1"/>
        </xdr:cNvSpPr>
      </xdr:nvSpPr>
      <xdr:spPr>
        <a:xfrm>
          <a:off x="35433000" y="44005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202" name="Text Box 16"/>
        <xdr:cNvSpPr txBox="1">
          <a:spLocks noChangeArrowheads="1"/>
        </xdr:cNvSpPr>
      </xdr:nvSpPr>
      <xdr:spPr>
        <a:xfrm>
          <a:off x="3543300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171450"/>
    <xdr:sp fLocksText="0">
      <xdr:nvSpPr>
        <xdr:cNvPr id="203" name="Text Box 17"/>
        <xdr:cNvSpPr txBox="1">
          <a:spLocks noChangeArrowheads="1"/>
        </xdr:cNvSpPr>
      </xdr:nvSpPr>
      <xdr:spPr>
        <a:xfrm>
          <a:off x="35433000" y="44005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104775" cy="171450"/>
    <xdr:sp fLocksText="0">
      <xdr:nvSpPr>
        <xdr:cNvPr id="204" name="Text Box 18"/>
        <xdr:cNvSpPr txBox="1">
          <a:spLocks noChangeArrowheads="1"/>
        </xdr:cNvSpPr>
      </xdr:nvSpPr>
      <xdr:spPr>
        <a:xfrm>
          <a:off x="35433000" y="44005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219075"/>
    <xdr:sp fLocksText="0">
      <xdr:nvSpPr>
        <xdr:cNvPr id="205" name="Text Box 15"/>
        <xdr:cNvSpPr txBox="1">
          <a:spLocks noChangeArrowheads="1"/>
        </xdr:cNvSpPr>
      </xdr:nvSpPr>
      <xdr:spPr>
        <a:xfrm>
          <a:off x="35433000" y="440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12</xdr:row>
      <xdr:rowOff>0</xdr:rowOff>
    </xdr:from>
    <xdr:ext cx="95250" cy="438150"/>
    <xdr:sp fLocksText="0">
      <xdr:nvSpPr>
        <xdr:cNvPr id="206" name="Text Box 15"/>
        <xdr:cNvSpPr txBox="1">
          <a:spLocks noChangeArrowheads="1"/>
        </xdr:cNvSpPr>
      </xdr:nvSpPr>
      <xdr:spPr>
        <a:xfrm>
          <a:off x="35433000" y="44005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12</xdr:row>
      <xdr:rowOff>0</xdr:rowOff>
    </xdr:from>
    <xdr:ext cx="95250" cy="209550"/>
    <xdr:sp fLocksText="0">
      <xdr:nvSpPr>
        <xdr:cNvPr id="207" name="Text Box 15"/>
        <xdr:cNvSpPr txBox="1">
          <a:spLocks noChangeArrowheads="1"/>
        </xdr:cNvSpPr>
      </xdr:nvSpPr>
      <xdr:spPr>
        <a:xfrm>
          <a:off x="35433000" y="4400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13</xdr:row>
      <xdr:rowOff>0</xdr:rowOff>
    </xdr:from>
    <xdr:ext cx="95250" cy="438150"/>
    <xdr:sp fLocksText="0">
      <xdr:nvSpPr>
        <xdr:cNvPr id="208" name="Text Box 15"/>
        <xdr:cNvSpPr txBox="1">
          <a:spLocks noChangeArrowheads="1"/>
        </xdr:cNvSpPr>
      </xdr:nvSpPr>
      <xdr:spPr>
        <a:xfrm>
          <a:off x="35433000" y="44005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13</xdr:row>
      <xdr:rowOff>0</xdr:rowOff>
    </xdr:from>
    <xdr:ext cx="95250" cy="219075"/>
    <xdr:sp fLocksText="0">
      <xdr:nvSpPr>
        <xdr:cNvPr id="209" name="Text Box 15"/>
        <xdr:cNvSpPr txBox="1">
          <a:spLocks noChangeArrowheads="1"/>
        </xdr:cNvSpPr>
      </xdr:nvSpPr>
      <xdr:spPr>
        <a:xfrm>
          <a:off x="35433000" y="440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17</xdr:row>
      <xdr:rowOff>0</xdr:rowOff>
    </xdr:from>
    <xdr:ext cx="95250" cy="171450"/>
    <xdr:sp fLocksText="0">
      <xdr:nvSpPr>
        <xdr:cNvPr id="210" name="Text Box 16"/>
        <xdr:cNvSpPr txBox="1">
          <a:spLocks noChangeArrowheads="1"/>
        </xdr:cNvSpPr>
      </xdr:nvSpPr>
      <xdr:spPr>
        <a:xfrm>
          <a:off x="33204150" y="49625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17</xdr:row>
      <xdr:rowOff>0</xdr:rowOff>
    </xdr:from>
    <xdr:ext cx="95250" cy="171450"/>
    <xdr:sp fLocksText="0">
      <xdr:nvSpPr>
        <xdr:cNvPr id="211" name="Text Box 17"/>
        <xdr:cNvSpPr txBox="1">
          <a:spLocks noChangeArrowheads="1"/>
        </xdr:cNvSpPr>
      </xdr:nvSpPr>
      <xdr:spPr>
        <a:xfrm>
          <a:off x="33204150" y="49625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17</xdr:row>
      <xdr:rowOff>0</xdr:rowOff>
    </xdr:from>
    <xdr:ext cx="95250" cy="171450"/>
    <xdr:sp fLocksText="0">
      <xdr:nvSpPr>
        <xdr:cNvPr id="212" name="Text Box 18"/>
        <xdr:cNvSpPr txBox="1">
          <a:spLocks noChangeArrowheads="1"/>
        </xdr:cNvSpPr>
      </xdr:nvSpPr>
      <xdr:spPr>
        <a:xfrm>
          <a:off x="33204150" y="49625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17</xdr:row>
      <xdr:rowOff>0</xdr:rowOff>
    </xdr:from>
    <xdr:ext cx="95250" cy="171450"/>
    <xdr:sp fLocksText="0">
      <xdr:nvSpPr>
        <xdr:cNvPr id="213" name="Text Box 19"/>
        <xdr:cNvSpPr txBox="1">
          <a:spLocks noChangeArrowheads="1"/>
        </xdr:cNvSpPr>
      </xdr:nvSpPr>
      <xdr:spPr>
        <a:xfrm>
          <a:off x="33204150" y="49625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17</xdr:row>
      <xdr:rowOff>504825</xdr:rowOff>
    </xdr:from>
    <xdr:ext cx="95250" cy="438150"/>
    <xdr:sp fLocksText="0">
      <xdr:nvSpPr>
        <xdr:cNvPr id="214" name="Text Box 15"/>
        <xdr:cNvSpPr txBox="1">
          <a:spLocks noChangeArrowheads="1"/>
        </xdr:cNvSpPr>
      </xdr:nvSpPr>
      <xdr:spPr>
        <a:xfrm>
          <a:off x="33204150" y="546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17</xdr:row>
      <xdr:rowOff>0</xdr:rowOff>
    </xdr:from>
    <xdr:ext cx="95250" cy="171450"/>
    <xdr:sp fLocksText="0">
      <xdr:nvSpPr>
        <xdr:cNvPr id="215" name="Text Box 16"/>
        <xdr:cNvSpPr txBox="1">
          <a:spLocks noChangeArrowheads="1"/>
        </xdr:cNvSpPr>
      </xdr:nvSpPr>
      <xdr:spPr>
        <a:xfrm>
          <a:off x="33204150" y="49625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17</xdr:row>
      <xdr:rowOff>0</xdr:rowOff>
    </xdr:from>
    <xdr:ext cx="95250" cy="171450"/>
    <xdr:sp fLocksText="0">
      <xdr:nvSpPr>
        <xdr:cNvPr id="216" name="Text Box 17"/>
        <xdr:cNvSpPr txBox="1">
          <a:spLocks noChangeArrowheads="1"/>
        </xdr:cNvSpPr>
      </xdr:nvSpPr>
      <xdr:spPr>
        <a:xfrm>
          <a:off x="33204150" y="49625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17</xdr:row>
      <xdr:rowOff>19050</xdr:rowOff>
    </xdr:from>
    <xdr:ext cx="95250" cy="171450"/>
    <xdr:sp fLocksText="0">
      <xdr:nvSpPr>
        <xdr:cNvPr id="217" name="Text Box 18"/>
        <xdr:cNvSpPr txBox="1">
          <a:spLocks noChangeArrowheads="1"/>
        </xdr:cNvSpPr>
      </xdr:nvSpPr>
      <xdr:spPr>
        <a:xfrm>
          <a:off x="33204150" y="49815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17</xdr:row>
      <xdr:rowOff>504825</xdr:rowOff>
    </xdr:from>
    <xdr:ext cx="95250" cy="209550"/>
    <xdr:sp fLocksText="0">
      <xdr:nvSpPr>
        <xdr:cNvPr id="218" name="Text Box 15"/>
        <xdr:cNvSpPr txBox="1">
          <a:spLocks noChangeArrowheads="1"/>
        </xdr:cNvSpPr>
      </xdr:nvSpPr>
      <xdr:spPr>
        <a:xfrm>
          <a:off x="33204150" y="546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504825</xdr:rowOff>
    </xdr:from>
    <xdr:ext cx="95250" cy="447675"/>
    <xdr:sp fLocksText="0">
      <xdr:nvSpPr>
        <xdr:cNvPr id="219" name="Text Box 15"/>
        <xdr:cNvSpPr txBox="1">
          <a:spLocks noChangeArrowheads="1"/>
        </xdr:cNvSpPr>
      </xdr:nvSpPr>
      <xdr:spPr>
        <a:xfrm>
          <a:off x="33204150" y="490537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504825</xdr:rowOff>
    </xdr:from>
    <xdr:ext cx="95250" cy="219075"/>
    <xdr:sp fLocksText="0">
      <xdr:nvSpPr>
        <xdr:cNvPr id="220" name="Text Box 15"/>
        <xdr:cNvSpPr txBox="1">
          <a:spLocks noChangeArrowheads="1"/>
        </xdr:cNvSpPr>
      </xdr:nvSpPr>
      <xdr:spPr>
        <a:xfrm>
          <a:off x="33204150" y="4905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18</xdr:row>
      <xdr:rowOff>0</xdr:rowOff>
    </xdr:from>
    <xdr:ext cx="95250" cy="171450"/>
    <xdr:sp fLocksText="0">
      <xdr:nvSpPr>
        <xdr:cNvPr id="221" name="Text Box 16"/>
        <xdr:cNvSpPr txBox="1">
          <a:spLocks noChangeArrowheads="1"/>
        </xdr:cNvSpPr>
      </xdr:nvSpPr>
      <xdr:spPr>
        <a:xfrm>
          <a:off x="33204150" y="56388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18</xdr:row>
      <xdr:rowOff>0</xdr:rowOff>
    </xdr:from>
    <xdr:ext cx="95250" cy="171450"/>
    <xdr:sp fLocksText="0">
      <xdr:nvSpPr>
        <xdr:cNvPr id="222" name="Text Box 17"/>
        <xdr:cNvSpPr txBox="1">
          <a:spLocks noChangeArrowheads="1"/>
        </xdr:cNvSpPr>
      </xdr:nvSpPr>
      <xdr:spPr>
        <a:xfrm>
          <a:off x="33204150" y="56388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18</xdr:row>
      <xdr:rowOff>0</xdr:rowOff>
    </xdr:from>
    <xdr:ext cx="95250" cy="171450"/>
    <xdr:sp fLocksText="0">
      <xdr:nvSpPr>
        <xdr:cNvPr id="223" name="Text Box 18"/>
        <xdr:cNvSpPr txBox="1">
          <a:spLocks noChangeArrowheads="1"/>
        </xdr:cNvSpPr>
      </xdr:nvSpPr>
      <xdr:spPr>
        <a:xfrm>
          <a:off x="33204150" y="56388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18</xdr:row>
      <xdr:rowOff>0</xdr:rowOff>
    </xdr:from>
    <xdr:ext cx="95250" cy="171450"/>
    <xdr:sp fLocksText="0">
      <xdr:nvSpPr>
        <xdr:cNvPr id="224" name="Text Box 19"/>
        <xdr:cNvSpPr txBox="1">
          <a:spLocks noChangeArrowheads="1"/>
        </xdr:cNvSpPr>
      </xdr:nvSpPr>
      <xdr:spPr>
        <a:xfrm>
          <a:off x="33204150" y="56388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18</xdr:row>
      <xdr:rowOff>476250</xdr:rowOff>
    </xdr:from>
    <xdr:ext cx="95250" cy="447675"/>
    <xdr:sp fLocksText="0">
      <xdr:nvSpPr>
        <xdr:cNvPr id="225" name="Text Box 15"/>
        <xdr:cNvSpPr txBox="1">
          <a:spLocks noChangeArrowheads="1"/>
        </xdr:cNvSpPr>
      </xdr:nvSpPr>
      <xdr:spPr>
        <a:xfrm>
          <a:off x="33204150" y="611505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18</xdr:row>
      <xdr:rowOff>0</xdr:rowOff>
    </xdr:from>
    <xdr:ext cx="95250" cy="171450"/>
    <xdr:sp fLocksText="0">
      <xdr:nvSpPr>
        <xdr:cNvPr id="226" name="Text Box 16"/>
        <xdr:cNvSpPr txBox="1">
          <a:spLocks noChangeArrowheads="1"/>
        </xdr:cNvSpPr>
      </xdr:nvSpPr>
      <xdr:spPr>
        <a:xfrm>
          <a:off x="33204150" y="56388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18</xdr:row>
      <xdr:rowOff>0</xdr:rowOff>
    </xdr:from>
    <xdr:ext cx="95250" cy="171450"/>
    <xdr:sp fLocksText="0">
      <xdr:nvSpPr>
        <xdr:cNvPr id="227" name="Text Box 17"/>
        <xdr:cNvSpPr txBox="1">
          <a:spLocks noChangeArrowheads="1"/>
        </xdr:cNvSpPr>
      </xdr:nvSpPr>
      <xdr:spPr>
        <a:xfrm>
          <a:off x="33204150" y="56388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18</xdr:row>
      <xdr:rowOff>19050</xdr:rowOff>
    </xdr:from>
    <xdr:ext cx="95250" cy="171450"/>
    <xdr:sp fLocksText="0">
      <xdr:nvSpPr>
        <xdr:cNvPr id="228" name="Text Box 18"/>
        <xdr:cNvSpPr txBox="1">
          <a:spLocks noChangeArrowheads="1"/>
        </xdr:cNvSpPr>
      </xdr:nvSpPr>
      <xdr:spPr>
        <a:xfrm>
          <a:off x="33204150" y="56578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18</xdr:row>
      <xdr:rowOff>476250</xdr:rowOff>
    </xdr:from>
    <xdr:ext cx="95250" cy="219075"/>
    <xdr:sp fLocksText="0">
      <xdr:nvSpPr>
        <xdr:cNvPr id="229" name="Text Box 15"/>
        <xdr:cNvSpPr txBox="1">
          <a:spLocks noChangeArrowheads="1"/>
        </xdr:cNvSpPr>
      </xdr:nvSpPr>
      <xdr:spPr>
        <a:xfrm>
          <a:off x="33204150" y="611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17</xdr:row>
      <xdr:rowOff>504825</xdr:rowOff>
    </xdr:from>
    <xdr:ext cx="95250" cy="438150"/>
    <xdr:sp fLocksText="0">
      <xdr:nvSpPr>
        <xdr:cNvPr id="230" name="Text Box 15"/>
        <xdr:cNvSpPr txBox="1">
          <a:spLocks noChangeArrowheads="1"/>
        </xdr:cNvSpPr>
      </xdr:nvSpPr>
      <xdr:spPr>
        <a:xfrm>
          <a:off x="33204150" y="546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17</xdr:row>
      <xdr:rowOff>504825</xdr:rowOff>
    </xdr:from>
    <xdr:ext cx="95250" cy="209550"/>
    <xdr:sp fLocksText="0">
      <xdr:nvSpPr>
        <xdr:cNvPr id="231" name="Text Box 15"/>
        <xdr:cNvSpPr txBox="1">
          <a:spLocks noChangeArrowheads="1"/>
        </xdr:cNvSpPr>
      </xdr:nvSpPr>
      <xdr:spPr>
        <a:xfrm>
          <a:off x="33204150" y="546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0</xdr:rowOff>
    </xdr:from>
    <xdr:ext cx="95250" cy="180975"/>
    <xdr:sp fLocksText="0">
      <xdr:nvSpPr>
        <xdr:cNvPr id="232" name="Text Box 16"/>
        <xdr:cNvSpPr txBox="1">
          <a:spLocks noChangeArrowheads="1"/>
        </xdr:cNvSpPr>
      </xdr:nvSpPr>
      <xdr:spPr>
        <a:xfrm>
          <a:off x="3320415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0</xdr:rowOff>
    </xdr:from>
    <xdr:ext cx="95250" cy="180975"/>
    <xdr:sp fLocksText="0">
      <xdr:nvSpPr>
        <xdr:cNvPr id="233" name="Text Box 17"/>
        <xdr:cNvSpPr txBox="1">
          <a:spLocks noChangeArrowheads="1"/>
        </xdr:cNvSpPr>
      </xdr:nvSpPr>
      <xdr:spPr>
        <a:xfrm>
          <a:off x="3320415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0</xdr:rowOff>
    </xdr:from>
    <xdr:ext cx="95250" cy="180975"/>
    <xdr:sp fLocksText="0">
      <xdr:nvSpPr>
        <xdr:cNvPr id="234" name="Text Box 18"/>
        <xdr:cNvSpPr txBox="1">
          <a:spLocks noChangeArrowheads="1"/>
        </xdr:cNvSpPr>
      </xdr:nvSpPr>
      <xdr:spPr>
        <a:xfrm>
          <a:off x="3320415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0</xdr:rowOff>
    </xdr:from>
    <xdr:ext cx="95250" cy="180975"/>
    <xdr:sp fLocksText="0">
      <xdr:nvSpPr>
        <xdr:cNvPr id="235" name="Text Box 19"/>
        <xdr:cNvSpPr txBox="1">
          <a:spLocks noChangeArrowheads="1"/>
        </xdr:cNvSpPr>
      </xdr:nvSpPr>
      <xdr:spPr>
        <a:xfrm>
          <a:off x="3320415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504825</xdr:rowOff>
    </xdr:from>
    <xdr:ext cx="95250" cy="428625"/>
    <xdr:sp fLocksText="0">
      <xdr:nvSpPr>
        <xdr:cNvPr id="236" name="Text Box 15"/>
        <xdr:cNvSpPr txBox="1">
          <a:spLocks noChangeArrowheads="1"/>
        </xdr:cNvSpPr>
      </xdr:nvSpPr>
      <xdr:spPr>
        <a:xfrm>
          <a:off x="33204150" y="66198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0</xdr:rowOff>
    </xdr:from>
    <xdr:ext cx="95250" cy="180975"/>
    <xdr:sp fLocksText="0">
      <xdr:nvSpPr>
        <xdr:cNvPr id="237" name="Text Box 16"/>
        <xdr:cNvSpPr txBox="1">
          <a:spLocks noChangeArrowheads="1"/>
        </xdr:cNvSpPr>
      </xdr:nvSpPr>
      <xdr:spPr>
        <a:xfrm>
          <a:off x="3320415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0</xdr:rowOff>
    </xdr:from>
    <xdr:ext cx="95250" cy="180975"/>
    <xdr:sp fLocksText="0">
      <xdr:nvSpPr>
        <xdr:cNvPr id="238" name="Text Box 17"/>
        <xdr:cNvSpPr txBox="1">
          <a:spLocks noChangeArrowheads="1"/>
        </xdr:cNvSpPr>
      </xdr:nvSpPr>
      <xdr:spPr>
        <a:xfrm>
          <a:off x="3320415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28575</xdr:rowOff>
    </xdr:from>
    <xdr:ext cx="95250" cy="161925"/>
    <xdr:sp fLocksText="0">
      <xdr:nvSpPr>
        <xdr:cNvPr id="239" name="Text Box 18"/>
        <xdr:cNvSpPr txBox="1">
          <a:spLocks noChangeArrowheads="1"/>
        </xdr:cNvSpPr>
      </xdr:nvSpPr>
      <xdr:spPr>
        <a:xfrm>
          <a:off x="33204150" y="61436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504825</xdr:rowOff>
    </xdr:from>
    <xdr:ext cx="95250" cy="209550"/>
    <xdr:sp fLocksText="0">
      <xdr:nvSpPr>
        <xdr:cNvPr id="240" name="Text Box 15"/>
        <xdr:cNvSpPr txBox="1">
          <a:spLocks noChangeArrowheads="1"/>
        </xdr:cNvSpPr>
      </xdr:nvSpPr>
      <xdr:spPr>
        <a:xfrm>
          <a:off x="33204150" y="661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18</xdr:row>
      <xdr:rowOff>476250</xdr:rowOff>
    </xdr:from>
    <xdr:ext cx="95250" cy="447675"/>
    <xdr:sp fLocksText="0">
      <xdr:nvSpPr>
        <xdr:cNvPr id="241" name="Text Box 15"/>
        <xdr:cNvSpPr txBox="1">
          <a:spLocks noChangeArrowheads="1"/>
        </xdr:cNvSpPr>
      </xdr:nvSpPr>
      <xdr:spPr>
        <a:xfrm>
          <a:off x="33204150" y="611505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18</xdr:row>
      <xdr:rowOff>476250</xdr:rowOff>
    </xdr:from>
    <xdr:ext cx="95250" cy="219075"/>
    <xdr:sp fLocksText="0">
      <xdr:nvSpPr>
        <xdr:cNvPr id="242" name="Text Box 15"/>
        <xdr:cNvSpPr txBox="1">
          <a:spLocks noChangeArrowheads="1"/>
        </xdr:cNvSpPr>
      </xdr:nvSpPr>
      <xdr:spPr>
        <a:xfrm>
          <a:off x="33204150" y="611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20</xdr:row>
      <xdr:rowOff>0</xdr:rowOff>
    </xdr:from>
    <xdr:ext cx="95250" cy="171450"/>
    <xdr:sp fLocksText="0">
      <xdr:nvSpPr>
        <xdr:cNvPr id="243" name="Text Box 16"/>
        <xdr:cNvSpPr txBox="1">
          <a:spLocks noChangeArrowheads="1"/>
        </xdr:cNvSpPr>
      </xdr:nvSpPr>
      <xdr:spPr>
        <a:xfrm>
          <a:off x="3320415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20</xdr:row>
      <xdr:rowOff>0</xdr:rowOff>
    </xdr:from>
    <xdr:ext cx="95250" cy="171450"/>
    <xdr:sp fLocksText="0">
      <xdr:nvSpPr>
        <xdr:cNvPr id="244" name="Text Box 17"/>
        <xdr:cNvSpPr txBox="1">
          <a:spLocks noChangeArrowheads="1"/>
        </xdr:cNvSpPr>
      </xdr:nvSpPr>
      <xdr:spPr>
        <a:xfrm>
          <a:off x="3320415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20</xdr:row>
      <xdr:rowOff>0</xdr:rowOff>
    </xdr:from>
    <xdr:ext cx="95250" cy="171450"/>
    <xdr:sp fLocksText="0">
      <xdr:nvSpPr>
        <xdr:cNvPr id="245" name="Text Box 18"/>
        <xdr:cNvSpPr txBox="1">
          <a:spLocks noChangeArrowheads="1"/>
        </xdr:cNvSpPr>
      </xdr:nvSpPr>
      <xdr:spPr>
        <a:xfrm>
          <a:off x="3320415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20</xdr:row>
      <xdr:rowOff>0</xdr:rowOff>
    </xdr:from>
    <xdr:ext cx="95250" cy="171450"/>
    <xdr:sp fLocksText="0">
      <xdr:nvSpPr>
        <xdr:cNvPr id="246" name="Text Box 19"/>
        <xdr:cNvSpPr txBox="1">
          <a:spLocks noChangeArrowheads="1"/>
        </xdr:cNvSpPr>
      </xdr:nvSpPr>
      <xdr:spPr>
        <a:xfrm>
          <a:off x="3320415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20</xdr:row>
      <xdr:rowOff>466725</xdr:rowOff>
    </xdr:from>
    <xdr:ext cx="95250" cy="438150"/>
    <xdr:sp fLocksText="0">
      <xdr:nvSpPr>
        <xdr:cNvPr id="247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20</xdr:row>
      <xdr:rowOff>0</xdr:rowOff>
    </xdr:from>
    <xdr:ext cx="95250" cy="171450"/>
    <xdr:sp fLocksText="0">
      <xdr:nvSpPr>
        <xdr:cNvPr id="248" name="Text Box 16"/>
        <xdr:cNvSpPr txBox="1">
          <a:spLocks noChangeArrowheads="1"/>
        </xdr:cNvSpPr>
      </xdr:nvSpPr>
      <xdr:spPr>
        <a:xfrm>
          <a:off x="3320415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20</xdr:row>
      <xdr:rowOff>0</xdr:rowOff>
    </xdr:from>
    <xdr:ext cx="95250" cy="171450"/>
    <xdr:sp fLocksText="0">
      <xdr:nvSpPr>
        <xdr:cNvPr id="249" name="Text Box 17"/>
        <xdr:cNvSpPr txBox="1">
          <a:spLocks noChangeArrowheads="1"/>
        </xdr:cNvSpPr>
      </xdr:nvSpPr>
      <xdr:spPr>
        <a:xfrm>
          <a:off x="3320415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20</xdr:row>
      <xdr:rowOff>19050</xdr:rowOff>
    </xdr:from>
    <xdr:ext cx="95250" cy="171450"/>
    <xdr:sp fLocksText="0">
      <xdr:nvSpPr>
        <xdr:cNvPr id="250" name="Text Box 18"/>
        <xdr:cNvSpPr txBox="1">
          <a:spLocks noChangeArrowheads="1"/>
        </xdr:cNvSpPr>
      </xdr:nvSpPr>
      <xdr:spPr>
        <a:xfrm>
          <a:off x="33204150" y="67437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20</xdr:row>
      <xdr:rowOff>466725</xdr:rowOff>
    </xdr:from>
    <xdr:ext cx="95250" cy="219075"/>
    <xdr:sp fLocksText="0">
      <xdr:nvSpPr>
        <xdr:cNvPr id="251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504825</xdr:rowOff>
    </xdr:from>
    <xdr:ext cx="95250" cy="428625"/>
    <xdr:sp fLocksText="0">
      <xdr:nvSpPr>
        <xdr:cNvPr id="252" name="Text Box 15"/>
        <xdr:cNvSpPr txBox="1">
          <a:spLocks noChangeArrowheads="1"/>
        </xdr:cNvSpPr>
      </xdr:nvSpPr>
      <xdr:spPr>
        <a:xfrm>
          <a:off x="33204150" y="66198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504825</xdr:rowOff>
    </xdr:from>
    <xdr:ext cx="95250" cy="209550"/>
    <xdr:sp fLocksText="0">
      <xdr:nvSpPr>
        <xdr:cNvPr id="253" name="Text Box 15"/>
        <xdr:cNvSpPr txBox="1">
          <a:spLocks noChangeArrowheads="1"/>
        </xdr:cNvSpPr>
      </xdr:nvSpPr>
      <xdr:spPr>
        <a:xfrm>
          <a:off x="33204150" y="661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0</xdr:rowOff>
    </xdr:from>
    <xdr:ext cx="95250" cy="180975"/>
    <xdr:sp fLocksText="0">
      <xdr:nvSpPr>
        <xdr:cNvPr id="254" name="Text Box 16"/>
        <xdr:cNvSpPr txBox="1">
          <a:spLocks noChangeArrowheads="1"/>
        </xdr:cNvSpPr>
      </xdr:nvSpPr>
      <xdr:spPr>
        <a:xfrm>
          <a:off x="3543300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0</xdr:rowOff>
    </xdr:from>
    <xdr:ext cx="95250" cy="180975"/>
    <xdr:sp fLocksText="0">
      <xdr:nvSpPr>
        <xdr:cNvPr id="255" name="Text Box 17"/>
        <xdr:cNvSpPr txBox="1">
          <a:spLocks noChangeArrowheads="1"/>
        </xdr:cNvSpPr>
      </xdr:nvSpPr>
      <xdr:spPr>
        <a:xfrm>
          <a:off x="3543300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0</xdr:rowOff>
    </xdr:from>
    <xdr:ext cx="95250" cy="180975"/>
    <xdr:sp fLocksText="0">
      <xdr:nvSpPr>
        <xdr:cNvPr id="256" name="Text Box 18"/>
        <xdr:cNvSpPr txBox="1">
          <a:spLocks noChangeArrowheads="1"/>
        </xdr:cNvSpPr>
      </xdr:nvSpPr>
      <xdr:spPr>
        <a:xfrm>
          <a:off x="3543300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0</xdr:rowOff>
    </xdr:from>
    <xdr:ext cx="95250" cy="180975"/>
    <xdr:sp fLocksText="0">
      <xdr:nvSpPr>
        <xdr:cNvPr id="257" name="Text Box 19"/>
        <xdr:cNvSpPr txBox="1">
          <a:spLocks noChangeArrowheads="1"/>
        </xdr:cNvSpPr>
      </xdr:nvSpPr>
      <xdr:spPr>
        <a:xfrm>
          <a:off x="3543300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504825</xdr:rowOff>
    </xdr:from>
    <xdr:ext cx="95250" cy="428625"/>
    <xdr:sp fLocksText="0">
      <xdr:nvSpPr>
        <xdr:cNvPr id="258" name="Text Box 15"/>
        <xdr:cNvSpPr txBox="1">
          <a:spLocks noChangeArrowheads="1"/>
        </xdr:cNvSpPr>
      </xdr:nvSpPr>
      <xdr:spPr>
        <a:xfrm>
          <a:off x="35433000" y="66198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0</xdr:rowOff>
    </xdr:from>
    <xdr:ext cx="95250" cy="180975"/>
    <xdr:sp fLocksText="0">
      <xdr:nvSpPr>
        <xdr:cNvPr id="259" name="Text Box 16"/>
        <xdr:cNvSpPr txBox="1">
          <a:spLocks noChangeArrowheads="1"/>
        </xdr:cNvSpPr>
      </xdr:nvSpPr>
      <xdr:spPr>
        <a:xfrm>
          <a:off x="3543300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0</xdr:rowOff>
    </xdr:from>
    <xdr:ext cx="95250" cy="180975"/>
    <xdr:sp fLocksText="0">
      <xdr:nvSpPr>
        <xdr:cNvPr id="260" name="Text Box 17"/>
        <xdr:cNvSpPr txBox="1">
          <a:spLocks noChangeArrowheads="1"/>
        </xdr:cNvSpPr>
      </xdr:nvSpPr>
      <xdr:spPr>
        <a:xfrm>
          <a:off x="3543300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28575</xdr:rowOff>
    </xdr:from>
    <xdr:ext cx="104775" cy="161925"/>
    <xdr:sp fLocksText="0">
      <xdr:nvSpPr>
        <xdr:cNvPr id="261" name="Text Box 18"/>
        <xdr:cNvSpPr txBox="1">
          <a:spLocks noChangeArrowheads="1"/>
        </xdr:cNvSpPr>
      </xdr:nvSpPr>
      <xdr:spPr>
        <a:xfrm>
          <a:off x="35433000" y="61436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504825</xdr:rowOff>
    </xdr:from>
    <xdr:ext cx="95250" cy="209550"/>
    <xdr:sp fLocksText="0">
      <xdr:nvSpPr>
        <xdr:cNvPr id="262" name="Text Box 15"/>
        <xdr:cNvSpPr txBox="1">
          <a:spLocks noChangeArrowheads="1"/>
        </xdr:cNvSpPr>
      </xdr:nvSpPr>
      <xdr:spPr>
        <a:xfrm>
          <a:off x="35433000" y="661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17</xdr:row>
      <xdr:rowOff>0</xdr:rowOff>
    </xdr:from>
    <xdr:ext cx="95250" cy="171450"/>
    <xdr:sp fLocksText="0">
      <xdr:nvSpPr>
        <xdr:cNvPr id="263" name="Text Box 16"/>
        <xdr:cNvSpPr txBox="1">
          <a:spLocks noChangeArrowheads="1"/>
        </xdr:cNvSpPr>
      </xdr:nvSpPr>
      <xdr:spPr>
        <a:xfrm>
          <a:off x="35433000" y="49625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17</xdr:row>
      <xdr:rowOff>0</xdr:rowOff>
    </xdr:from>
    <xdr:ext cx="95250" cy="171450"/>
    <xdr:sp fLocksText="0">
      <xdr:nvSpPr>
        <xdr:cNvPr id="264" name="Text Box 17"/>
        <xdr:cNvSpPr txBox="1">
          <a:spLocks noChangeArrowheads="1"/>
        </xdr:cNvSpPr>
      </xdr:nvSpPr>
      <xdr:spPr>
        <a:xfrm>
          <a:off x="35433000" y="49625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17</xdr:row>
      <xdr:rowOff>0</xdr:rowOff>
    </xdr:from>
    <xdr:ext cx="95250" cy="171450"/>
    <xdr:sp fLocksText="0">
      <xdr:nvSpPr>
        <xdr:cNvPr id="265" name="Text Box 18"/>
        <xdr:cNvSpPr txBox="1">
          <a:spLocks noChangeArrowheads="1"/>
        </xdr:cNvSpPr>
      </xdr:nvSpPr>
      <xdr:spPr>
        <a:xfrm>
          <a:off x="35433000" y="49625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17</xdr:row>
      <xdr:rowOff>0</xdr:rowOff>
    </xdr:from>
    <xdr:ext cx="95250" cy="171450"/>
    <xdr:sp fLocksText="0">
      <xdr:nvSpPr>
        <xdr:cNvPr id="266" name="Text Box 19"/>
        <xdr:cNvSpPr txBox="1">
          <a:spLocks noChangeArrowheads="1"/>
        </xdr:cNvSpPr>
      </xdr:nvSpPr>
      <xdr:spPr>
        <a:xfrm>
          <a:off x="35433000" y="49625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17</xdr:row>
      <xdr:rowOff>504825</xdr:rowOff>
    </xdr:from>
    <xdr:ext cx="95250" cy="438150"/>
    <xdr:sp fLocksText="0">
      <xdr:nvSpPr>
        <xdr:cNvPr id="267" name="Text Box 15"/>
        <xdr:cNvSpPr txBox="1">
          <a:spLocks noChangeArrowheads="1"/>
        </xdr:cNvSpPr>
      </xdr:nvSpPr>
      <xdr:spPr>
        <a:xfrm>
          <a:off x="35433000" y="546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17</xdr:row>
      <xdr:rowOff>0</xdr:rowOff>
    </xdr:from>
    <xdr:ext cx="95250" cy="171450"/>
    <xdr:sp fLocksText="0">
      <xdr:nvSpPr>
        <xdr:cNvPr id="268" name="Text Box 16"/>
        <xdr:cNvSpPr txBox="1">
          <a:spLocks noChangeArrowheads="1"/>
        </xdr:cNvSpPr>
      </xdr:nvSpPr>
      <xdr:spPr>
        <a:xfrm>
          <a:off x="35433000" y="49625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17</xdr:row>
      <xdr:rowOff>0</xdr:rowOff>
    </xdr:from>
    <xdr:ext cx="95250" cy="171450"/>
    <xdr:sp fLocksText="0">
      <xdr:nvSpPr>
        <xdr:cNvPr id="269" name="Text Box 17"/>
        <xdr:cNvSpPr txBox="1">
          <a:spLocks noChangeArrowheads="1"/>
        </xdr:cNvSpPr>
      </xdr:nvSpPr>
      <xdr:spPr>
        <a:xfrm>
          <a:off x="35433000" y="49625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17</xdr:row>
      <xdr:rowOff>19050</xdr:rowOff>
    </xdr:from>
    <xdr:ext cx="104775" cy="171450"/>
    <xdr:sp fLocksText="0">
      <xdr:nvSpPr>
        <xdr:cNvPr id="270" name="Text Box 18"/>
        <xdr:cNvSpPr txBox="1">
          <a:spLocks noChangeArrowheads="1"/>
        </xdr:cNvSpPr>
      </xdr:nvSpPr>
      <xdr:spPr>
        <a:xfrm>
          <a:off x="35433000" y="49815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17</xdr:row>
      <xdr:rowOff>504825</xdr:rowOff>
    </xdr:from>
    <xdr:ext cx="95250" cy="209550"/>
    <xdr:sp fLocksText="0">
      <xdr:nvSpPr>
        <xdr:cNvPr id="271" name="Text Box 15"/>
        <xdr:cNvSpPr txBox="1">
          <a:spLocks noChangeArrowheads="1"/>
        </xdr:cNvSpPr>
      </xdr:nvSpPr>
      <xdr:spPr>
        <a:xfrm>
          <a:off x="35433000" y="546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504825</xdr:rowOff>
    </xdr:from>
    <xdr:ext cx="95250" cy="447675"/>
    <xdr:sp fLocksText="0">
      <xdr:nvSpPr>
        <xdr:cNvPr id="272" name="Text Box 15"/>
        <xdr:cNvSpPr txBox="1">
          <a:spLocks noChangeArrowheads="1"/>
        </xdr:cNvSpPr>
      </xdr:nvSpPr>
      <xdr:spPr>
        <a:xfrm>
          <a:off x="35433000" y="490537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504825</xdr:rowOff>
    </xdr:from>
    <xdr:ext cx="95250" cy="219075"/>
    <xdr:sp fLocksText="0">
      <xdr:nvSpPr>
        <xdr:cNvPr id="273" name="Text Box 15"/>
        <xdr:cNvSpPr txBox="1">
          <a:spLocks noChangeArrowheads="1"/>
        </xdr:cNvSpPr>
      </xdr:nvSpPr>
      <xdr:spPr>
        <a:xfrm>
          <a:off x="35433000" y="4905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18</xdr:row>
      <xdr:rowOff>0</xdr:rowOff>
    </xdr:from>
    <xdr:ext cx="95250" cy="171450"/>
    <xdr:sp fLocksText="0">
      <xdr:nvSpPr>
        <xdr:cNvPr id="274" name="Text Box 16"/>
        <xdr:cNvSpPr txBox="1">
          <a:spLocks noChangeArrowheads="1"/>
        </xdr:cNvSpPr>
      </xdr:nvSpPr>
      <xdr:spPr>
        <a:xfrm>
          <a:off x="35433000" y="56388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18</xdr:row>
      <xdr:rowOff>0</xdr:rowOff>
    </xdr:from>
    <xdr:ext cx="95250" cy="171450"/>
    <xdr:sp fLocksText="0">
      <xdr:nvSpPr>
        <xdr:cNvPr id="275" name="Text Box 17"/>
        <xdr:cNvSpPr txBox="1">
          <a:spLocks noChangeArrowheads="1"/>
        </xdr:cNvSpPr>
      </xdr:nvSpPr>
      <xdr:spPr>
        <a:xfrm>
          <a:off x="35433000" y="56388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18</xdr:row>
      <xdr:rowOff>0</xdr:rowOff>
    </xdr:from>
    <xdr:ext cx="95250" cy="171450"/>
    <xdr:sp fLocksText="0">
      <xdr:nvSpPr>
        <xdr:cNvPr id="276" name="Text Box 18"/>
        <xdr:cNvSpPr txBox="1">
          <a:spLocks noChangeArrowheads="1"/>
        </xdr:cNvSpPr>
      </xdr:nvSpPr>
      <xdr:spPr>
        <a:xfrm>
          <a:off x="35433000" y="56388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18</xdr:row>
      <xdr:rowOff>0</xdr:rowOff>
    </xdr:from>
    <xdr:ext cx="95250" cy="171450"/>
    <xdr:sp fLocksText="0">
      <xdr:nvSpPr>
        <xdr:cNvPr id="277" name="Text Box 19"/>
        <xdr:cNvSpPr txBox="1">
          <a:spLocks noChangeArrowheads="1"/>
        </xdr:cNvSpPr>
      </xdr:nvSpPr>
      <xdr:spPr>
        <a:xfrm>
          <a:off x="35433000" y="56388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18</xdr:row>
      <xdr:rowOff>476250</xdr:rowOff>
    </xdr:from>
    <xdr:ext cx="95250" cy="447675"/>
    <xdr:sp fLocksText="0">
      <xdr:nvSpPr>
        <xdr:cNvPr id="278" name="Text Box 15"/>
        <xdr:cNvSpPr txBox="1">
          <a:spLocks noChangeArrowheads="1"/>
        </xdr:cNvSpPr>
      </xdr:nvSpPr>
      <xdr:spPr>
        <a:xfrm>
          <a:off x="35433000" y="611505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18</xdr:row>
      <xdr:rowOff>0</xdr:rowOff>
    </xdr:from>
    <xdr:ext cx="95250" cy="171450"/>
    <xdr:sp fLocksText="0">
      <xdr:nvSpPr>
        <xdr:cNvPr id="279" name="Text Box 16"/>
        <xdr:cNvSpPr txBox="1">
          <a:spLocks noChangeArrowheads="1"/>
        </xdr:cNvSpPr>
      </xdr:nvSpPr>
      <xdr:spPr>
        <a:xfrm>
          <a:off x="35433000" y="56388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18</xdr:row>
      <xdr:rowOff>0</xdr:rowOff>
    </xdr:from>
    <xdr:ext cx="95250" cy="171450"/>
    <xdr:sp fLocksText="0">
      <xdr:nvSpPr>
        <xdr:cNvPr id="280" name="Text Box 17"/>
        <xdr:cNvSpPr txBox="1">
          <a:spLocks noChangeArrowheads="1"/>
        </xdr:cNvSpPr>
      </xdr:nvSpPr>
      <xdr:spPr>
        <a:xfrm>
          <a:off x="35433000" y="563880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18</xdr:row>
      <xdr:rowOff>19050</xdr:rowOff>
    </xdr:from>
    <xdr:ext cx="104775" cy="171450"/>
    <xdr:sp fLocksText="0">
      <xdr:nvSpPr>
        <xdr:cNvPr id="281" name="Text Box 18"/>
        <xdr:cNvSpPr txBox="1">
          <a:spLocks noChangeArrowheads="1"/>
        </xdr:cNvSpPr>
      </xdr:nvSpPr>
      <xdr:spPr>
        <a:xfrm>
          <a:off x="35433000" y="56578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18</xdr:row>
      <xdr:rowOff>476250</xdr:rowOff>
    </xdr:from>
    <xdr:ext cx="95250" cy="219075"/>
    <xdr:sp fLocksText="0">
      <xdr:nvSpPr>
        <xdr:cNvPr id="282" name="Text Box 15"/>
        <xdr:cNvSpPr txBox="1">
          <a:spLocks noChangeArrowheads="1"/>
        </xdr:cNvSpPr>
      </xdr:nvSpPr>
      <xdr:spPr>
        <a:xfrm>
          <a:off x="35433000" y="611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17</xdr:row>
      <xdr:rowOff>504825</xdr:rowOff>
    </xdr:from>
    <xdr:ext cx="95250" cy="438150"/>
    <xdr:sp fLocksText="0">
      <xdr:nvSpPr>
        <xdr:cNvPr id="283" name="Text Box 15"/>
        <xdr:cNvSpPr txBox="1">
          <a:spLocks noChangeArrowheads="1"/>
        </xdr:cNvSpPr>
      </xdr:nvSpPr>
      <xdr:spPr>
        <a:xfrm>
          <a:off x="35433000" y="546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17</xdr:row>
      <xdr:rowOff>504825</xdr:rowOff>
    </xdr:from>
    <xdr:ext cx="95250" cy="209550"/>
    <xdr:sp fLocksText="0">
      <xdr:nvSpPr>
        <xdr:cNvPr id="284" name="Text Box 15"/>
        <xdr:cNvSpPr txBox="1">
          <a:spLocks noChangeArrowheads="1"/>
        </xdr:cNvSpPr>
      </xdr:nvSpPr>
      <xdr:spPr>
        <a:xfrm>
          <a:off x="35433000" y="546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0</xdr:rowOff>
    </xdr:from>
    <xdr:ext cx="95250" cy="180975"/>
    <xdr:sp fLocksText="0">
      <xdr:nvSpPr>
        <xdr:cNvPr id="285" name="Text Box 16"/>
        <xdr:cNvSpPr txBox="1">
          <a:spLocks noChangeArrowheads="1"/>
        </xdr:cNvSpPr>
      </xdr:nvSpPr>
      <xdr:spPr>
        <a:xfrm>
          <a:off x="3543300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0</xdr:rowOff>
    </xdr:from>
    <xdr:ext cx="95250" cy="180975"/>
    <xdr:sp fLocksText="0">
      <xdr:nvSpPr>
        <xdr:cNvPr id="286" name="Text Box 17"/>
        <xdr:cNvSpPr txBox="1">
          <a:spLocks noChangeArrowheads="1"/>
        </xdr:cNvSpPr>
      </xdr:nvSpPr>
      <xdr:spPr>
        <a:xfrm>
          <a:off x="3543300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0</xdr:rowOff>
    </xdr:from>
    <xdr:ext cx="95250" cy="180975"/>
    <xdr:sp fLocksText="0">
      <xdr:nvSpPr>
        <xdr:cNvPr id="287" name="Text Box 18"/>
        <xdr:cNvSpPr txBox="1">
          <a:spLocks noChangeArrowheads="1"/>
        </xdr:cNvSpPr>
      </xdr:nvSpPr>
      <xdr:spPr>
        <a:xfrm>
          <a:off x="3543300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0</xdr:rowOff>
    </xdr:from>
    <xdr:ext cx="95250" cy="180975"/>
    <xdr:sp fLocksText="0">
      <xdr:nvSpPr>
        <xdr:cNvPr id="288" name="Text Box 19"/>
        <xdr:cNvSpPr txBox="1">
          <a:spLocks noChangeArrowheads="1"/>
        </xdr:cNvSpPr>
      </xdr:nvSpPr>
      <xdr:spPr>
        <a:xfrm>
          <a:off x="3543300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504825</xdr:rowOff>
    </xdr:from>
    <xdr:ext cx="95250" cy="428625"/>
    <xdr:sp fLocksText="0">
      <xdr:nvSpPr>
        <xdr:cNvPr id="289" name="Text Box 15"/>
        <xdr:cNvSpPr txBox="1">
          <a:spLocks noChangeArrowheads="1"/>
        </xdr:cNvSpPr>
      </xdr:nvSpPr>
      <xdr:spPr>
        <a:xfrm>
          <a:off x="35433000" y="66198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0</xdr:rowOff>
    </xdr:from>
    <xdr:ext cx="95250" cy="180975"/>
    <xdr:sp fLocksText="0">
      <xdr:nvSpPr>
        <xdr:cNvPr id="290" name="Text Box 16"/>
        <xdr:cNvSpPr txBox="1">
          <a:spLocks noChangeArrowheads="1"/>
        </xdr:cNvSpPr>
      </xdr:nvSpPr>
      <xdr:spPr>
        <a:xfrm>
          <a:off x="3543300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0</xdr:rowOff>
    </xdr:from>
    <xdr:ext cx="95250" cy="180975"/>
    <xdr:sp fLocksText="0">
      <xdr:nvSpPr>
        <xdr:cNvPr id="291" name="Text Box 17"/>
        <xdr:cNvSpPr txBox="1">
          <a:spLocks noChangeArrowheads="1"/>
        </xdr:cNvSpPr>
      </xdr:nvSpPr>
      <xdr:spPr>
        <a:xfrm>
          <a:off x="35433000" y="6115050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28575</xdr:rowOff>
    </xdr:from>
    <xdr:ext cx="104775" cy="161925"/>
    <xdr:sp fLocksText="0">
      <xdr:nvSpPr>
        <xdr:cNvPr id="292" name="Text Box 18"/>
        <xdr:cNvSpPr txBox="1">
          <a:spLocks noChangeArrowheads="1"/>
        </xdr:cNvSpPr>
      </xdr:nvSpPr>
      <xdr:spPr>
        <a:xfrm>
          <a:off x="35433000" y="61436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504825</xdr:rowOff>
    </xdr:from>
    <xdr:ext cx="95250" cy="209550"/>
    <xdr:sp fLocksText="0">
      <xdr:nvSpPr>
        <xdr:cNvPr id="293" name="Text Box 15"/>
        <xdr:cNvSpPr txBox="1">
          <a:spLocks noChangeArrowheads="1"/>
        </xdr:cNvSpPr>
      </xdr:nvSpPr>
      <xdr:spPr>
        <a:xfrm>
          <a:off x="35433000" y="661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18</xdr:row>
      <xdr:rowOff>476250</xdr:rowOff>
    </xdr:from>
    <xdr:ext cx="95250" cy="447675"/>
    <xdr:sp fLocksText="0">
      <xdr:nvSpPr>
        <xdr:cNvPr id="294" name="Text Box 15"/>
        <xdr:cNvSpPr txBox="1">
          <a:spLocks noChangeArrowheads="1"/>
        </xdr:cNvSpPr>
      </xdr:nvSpPr>
      <xdr:spPr>
        <a:xfrm>
          <a:off x="35433000" y="611505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18</xdr:row>
      <xdr:rowOff>476250</xdr:rowOff>
    </xdr:from>
    <xdr:ext cx="95250" cy="219075"/>
    <xdr:sp fLocksText="0">
      <xdr:nvSpPr>
        <xdr:cNvPr id="295" name="Text Box 15"/>
        <xdr:cNvSpPr txBox="1">
          <a:spLocks noChangeArrowheads="1"/>
        </xdr:cNvSpPr>
      </xdr:nvSpPr>
      <xdr:spPr>
        <a:xfrm>
          <a:off x="35433000" y="611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20</xdr:row>
      <xdr:rowOff>0</xdr:rowOff>
    </xdr:from>
    <xdr:ext cx="95250" cy="171450"/>
    <xdr:sp fLocksText="0">
      <xdr:nvSpPr>
        <xdr:cNvPr id="296" name="Text Box 16"/>
        <xdr:cNvSpPr txBox="1">
          <a:spLocks noChangeArrowheads="1"/>
        </xdr:cNvSpPr>
      </xdr:nvSpPr>
      <xdr:spPr>
        <a:xfrm>
          <a:off x="3543300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20</xdr:row>
      <xdr:rowOff>0</xdr:rowOff>
    </xdr:from>
    <xdr:ext cx="95250" cy="171450"/>
    <xdr:sp fLocksText="0">
      <xdr:nvSpPr>
        <xdr:cNvPr id="297" name="Text Box 17"/>
        <xdr:cNvSpPr txBox="1">
          <a:spLocks noChangeArrowheads="1"/>
        </xdr:cNvSpPr>
      </xdr:nvSpPr>
      <xdr:spPr>
        <a:xfrm>
          <a:off x="3543300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20</xdr:row>
      <xdr:rowOff>0</xdr:rowOff>
    </xdr:from>
    <xdr:ext cx="95250" cy="171450"/>
    <xdr:sp fLocksText="0">
      <xdr:nvSpPr>
        <xdr:cNvPr id="298" name="Text Box 18"/>
        <xdr:cNvSpPr txBox="1">
          <a:spLocks noChangeArrowheads="1"/>
        </xdr:cNvSpPr>
      </xdr:nvSpPr>
      <xdr:spPr>
        <a:xfrm>
          <a:off x="3543300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20</xdr:row>
      <xdr:rowOff>0</xdr:rowOff>
    </xdr:from>
    <xdr:ext cx="95250" cy="171450"/>
    <xdr:sp fLocksText="0">
      <xdr:nvSpPr>
        <xdr:cNvPr id="299" name="Text Box 19"/>
        <xdr:cNvSpPr txBox="1">
          <a:spLocks noChangeArrowheads="1"/>
        </xdr:cNvSpPr>
      </xdr:nvSpPr>
      <xdr:spPr>
        <a:xfrm>
          <a:off x="3543300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20</xdr:row>
      <xdr:rowOff>0</xdr:rowOff>
    </xdr:from>
    <xdr:ext cx="95250" cy="171450"/>
    <xdr:sp fLocksText="0">
      <xdr:nvSpPr>
        <xdr:cNvPr id="300" name="Text Box 16"/>
        <xdr:cNvSpPr txBox="1">
          <a:spLocks noChangeArrowheads="1"/>
        </xdr:cNvSpPr>
      </xdr:nvSpPr>
      <xdr:spPr>
        <a:xfrm>
          <a:off x="3543300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20</xdr:row>
      <xdr:rowOff>0</xdr:rowOff>
    </xdr:from>
    <xdr:ext cx="95250" cy="171450"/>
    <xdr:sp fLocksText="0">
      <xdr:nvSpPr>
        <xdr:cNvPr id="301" name="Text Box 17"/>
        <xdr:cNvSpPr txBox="1">
          <a:spLocks noChangeArrowheads="1"/>
        </xdr:cNvSpPr>
      </xdr:nvSpPr>
      <xdr:spPr>
        <a:xfrm>
          <a:off x="35433000" y="6724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20</xdr:row>
      <xdr:rowOff>19050</xdr:rowOff>
    </xdr:from>
    <xdr:ext cx="104775" cy="171450"/>
    <xdr:sp fLocksText="0">
      <xdr:nvSpPr>
        <xdr:cNvPr id="302" name="Text Box 18"/>
        <xdr:cNvSpPr txBox="1">
          <a:spLocks noChangeArrowheads="1"/>
        </xdr:cNvSpPr>
      </xdr:nvSpPr>
      <xdr:spPr>
        <a:xfrm>
          <a:off x="35433000" y="67437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504825</xdr:rowOff>
    </xdr:from>
    <xdr:ext cx="95250" cy="428625"/>
    <xdr:sp fLocksText="0">
      <xdr:nvSpPr>
        <xdr:cNvPr id="303" name="Text Box 15"/>
        <xdr:cNvSpPr txBox="1">
          <a:spLocks noChangeArrowheads="1"/>
        </xdr:cNvSpPr>
      </xdr:nvSpPr>
      <xdr:spPr>
        <a:xfrm>
          <a:off x="35433000" y="66198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504825</xdr:rowOff>
    </xdr:from>
    <xdr:ext cx="95250" cy="209550"/>
    <xdr:sp fLocksText="0">
      <xdr:nvSpPr>
        <xdr:cNvPr id="304" name="Text Box 15"/>
        <xdr:cNvSpPr txBox="1">
          <a:spLocks noChangeArrowheads="1"/>
        </xdr:cNvSpPr>
      </xdr:nvSpPr>
      <xdr:spPr>
        <a:xfrm>
          <a:off x="35433000" y="661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171450"/>
    <xdr:sp fLocksText="0">
      <xdr:nvSpPr>
        <xdr:cNvPr id="305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171450"/>
    <xdr:sp fLocksText="0">
      <xdr:nvSpPr>
        <xdr:cNvPr id="306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171450"/>
    <xdr:sp fLocksText="0">
      <xdr:nvSpPr>
        <xdr:cNvPr id="307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171450"/>
    <xdr:sp fLocksText="0">
      <xdr:nvSpPr>
        <xdr:cNvPr id="308" name="Text Box 19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171450"/>
    <xdr:sp fLocksText="0">
      <xdr:nvSpPr>
        <xdr:cNvPr id="309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171450"/>
    <xdr:sp fLocksText="0">
      <xdr:nvSpPr>
        <xdr:cNvPr id="310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171450"/>
    <xdr:sp fLocksText="0">
      <xdr:nvSpPr>
        <xdr:cNvPr id="311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21</xdr:row>
      <xdr:rowOff>0</xdr:rowOff>
    </xdr:from>
    <xdr:ext cx="95250" cy="428625"/>
    <xdr:sp fLocksText="0">
      <xdr:nvSpPr>
        <xdr:cNvPr id="312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22</xdr:row>
      <xdr:rowOff>0</xdr:rowOff>
    </xdr:from>
    <xdr:ext cx="95250" cy="428625"/>
    <xdr:sp fLocksText="0">
      <xdr:nvSpPr>
        <xdr:cNvPr id="313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22</xdr:row>
      <xdr:rowOff>0</xdr:rowOff>
    </xdr:from>
    <xdr:ext cx="95250" cy="219075"/>
    <xdr:sp fLocksText="0">
      <xdr:nvSpPr>
        <xdr:cNvPr id="314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21</xdr:row>
      <xdr:rowOff>0</xdr:rowOff>
    </xdr:from>
    <xdr:ext cx="95250" cy="428625"/>
    <xdr:sp fLocksText="0">
      <xdr:nvSpPr>
        <xdr:cNvPr id="315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171450"/>
    <xdr:sp fLocksText="0">
      <xdr:nvSpPr>
        <xdr:cNvPr id="316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171450"/>
    <xdr:sp fLocksText="0">
      <xdr:nvSpPr>
        <xdr:cNvPr id="317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171450"/>
    <xdr:sp fLocksText="0">
      <xdr:nvSpPr>
        <xdr:cNvPr id="318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171450"/>
    <xdr:sp fLocksText="0">
      <xdr:nvSpPr>
        <xdr:cNvPr id="319" name="Text Box 19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171450"/>
    <xdr:sp fLocksText="0">
      <xdr:nvSpPr>
        <xdr:cNvPr id="320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171450"/>
    <xdr:sp fLocksText="0">
      <xdr:nvSpPr>
        <xdr:cNvPr id="321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171450"/>
    <xdr:sp fLocksText="0">
      <xdr:nvSpPr>
        <xdr:cNvPr id="322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22</xdr:row>
      <xdr:rowOff>0</xdr:rowOff>
    </xdr:from>
    <xdr:ext cx="95250" cy="428625"/>
    <xdr:sp fLocksText="0">
      <xdr:nvSpPr>
        <xdr:cNvPr id="323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22</xdr:row>
      <xdr:rowOff>0</xdr:rowOff>
    </xdr:from>
    <xdr:ext cx="95250" cy="219075"/>
    <xdr:sp fLocksText="0">
      <xdr:nvSpPr>
        <xdr:cNvPr id="324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325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326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327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328" name="Text Box 19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329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330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331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22</xdr:row>
      <xdr:rowOff>0</xdr:rowOff>
    </xdr:from>
    <xdr:ext cx="95250" cy="428625"/>
    <xdr:sp fLocksText="0">
      <xdr:nvSpPr>
        <xdr:cNvPr id="332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438150"/>
    <xdr:sp fLocksText="0">
      <xdr:nvSpPr>
        <xdr:cNvPr id="333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219075"/>
    <xdr:sp fLocksText="0">
      <xdr:nvSpPr>
        <xdr:cNvPr id="334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22</xdr:row>
      <xdr:rowOff>0</xdr:rowOff>
    </xdr:from>
    <xdr:ext cx="95250" cy="428625"/>
    <xdr:sp fLocksText="0">
      <xdr:nvSpPr>
        <xdr:cNvPr id="335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336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337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338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339" name="Text Box 19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340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341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171450"/>
    <xdr:sp fLocksText="0">
      <xdr:nvSpPr>
        <xdr:cNvPr id="342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438150"/>
    <xdr:sp fLocksText="0">
      <xdr:nvSpPr>
        <xdr:cNvPr id="343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219075"/>
    <xdr:sp fLocksText="0">
      <xdr:nvSpPr>
        <xdr:cNvPr id="344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171450"/>
    <xdr:sp fLocksText="0">
      <xdr:nvSpPr>
        <xdr:cNvPr id="345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171450"/>
    <xdr:sp fLocksText="0">
      <xdr:nvSpPr>
        <xdr:cNvPr id="346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171450"/>
    <xdr:sp fLocksText="0">
      <xdr:nvSpPr>
        <xdr:cNvPr id="347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171450"/>
    <xdr:sp fLocksText="0">
      <xdr:nvSpPr>
        <xdr:cNvPr id="348" name="Text Box 19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171450"/>
    <xdr:sp fLocksText="0">
      <xdr:nvSpPr>
        <xdr:cNvPr id="349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171450"/>
    <xdr:sp fLocksText="0">
      <xdr:nvSpPr>
        <xdr:cNvPr id="350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171450"/>
    <xdr:sp fLocksText="0">
      <xdr:nvSpPr>
        <xdr:cNvPr id="351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438150"/>
    <xdr:sp fLocksText="0">
      <xdr:nvSpPr>
        <xdr:cNvPr id="352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428625"/>
    <xdr:sp fLocksText="0">
      <xdr:nvSpPr>
        <xdr:cNvPr id="353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219075"/>
    <xdr:sp fLocksText="0">
      <xdr:nvSpPr>
        <xdr:cNvPr id="354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438150"/>
    <xdr:sp fLocksText="0">
      <xdr:nvSpPr>
        <xdr:cNvPr id="355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171450"/>
    <xdr:sp fLocksText="0">
      <xdr:nvSpPr>
        <xdr:cNvPr id="356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171450"/>
    <xdr:sp fLocksText="0">
      <xdr:nvSpPr>
        <xdr:cNvPr id="357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171450"/>
    <xdr:sp fLocksText="0">
      <xdr:nvSpPr>
        <xdr:cNvPr id="358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171450"/>
    <xdr:sp fLocksText="0">
      <xdr:nvSpPr>
        <xdr:cNvPr id="359" name="Text Box 19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171450"/>
    <xdr:sp fLocksText="0">
      <xdr:nvSpPr>
        <xdr:cNvPr id="360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171450"/>
    <xdr:sp fLocksText="0">
      <xdr:nvSpPr>
        <xdr:cNvPr id="361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171450"/>
    <xdr:sp fLocksText="0">
      <xdr:nvSpPr>
        <xdr:cNvPr id="362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428625"/>
    <xdr:sp fLocksText="0">
      <xdr:nvSpPr>
        <xdr:cNvPr id="363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219075"/>
    <xdr:sp fLocksText="0">
      <xdr:nvSpPr>
        <xdr:cNvPr id="364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95250" cy="171450"/>
    <xdr:sp fLocksText="0">
      <xdr:nvSpPr>
        <xdr:cNvPr id="365" name="Text Box 16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95250" cy="171450"/>
    <xdr:sp fLocksText="0">
      <xdr:nvSpPr>
        <xdr:cNvPr id="366" name="Text Box 17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95250" cy="171450"/>
    <xdr:sp fLocksText="0">
      <xdr:nvSpPr>
        <xdr:cNvPr id="367" name="Text Box 18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95250" cy="171450"/>
    <xdr:sp fLocksText="0">
      <xdr:nvSpPr>
        <xdr:cNvPr id="368" name="Text Box 19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95250" cy="171450"/>
    <xdr:sp fLocksText="0">
      <xdr:nvSpPr>
        <xdr:cNvPr id="369" name="Text Box 16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95250" cy="171450"/>
    <xdr:sp fLocksText="0">
      <xdr:nvSpPr>
        <xdr:cNvPr id="370" name="Text Box 17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104775" cy="171450"/>
    <xdr:sp fLocksText="0">
      <xdr:nvSpPr>
        <xdr:cNvPr id="371" name="Text Box 18"/>
        <xdr:cNvSpPr txBox="1">
          <a:spLocks noChangeArrowheads="1"/>
        </xdr:cNvSpPr>
      </xdr:nvSpPr>
      <xdr:spPr>
        <a:xfrm>
          <a:off x="35433000" y="7191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21</xdr:row>
      <xdr:rowOff>0</xdr:rowOff>
    </xdr:from>
    <xdr:ext cx="95250" cy="428625"/>
    <xdr:sp fLocksText="0">
      <xdr:nvSpPr>
        <xdr:cNvPr id="372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22</xdr:row>
      <xdr:rowOff>0</xdr:rowOff>
    </xdr:from>
    <xdr:ext cx="95250" cy="428625"/>
    <xdr:sp fLocksText="0">
      <xdr:nvSpPr>
        <xdr:cNvPr id="373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22</xdr:row>
      <xdr:rowOff>0</xdr:rowOff>
    </xdr:from>
    <xdr:ext cx="95250" cy="219075"/>
    <xdr:sp fLocksText="0">
      <xdr:nvSpPr>
        <xdr:cNvPr id="374" name="Text Box 15"/>
        <xdr:cNvSpPr txBox="1">
          <a:spLocks noChangeArrowheads="1"/>
        </xdr:cNvSpPr>
      </xdr:nvSpPr>
      <xdr:spPr>
        <a:xfrm>
          <a:off x="3543300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21</xdr:row>
      <xdr:rowOff>0</xdr:rowOff>
    </xdr:from>
    <xdr:ext cx="95250" cy="428625"/>
    <xdr:sp fLocksText="0">
      <xdr:nvSpPr>
        <xdr:cNvPr id="375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95250" cy="171450"/>
    <xdr:sp fLocksText="0">
      <xdr:nvSpPr>
        <xdr:cNvPr id="376" name="Text Box 16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95250" cy="171450"/>
    <xdr:sp fLocksText="0">
      <xdr:nvSpPr>
        <xdr:cNvPr id="377" name="Text Box 17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95250" cy="171450"/>
    <xdr:sp fLocksText="0">
      <xdr:nvSpPr>
        <xdr:cNvPr id="378" name="Text Box 18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95250" cy="171450"/>
    <xdr:sp fLocksText="0">
      <xdr:nvSpPr>
        <xdr:cNvPr id="379" name="Text Box 19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95250" cy="171450"/>
    <xdr:sp fLocksText="0">
      <xdr:nvSpPr>
        <xdr:cNvPr id="380" name="Text Box 16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95250" cy="171450"/>
    <xdr:sp fLocksText="0">
      <xdr:nvSpPr>
        <xdr:cNvPr id="381" name="Text Box 17"/>
        <xdr:cNvSpPr txBox="1">
          <a:spLocks noChangeArrowheads="1"/>
        </xdr:cNvSpPr>
      </xdr:nvSpPr>
      <xdr:spPr>
        <a:xfrm>
          <a:off x="3543300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104775" cy="171450"/>
    <xdr:sp fLocksText="0">
      <xdr:nvSpPr>
        <xdr:cNvPr id="382" name="Text Box 18"/>
        <xdr:cNvSpPr txBox="1">
          <a:spLocks noChangeArrowheads="1"/>
        </xdr:cNvSpPr>
      </xdr:nvSpPr>
      <xdr:spPr>
        <a:xfrm>
          <a:off x="35433000" y="7191375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22</xdr:row>
      <xdr:rowOff>0</xdr:rowOff>
    </xdr:from>
    <xdr:ext cx="95250" cy="428625"/>
    <xdr:sp fLocksText="0">
      <xdr:nvSpPr>
        <xdr:cNvPr id="383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22</xdr:row>
      <xdr:rowOff>0</xdr:rowOff>
    </xdr:from>
    <xdr:ext cx="95250" cy="219075"/>
    <xdr:sp fLocksText="0">
      <xdr:nvSpPr>
        <xdr:cNvPr id="384" name="Text Box 15"/>
        <xdr:cNvSpPr txBox="1">
          <a:spLocks noChangeArrowheads="1"/>
        </xdr:cNvSpPr>
      </xdr:nvSpPr>
      <xdr:spPr>
        <a:xfrm>
          <a:off x="3543300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385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171450"/>
    <xdr:sp fLocksText="0">
      <xdr:nvSpPr>
        <xdr:cNvPr id="386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171450"/>
    <xdr:sp fLocksText="0">
      <xdr:nvSpPr>
        <xdr:cNvPr id="387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171450"/>
    <xdr:sp fLocksText="0">
      <xdr:nvSpPr>
        <xdr:cNvPr id="388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171450"/>
    <xdr:sp fLocksText="0">
      <xdr:nvSpPr>
        <xdr:cNvPr id="389" name="Text Box 19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171450"/>
    <xdr:sp fLocksText="0">
      <xdr:nvSpPr>
        <xdr:cNvPr id="390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171450"/>
    <xdr:sp fLocksText="0">
      <xdr:nvSpPr>
        <xdr:cNvPr id="391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171450"/>
    <xdr:sp fLocksText="0">
      <xdr:nvSpPr>
        <xdr:cNvPr id="392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428625"/>
    <xdr:sp fLocksText="0">
      <xdr:nvSpPr>
        <xdr:cNvPr id="393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394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219075"/>
    <xdr:sp fLocksText="0">
      <xdr:nvSpPr>
        <xdr:cNvPr id="395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428625"/>
    <xdr:sp fLocksText="0">
      <xdr:nvSpPr>
        <xdr:cNvPr id="396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171450"/>
    <xdr:sp fLocksText="0">
      <xdr:nvSpPr>
        <xdr:cNvPr id="397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171450"/>
    <xdr:sp fLocksText="0">
      <xdr:nvSpPr>
        <xdr:cNvPr id="398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171450"/>
    <xdr:sp fLocksText="0">
      <xdr:nvSpPr>
        <xdr:cNvPr id="399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171450"/>
    <xdr:sp fLocksText="0">
      <xdr:nvSpPr>
        <xdr:cNvPr id="400" name="Text Box 19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171450"/>
    <xdr:sp fLocksText="0">
      <xdr:nvSpPr>
        <xdr:cNvPr id="401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171450"/>
    <xdr:sp fLocksText="0">
      <xdr:nvSpPr>
        <xdr:cNvPr id="402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171450"/>
    <xdr:sp fLocksText="0">
      <xdr:nvSpPr>
        <xdr:cNvPr id="403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404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219075"/>
    <xdr:sp fLocksText="0">
      <xdr:nvSpPr>
        <xdr:cNvPr id="405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406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407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408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171450"/>
    <xdr:sp fLocksText="0">
      <xdr:nvSpPr>
        <xdr:cNvPr id="409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171450"/>
    <xdr:sp fLocksText="0">
      <xdr:nvSpPr>
        <xdr:cNvPr id="410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171450"/>
    <xdr:sp fLocksText="0">
      <xdr:nvSpPr>
        <xdr:cNvPr id="411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171450"/>
    <xdr:sp fLocksText="0">
      <xdr:nvSpPr>
        <xdr:cNvPr id="412" name="Text Box 19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171450"/>
    <xdr:sp fLocksText="0">
      <xdr:nvSpPr>
        <xdr:cNvPr id="413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171450"/>
    <xdr:sp fLocksText="0">
      <xdr:nvSpPr>
        <xdr:cNvPr id="414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171450"/>
    <xdr:sp fLocksText="0">
      <xdr:nvSpPr>
        <xdr:cNvPr id="415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416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417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219075"/>
    <xdr:sp fLocksText="0">
      <xdr:nvSpPr>
        <xdr:cNvPr id="418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419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171450"/>
    <xdr:sp fLocksText="0">
      <xdr:nvSpPr>
        <xdr:cNvPr id="420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171450"/>
    <xdr:sp fLocksText="0">
      <xdr:nvSpPr>
        <xdr:cNvPr id="421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171450"/>
    <xdr:sp fLocksText="0">
      <xdr:nvSpPr>
        <xdr:cNvPr id="422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171450"/>
    <xdr:sp fLocksText="0">
      <xdr:nvSpPr>
        <xdr:cNvPr id="423" name="Text Box 19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171450"/>
    <xdr:sp fLocksText="0">
      <xdr:nvSpPr>
        <xdr:cNvPr id="424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171450"/>
    <xdr:sp fLocksText="0">
      <xdr:nvSpPr>
        <xdr:cNvPr id="425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171450"/>
    <xdr:sp fLocksText="0">
      <xdr:nvSpPr>
        <xdr:cNvPr id="426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427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219075"/>
    <xdr:sp fLocksText="0">
      <xdr:nvSpPr>
        <xdr:cNvPr id="428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429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430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431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432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433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434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435" name="Text Box 19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436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437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438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439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440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219075"/>
    <xdr:sp fLocksText="0">
      <xdr:nvSpPr>
        <xdr:cNvPr id="441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442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443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444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445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446" name="Text Box 19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447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448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171450"/>
    <xdr:sp fLocksText="0">
      <xdr:nvSpPr>
        <xdr:cNvPr id="449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450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219075"/>
    <xdr:sp fLocksText="0">
      <xdr:nvSpPr>
        <xdr:cNvPr id="451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452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453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438150"/>
    <xdr:sp fLocksText="0">
      <xdr:nvSpPr>
        <xdr:cNvPr id="454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30</xdr:row>
      <xdr:rowOff>0</xdr:rowOff>
    </xdr:from>
    <xdr:ext cx="95250" cy="171450"/>
    <xdr:sp fLocksText="0">
      <xdr:nvSpPr>
        <xdr:cNvPr id="455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30</xdr:row>
      <xdr:rowOff>0</xdr:rowOff>
    </xdr:from>
    <xdr:ext cx="95250" cy="171450"/>
    <xdr:sp fLocksText="0">
      <xdr:nvSpPr>
        <xdr:cNvPr id="456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30</xdr:row>
      <xdr:rowOff>0</xdr:rowOff>
    </xdr:from>
    <xdr:ext cx="95250" cy="171450"/>
    <xdr:sp fLocksText="0">
      <xdr:nvSpPr>
        <xdr:cNvPr id="457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30</xdr:row>
      <xdr:rowOff>0</xdr:rowOff>
    </xdr:from>
    <xdr:ext cx="95250" cy="171450"/>
    <xdr:sp fLocksText="0">
      <xdr:nvSpPr>
        <xdr:cNvPr id="458" name="Text Box 19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30</xdr:row>
      <xdr:rowOff>0</xdr:rowOff>
    </xdr:from>
    <xdr:ext cx="95250" cy="171450"/>
    <xdr:sp fLocksText="0">
      <xdr:nvSpPr>
        <xdr:cNvPr id="459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30</xdr:row>
      <xdr:rowOff>0</xdr:rowOff>
    </xdr:from>
    <xdr:ext cx="95250" cy="171450"/>
    <xdr:sp fLocksText="0">
      <xdr:nvSpPr>
        <xdr:cNvPr id="460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30</xdr:row>
      <xdr:rowOff>0</xdr:rowOff>
    </xdr:from>
    <xdr:ext cx="95250" cy="171450"/>
    <xdr:sp fLocksText="0">
      <xdr:nvSpPr>
        <xdr:cNvPr id="461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462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438150"/>
    <xdr:sp fLocksText="0">
      <xdr:nvSpPr>
        <xdr:cNvPr id="463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219075"/>
    <xdr:sp fLocksText="0">
      <xdr:nvSpPr>
        <xdr:cNvPr id="464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465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30</xdr:row>
      <xdr:rowOff>0</xdr:rowOff>
    </xdr:from>
    <xdr:ext cx="95250" cy="171450"/>
    <xdr:sp fLocksText="0">
      <xdr:nvSpPr>
        <xdr:cNvPr id="466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30</xdr:row>
      <xdr:rowOff>0</xdr:rowOff>
    </xdr:from>
    <xdr:ext cx="95250" cy="171450"/>
    <xdr:sp fLocksText="0">
      <xdr:nvSpPr>
        <xdr:cNvPr id="467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30</xdr:row>
      <xdr:rowOff>0</xdr:rowOff>
    </xdr:from>
    <xdr:ext cx="95250" cy="171450"/>
    <xdr:sp fLocksText="0">
      <xdr:nvSpPr>
        <xdr:cNvPr id="468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30</xdr:row>
      <xdr:rowOff>0</xdr:rowOff>
    </xdr:from>
    <xdr:ext cx="95250" cy="171450"/>
    <xdr:sp fLocksText="0">
      <xdr:nvSpPr>
        <xdr:cNvPr id="469" name="Text Box 19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30</xdr:row>
      <xdr:rowOff>0</xdr:rowOff>
    </xdr:from>
    <xdr:ext cx="95250" cy="171450"/>
    <xdr:sp fLocksText="0">
      <xdr:nvSpPr>
        <xdr:cNvPr id="470" name="Text Box 16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30</xdr:row>
      <xdr:rowOff>0</xdr:rowOff>
    </xdr:from>
    <xdr:ext cx="95250" cy="171450"/>
    <xdr:sp fLocksText="0">
      <xdr:nvSpPr>
        <xdr:cNvPr id="471" name="Text Box 17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30</xdr:row>
      <xdr:rowOff>0</xdr:rowOff>
    </xdr:from>
    <xdr:ext cx="95250" cy="171450"/>
    <xdr:sp fLocksText="0">
      <xdr:nvSpPr>
        <xdr:cNvPr id="472" name="Text Box 18"/>
        <xdr:cNvSpPr txBox="1">
          <a:spLocks noChangeArrowheads="1"/>
        </xdr:cNvSpPr>
      </xdr:nvSpPr>
      <xdr:spPr>
        <a:xfrm>
          <a:off x="33204150" y="71913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438150"/>
    <xdr:sp fLocksText="0">
      <xdr:nvSpPr>
        <xdr:cNvPr id="473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219075"/>
    <xdr:sp fLocksText="0">
      <xdr:nvSpPr>
        <xdr:cNvPr id="474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438150"/>
    <xdr:sp fLocksText="0">
      <xdr:nvSpPr>
        <xdr:cNvPr id="475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438150"/>
    <xdr:sp fLocksText="0">
      <xdr:nvSpPr>
        <xdr:cNvPr id="476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13</xdr:row>
      <xdr:rowOff>0</xdr:rowOff>
    </xdr:from>
    <xdr:ext cx="95250" cy="438150"/>
    <xdr:sp fLocksText="0">
      <xdr:nvSpPr>
        <xdr:cNvPr id="477" name="Text Box 15"/>
        <xdr:cNvSpPr txBox="1">
          <a:spLocks noChangeArrowheads="1"/>
        </xdr:cNvSpPr>
      </xdr:nvSpPr>
      <xdr:spPr>
        <a:xfrm>
          <a:off x="33204150" y="44005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13</xdr:row>
      <xdr:rowOff>0</xdr:rowOff>
    </xdr:from>
    <xdr:ext cx="95250" cy="219075"/>
    <xdr:sp fLocksText="0">
      <xdr:nvSpPr>
        <xdr:cNvPr id="478" name="Text Box 15"/>
        <xdr:cNvSpPr txBox="1">
          <a:spLocks noChangeArrowheads="1"/>
        </xdr:cNvSpPr>
      </xdr:nvSpPr>
      <xdr:spPr>
        <a:xfrm>
          <a:off x="33204150" y="440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0</xdr:rowOff>
    </xdr:from>
    <xdr:ext cx="95250" cy="438150"/>
    <xdr:sp fLocksText="0">
      <xdr:nvSpPr>
        <xdr:cNvPr id="479" name="Text Box 15"/>
        <xdr:cNvSpPr txBox="1">
          <a:spLocks noChangeArrowheads="1"/>
        </xdr:cNvSpPr>
      </xdr:nvSpPr>
      <xdr:spPr>
        <a:xfrm>
          <a:off x="33204150" y="44005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14</xdr:row>
      <xdr:rowOff>0</xdr:rowOff>
    </xdr:from>
    <xdr:ext cx="95250" cy="219075"/>
    <xdr:sp fLocksText="0">
      <xdr:nvSpPr>
        <xdr:cNvPr id="480" name="Text Box 15"/>
        <xdr:cNvSpPr txBox="1">
          <a:spLocks noChangeArrowheads="1"/>
        </xdr:cNvSpPr>
      </xdr:nvSpPr>
      <xdr:spPr>
        <a:xfrm>
          <a:off x="33204150" y="440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15</xdr:row>
      <xdr:rowOff>0</xdr:rowOff>
    </xdr:from>
    <xdr:ext cx="95250" cy="447675"/>
    <xdr:sp fLocksText="0">
      <xdr:nvSpPr>
        <xdr:cNvPr id="481" name="Text Box 15"/>
        <xdr:cNvSpPr txBox="1">
          <a:spLocks noChangeArrowheads="1"/>
        </xdr:cNvSpPr>
      </xdr:nvSpPr>
      <xdr:spPr>
        <a:xfrm>
          <a:off x="33204150" y="440055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15</xdr:row>
      <xdr:rowOff>0</xdr:rowOff>
    </xdr:from>
    <xdr:ext cx="95250" cy="219075"/>
    <xdr:sp fLocksText="0">
      <xdr:nvSpPr>
        <xdr:cNvPr id="482" name="Text Box 15"/>
        <xdr:cNvSpPr txBox="1">
          <a:spLocks noChangeArrowheads="1"/>
        </xdr:cNvSpPr>
      </xdr:nvSpPr>
      <xdr:spPr>
        <a:xfrm>
          <a:off x="33204150" y="440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13</xdr:row>
      <xdr:rowOff>0</xdr:rowOff>
    </xdr:from>
    <xdr:ext cx="95250" cy="438150"/>
    <xdr:sp fLocksText="0">
      <xdr:nvSpPr>
        <xdr:cNvPr id="483" name="Text Box 15"/>
        <xdr:cNvSpPr txBox="1">
          <a:spLocks noChangeArrowheads="1"/>
        </xdr:cNvSpPr>
      </xdr:nvSpPr>
      <xdr:spPr>
        <a:xfrm>
          <a:off x="35433000" y="44005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13</xdr:row>
      <xdr:rowOff>0</xdr:rowOff>
    </xdr:from>
    <xdr:ext cx="95250" cy="219075"/>
    <xdr:sp fLocksText="0">
      <xdr:nvSpPr>
        <xdr:cNvPr id="484" name="Text Box 15"/>
        <xdr:cNvSpPr txBox="1">
          <a:spLocks noChangeArrowheads="1"/>
        </xdr:cNvSpPr>
      </xdr:nvSpPr>
      <xdr:spPr>
        <a:xfrm>
          <a:off x="35433000" y="440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438150"/>
    <xdr:sp fLocksText="0">
      <xdr:nvSpPr>
        <xdr:cNvPr id="485" name="Text Box 15"/>
        <xdr:cNvSpPr txBox="1">
          <a:spLocks noChangeArrowheads="1"/>
        </xdr:cNvSpPr>
      </xdr:nvSpPr>
      <xdr:spPr>
        <a:xfrm>
          <a:off x="35433000" y="44005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14</xdr:row>
      <xdr:rowOff>0</xdr:rowOff>
    </xdr:from>
    <xdr:ext cx="95250" cy="219075"/>
    <xdr:sp fLocksText="0">
      <xdr:nvSpPr>
        <xdr:cNvPr id="486" name="Text Box 15"/>
        <xdr:cNvSpPr txBox="1">
          <a:spLocks noChangeArrowheads="1"/>
        </xdr:cNvSpPr>
      </xdr:nvSpPr>
      <xdr:spPr>
        <a:xfrm>
          <a:off x="35433000" y="440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0</xdr:rowOff>
    </xdr:from>
    <xdr:ext cx="95250" cy="447675"/>
    <xdr:sp fLocksText="0">
      <xdr:nvSpPr>
        <xdr:cNvPr id="487" name="Text Box 15"/>
        <xdr:cNvSpPr txBox="1">
          <a:spLocks noChangeArrowheads="1"/>
        </xdr:cNvSpPr>
      </xdr:nvSpPr>
      <xdr:spPr>
        <a:xfrm>
          <a:off x="35433000" y="440055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15</xdr:row>
      <xdr:rowOff>0</xdr:rowOff>
    </xdr:from>
    <xdr:ext cx="95250" cy="219075"/>
    <xdr:sp fLocksText="0">
      <xdr:nvSpPr>
        <xdr:cNvPr id="488" name="Text Box 15"/>
        <xdr:cNvSpPr txBox="1">
          <a:spLocks noChangeArrowheads="1"/>
        </xdr:cNvSpPr>
      </xdr:nvSpPr>
      <xdr:spPr>
        <a:xfrm>
          <a:off x="35433000" y="4400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17</xdr:row>
      <xdr:rowOff>504825</xdr:rowOff>
    </xdr:from>
    <xdr:ext cx="95250" cy="438150"/>
    <xdr:sp fLocksText="0">
      <xdr:nvSpPr>
        <xdr:cNvPr id="489" name="Text Box 15"/>
        <xdr:cNvSpPr txBox="1">
          <a:spLocks noChangeArrowheads="1"/>
        </xdr:cNvSpPr>
      </xdr:nvSpPr>
      <xdr:spPr>
        <a:xfrm>
          <a:off x="33204150" y="546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17</xdr:row>
      <xdr:rowOff>504825</xdr:rowOff>
    </xdr:from>
    <xdr:ext cx="95250" cy="209550"/>
    <xdr:sp fLocksText="0">
      <xdr:nvSpPr>
        <xdr:cNvPr id="490" name="Text Box 15"/>
        <xdr:cNvSpPr txBox="1">
          <a:spLocks noChangeArrowheads="1"/>
        </xdr:cNvSpPr>
      </xdr:nvSpPr>
      <xdr:spPr>
        <a:xfrm>
          <a:off x="33204150" y="546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16</xdr:row>
      <xdr:rowOff>504825</xdr:rowOff>
    </xdr:from>
    <xdr:ext cx="95250" cy="447675"/>
    <xdr:sp fLocksText="0">
      <xdr:nvSpPr>
        <xdr:cNvPr id="491" name="Text Box 15"/>
        <xdr:cNvSpPr txBox="1">
          <a:spLocks noChangeArrowheads="1"/>
        </xdr:cNvSpPr>
      </xdr:nvSpPr>
      <xdr:spPr>
        <a:xfrm>
          <a:off x="33204150" y="490537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28</xdr:col>
      <xdr:colOff>0</xdr:colOff>
      <xdr:row>16</xdr:row>
      <xdr:rowOff>504825</xdr:rowOff>
    </xdr:from>
    <xdr:ext cx="95250" cy="219075"/>
    <xdr:sp fLocksText="0">
      <xdr:nvSpPr>
        <xdr:cNvPr id="492" name="Text Box 15"/>
        <xdr:cNvSpPr txBox="1">
          <a:spLocks noChangeArrowheads="1"/>
        </xdr:cNvSpPr>
      </xdr:nvSpPr>
      <xdr:spPr>
        <a:xfrm>
          <a:off x="33204150" y="4905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18</xdr:row>
      <xdr:rowOff>476250</xdr:rowOff>
    </xdr:from>
    <xdr:ext cx="95250" cy="447675"/>
    <xdr:sp fLocksText="0">
      <xdr:nvSpPr>
        <xdr:cNvPr id="493" name="Text Box 15"/>
        <xdr:cNvSpPr txBox="1">
          <a:spLocks noChangeArrowheads="1"/>
        </xdr:cNvSpPr>
      </xdr:nvSpPr>
      <xdr:spPr>
        <a:xfrm>
          <a:off x="33204150" y="611505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18</xdr:row>
      <xdr:rowOff>476250</xdr:rowOff>
    </xdr:from>
    <xdr:ext cx="95250" cy="219075"/>
    <xdr:sp fLocksText="0">
      <xdr:nvSpPr>
        <xdr:cNvPr id="494" name="Text Box 15"/>
        <xdr:cNvSpPr txBox="1">
          <a:spLocks noChangeArrowheads="1"/>
        </xdr:cNvSpPr>
      </xdr:nvSpPr>
      <xdr:spPr>
        <a:xfrm>
          <a:off x="33204150" y="611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17</xdr:row>
      <xdr:rowOff>504825</xdr:rowOff>
    </xdr:from>
    <xdr:ext cx="95250" cy="438150"/>
    <xdr:sp fLocksText="0">
      <xdr:nvSpPr>
        <xdr:cNvPr id="495" name="Text Box 15"/>
        <xdr:cNvSpPr txBox="1">
          <a:spLocks noChangeArrowheads="1"/>
        </xdr:cNvSpPr>
      </xdr:nvSpPr>
      <xdr:spPr>
        <a:xfrm>
          <a:off x="33204150" y="546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17</xdr:row>
      <xdr:rowOff>504825</xdr:rowOff>
    </xdr:from>
    <xdr:ext cx="95250" cy="209550"/>
    <xdr:sp fLocksText="0">
      <xdr:nvSpPr>
        <xdr:cNvPr id="496" name="Text Box 15"/>
        <xdr:cNvSpPr txBox="1">
          <a:spLocks noChangeArrowheads="1"/>
        </xdr:cNvSpPr>
      </xdr:nvSpPr>
      <xdr:spPr>
        <a:xfrm>
          <a:off x="33204150" y="546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18</xdr:row>
      <xdr:rowOff>476250</xdr:rowOff>
    </xdr:from>
    <xdr:ext cx="95250" cy="447675"/>
    <xdr:sp fLocksText="0">
      <xdr:nvSpPr>
        <xdr:cNvPr id="497" name="Text Box 15"/>
        <xdr:cNvSpPr txBox="1">
          <a:spLocks noChangeArrowheads="1"/>
        </xdr:cNvSpPr>
      </xdr:nvSpPr>
      <xdr:spPr>
        <a:xfrm>
          <a:off x="33204150" y="611505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18</xdr:row>
      <xdr:rowOff>476250</xdr:rowOff>
    </xdr:from>
    <xdr:ext cx="95250" cy="219075"/>
    <xdr:sp fLocksText="0">
      <xdr:nvSpPr>
        <xdr:cNvPr id="498" name="Text Box 15"/>
        <xdr:cNvSpPr txBox="1">
          <a:spLocks noChangeArrowheads="1"/>
        </xdr:cNvSpPr>
      </xdr:nvSpPr>
      <xdr:spPr>
        <a:xfrm>
          <a:off x="33204150" y="611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504825</xdr:rowOff>
    </xdr:from>
    <xdr:ext cx="95250" cy="428625"/>
    <xdr:sp fLocksText="0">
      <xdr:nvSpPr>
        <xdr:cNvPr id="499" name="Text Box 15"/>
        <xdr:cNvSpPr txBox="1">
          <a:spLocks noChangeArrowheads="1"/>
        </xdr:cNvSpPr>
      </xdr:nvSpPr>
      <xdr:spPr>
        <a:xfrm>
          <a:off x="33204150" y="66198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504825</xdr:rowOff>
    </xdr:from>
    <xdr:ext cx="95250" cy="209550"/>
    <xdr:sp fLocksText="0">
      <xdr:nvSpPr>
        <xdr:cNvPr id="500" name="Text Box 15"/>
        <xdr:cNvSpPr txBox="1">
          <a:spLocks noChangeArrowheads="1"/>
        </xdr:cNvSpPr>
      </xdr:nvSpPr>
      <xdr:spPr>
        <a:xfrm>
          <a:off x="33204150" y="661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18</xdr:row>
      <xdr:rowOff>476250</xdr:rowOff>
    </xdr:from>
    <xdr:ext cx="95250" cy="447675"/>
    <xdr:sp fLocksText="0">
      <xdr:nvSpPr>
        <xdr:cNvPr id="501" name="Text Box 15"/>
        <xdr:cNvSpPr txBox="1">
          <a:spLocks noChangeArrowheads="1"/>
        </xdr:cNvSpPr>
      </xdr:nvSpPr>
      <xdr:spPr>
        <a:xfrm>
          <a:off x="33204150" y="611505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18</xdr:row>
      <xdr:rowOff>476250</xdr:rowOff>
    </xdr:from>
    <xdr:ext cx="95250" cy="219075"/>
    <xdr:sp fLocksText="0">
      <xdr:nvSpPr>
        <xdr:cNvPr id="502" name="Text Box 15"/>
        <xdr:cNvSpPr txBox="1">
          <a:spLocks noChangeArrowheads="1"/>
        </xdr:cNvSpPr>
      </xdr:nvSpPr>
      <xdr:spPr>
        <a:xfrm>
          <a:off x="33204150" y="611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504825</xdr:rowOff>
    </xdr:from>
    <xdr:ext cx="95250" cy="428625"/>
    <xdr:sp fLocksText="0">
      <xdr:nvSpPr>
        <xdr:cNvPr id="503" name="Text Box 15"/>
        <xdr:cNvSpPr txBox="1">
          <a:spLocks noChangeArrowheads="1"/>
        </xdr:cNvSpPr>
      </xdr:nvSpPr>
      <xdr:spPr>
        <a:xfrm>
          <a:off x="33204150" y="66198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504825</xdr:rowOff>
    </xdr:from>
    <xdr:ext cx="95250" cy="209550"/>
    <xdr:sp fLocksText="0">
      <xdr:nvSpPr>
        <xdr:cNvPr id="504" name="Text Box 15"/>
        <xdr:cNvSpPr txBox="1">
          <a:spLocks noChangeArrowheads="1"/>
        </xdr:cNvSpPr>
      </xdr:nvSpPr>
      <xdr:spPr>
        <a:xfrm>
          <a:off x="33204150" y="661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20</xdr:row>
      <xdr:rowOff>466725</xdr:rowOff>
    </xdr:from>
    <xdr:ext cx="95250" cy="438150"/>
    <xdr:sp fLocksText="0">
      <xdr:nvSpPr>
        <xdr:cNvPr id="505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20</xdr:row>
      <xdr:rowOff>466725</xdr:rowOff>
    </xdr:from>
    <xdr:ext cx="95250" cy="219075"/>
    <xdr:sp fLocksText="0">
      <xdr:nvSpPr>
        <xdr:cNvPr id="506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504825</xdr:rowOff>
    </xdr:from>
    <xdr:ext cx="95250" cy="428625"/>
    <xdr:sp fLocksText="0">
      <xdr:nvSpPr>
        <xdr:cNvPr id="507" name="Text Box 15"/>
        <xdr:cNvSpPr txBox="1">
          <a:spLocks noChangeArrowheads="1"/>
        </xdr:cNvSpPr>
      </xdr:nvSpPr>
      <xdr:spPr>
        <a:xfrm>
          <a:off x="33204150" y="66198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19</xdr:row>
      <xdr:rowOff>504825</xdr:rowOff>
    </xdr:from>
    <xdr:ext cx="95250" cy="209550"/>
    <xdr:sp fLocksText="0">
      <xdr:nvSpPr>
        <xdr:cNvPr id="508" name="Text Box 15"/>
        <xdr:cNvSpPr txBox="1">
          <a:spLocks noChangeArrowheads="1"/>
        </xdr:cNvSpPr>
      </xdr:nvSpPr>
      <xdr:spPr>
        <a:xfrm>
          <a:off x="33204150" y="661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20</xdr:row>
      <xdr:rowOff>466725</xdr:rowOff>
    </xdr:from>
    <xdr:ext cx="95250" cy="438150"/>
    <xdr:sp fLocksText="0">
      <xdr:nvSpPr>
        <xdr:cNvPr id="509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20</xdr:row>
      <xdr:rowOff>466725</xdr:rowOff>
    </xdr:from>
    <xdr:ext cx="95250" cy="219075"/>
    <xdr:sp fLocksText="0">
      <xdr:nvSpPr>
        <xdr:cNvPr id="510" name="Text Box 15"/>
        <xdr:cNvSpPr txBox="1">
          <a:spLocks noChangeArrowheads="1"/>
        </xdr:cNvSpPr>
      </xdr:nvSpPr>
      <xdr:spPr>
        <a:xfrm>
          <a:off x="3320415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17</xdr:row>
      <xdr:rowOff>504825</xdr:rowOff>
    </xdr:from>
    <xdr:ext cx="95250" cy="438150"/>
    <xdr:sp fLocksText="0">
      <xdr:nvSpPr>
        <xdr:cNvPr id="511" name="Text Box 15"/>
        <xdr:cNvSpPr txBox="1">
          <a:spLocks noChangeArrowheads="1"/>
        </xdr:cNvSpPr>
      </xdr:nvSpPr>
      <xdr:spPr>
        <a:xfrm>
          <a:off x="35433000" y="546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17</xdr:row>
      <xdr:rowOff>504825</xdr:rowOff>
    </xdr:from>
    <xdr:ext cx="95250" cy="209550"/>
    <xdr:sp fLocksText="0">
      <xdr:nvSpPr>
        <xdr:cNvPr id="512" name="Text Box 15"/>
        <xdr:cNvSpPr txBox="1">
          <a:spLocks noChangeArrowheads="1"/>
        </xdr:cNvSpPr>
      </xdr:nvSpPr>
      <xdr:spPr>
        <a:xfrm>
          <a:off x="35433000" y="546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504825</xdr:rowOff>
    </xdr:from>
    <xdr:ext cx="95250" cy="447675"/>
    <xdr:sp fLocksText="0">
      <xdr:nvSpPr>
        <xdr:cNvPr id="513" name="Text Box 15"/>
        <xdr:cNvSpPr txBox="1">
          <a:spLocks noChangeArrowheads="1"/>
        </xdr:cNvSpPr>
      </xdr:nvSpPr>
      <xdr:spPr>
        <a:xfrm>
          <a:off x="35433000" y="4905375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16</xdr:row>
      <xdr:rowOff>504825</xdr:rowOff>
    </xdr:from>
    <xdr:ext cx="95250" cy="219075"/>
    <xdr:sp fLocksText="0">
      <xdr:nvSpPr>
        <xdr:cNvPr id="514" name="Text Box 15"/>
        <xdr:cNvSpPr txBox="1">
          <a:spLocks noChangeArrowheads="1"/>
        </xdr:cNvSpPr>
      </xdr:nvSpPr>
      <xdr:spPr>
        <a:xfrm>
          <a:off x="35433000" y="4905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18</xdr:row>
      <xdr:rowOff>476250</xdr:rowOff>
    </xdr:from>
    <xdr:ext cx="95250" cy="447675"/>
    <xdr:sp fLocksText="0">
      <xdr:nvSpPr>
        <xdr:cNvPr id="515" name="Text Box 15"/>
        <xdr:cNvSpPr txBox="1">
          <a:spLocks noChangeArrowheads="1"/>
        </xdr:cNvSpPr>
      </xdr:nvSpPr>
      <xdr:spPr>
        <a:xfrm>
          <a:off x="35433000" y="611505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18</xdr:row>
      <xdr:rowOff>476250</xdr:rowOff>
    </xdr:from>
    <xdr:ext cx="95250" cy="219075"/>
    <xdr:sp fLocksText="0">
      <xdr:nvSpPr>
        <xdr:cNvPr id="516" name="Text Box 15"/>
        <xdr:cNvSpPr txBox="1">
          <a:spLocks noChangeArrowheads="1"/>
        </xdr:cNvSpPr>
      </xdr:nvSpPr>
      <xdr:spPr>
        <a:xfrm>
          <a:off x="35433000" y="611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17</xdr:row>
      <xdr:rowOff>504825</xdr:rowOff>
    </xdr:from>
    <xdr:ext cx="95250" cy="438150"/>
    <xdr:sp fLocksText="0">
      <xdr:nvSpPr>
        <xdr:cNvPr id="517" name="Text Box 15"/>
        <xdr:cNvSpPr txBox="1">
          <a:spLocks noChangeArrowheads="1"/>
        </xdr:cNvSpPr>
      </xdr:nvSpPr>
      <xdr:spPr>
        <a:xfrm>
          <a:off x="35433000" y="546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17</xdr:row>
      <xdr:rowOff>504825</xdr:rowOff>
    </xdr:from>
    <xdr:ext cx="95250" cy="209550"/>
    <xdr:sp fLocksText="0">
      <xdr:nvSpPr>
        <xdr:cNvPr id="518" name="Text Box 15"/>
        <xdr:cNvSpPr txBox="1">
          <a:spLocks noChangeArrowheads="1"/>
        </xdr:cNvSpPr>
      </xdr:nvSpPr>
      <xdr:spPr>
        <a:xfrm>
          <a:off x="35433000" y="546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18</xdr:row>
      <xdr:rowOff>476250</xdr:rowOff>
    </xdr:from>
    <xdr:ext cx="95250" cy="447675"/>
    <xdr:sp fLocksText="0">
      <xdr:nvSpPr>
        <xdr:cNvPr id="519" name="Text Box 15"/>
        <xdr:cNvSpPr txBox="1">
          <a:spLocks noChangeArrowheads="1"/>
        </xdr:cNvSpPr>
      </xdr:nvSpPr>
      <xdr:spPr>
        <a:xfrm>
          <a:off x="35433000" y="611505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18</xdr:row>
      <xdr:rowOff>476250</xdr:rowOff>
    </xdr:from>
    <xdr:ext cx="95250" cy="219075"/>
    <xdr:sp fLocksText="0">
      <xdr:nvSpPr>
        <xdr:cNvPr id="520" name="Text Box 15"/>
        <xdr:cNvSpPr txBox="1">
          <a:spLocks noChangeArrowheads="1"/>
        </xdr:cNvSpPr>
      </xdr:nvSpPr>
      <xdr:spPr>
        <a:xfrm>
          <a:off x="35433000" y="611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504825</xdr:rowOff>
    </xdr:from>
    <xdr:ext cx="95250" cy="428625"/>
    <xdr:sp fLocksText="0">
      <xdr:nvSpPr>
        <xdr:cNvPr id="521" name="Text Box 15"/>
        <xdr:cNvSpPr txBox="1">
          <a:spLocks noChangeArrowheads="1"/>
        </xdr:cNvSpPr>
      </xdr:nvSpPr>
      <xdr:spPr>
        <a:xfrm>
          <a:off x="35433000" y="66198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504825</xdr:rowOff>
    </xdr:from>
    <xdr:ext cx="95250" cy="209550"/>
    <xdr:sp fLocksText="0">
      <xdr:nvSpPr>
        <xdr:cNvPr id="522" name="Text Box 15"/>
        <xdr:cNvSpPr txBox="1">
          <a:spLocks noChangeArrowheads="1"/>
        </xdr:cNvSpPr>
      </xdr:nvSpPr>
      <xdr:spPr>
        <a:xfrm>
          <a:off x="35433000" y="661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18</xdr:row>
      <xdr:rowOff>476250</xdr:rowOff>
    </xdr:from>
    <xdr:ext cx="95250" cy="447675"/>
    <xdr:sp fLocksText="0">
      <xdr:nvSpPr>
        <xdr:cNvPr id="523" name="Text Box 15"/>
        <xdr:cNvSpPr txBox="1">
          <a:spLocks noChangeArrowheads="1"/>
        </xdr:cNvSpPr>
      </xdr:nvSpPr>
      <xdr:spPr>
        <a:xfrm>
          <a:off x="35433000" y="611505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18</xdr:row>
      <xdr:rowOff>476250</xdr:rowOff>
    </xdr:from>
    <xdr:ext cx="95250" cy="219075"/>
    <xdr:sp fLocksText="0">
      <xdr:nvSpPr>
        <xdr:cNvPr id="524" name="Text Box 15"/>
        <xdr:cNvSpPr txBox="1">
          <a:spLocks noChangeArrowheads="1"/>
        </xdr:cNvSpPr>
      </xdr:nvSpPr>
      <xdr:spPr>
        <a:xfrm>
          <a:off x="35433000" y="6115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504825</xdr:rowOff>
    </xdr:from>
    <xdr:ext cx="95250" cy="428625"/>
    <xdr:sp fLocksText="0">
      <xdr:nvSpPr>
        <xdr:cNvPr id="525" name="Text Box 15"/>
        <xdr:cNvSpPr txBox="1">
          <a:spLocks noChangeArrowheads="1"/>
        </xdr:cNvSpPr>
      </xdr:nvSpPr>
      <xdr:spPr>
        <a:xfrm>
          <a:off x="35433000" y="66198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504825</xdr:rowOff>
    </xdr:from>
    <xdr:ext cx="95250" cy="209550"/>
    <xdr:sp fLocksText="0">
      <xdr:nvSpPr>
        <xdr:cNvPr id="526" name="Text Box 15"/>
        <xdr:cNvSpPr txBox="1">
          <a:spLocks noChangeArrowheads="1"/>
        </xdr:cNvSpPr>
      </xdr:nvSpPr>
      <xdr:spPr>
        <a:xfrm>
          <a:off x="35433000" y="661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20</xdr:row>
      <xdr:rowOff>466725</xdr:rowOff>
    </xdr:from>
    <xdr:ext cx="95250" cy="438150"/>
    <xdr:sp fLocksText="0">
      <xdr:nvSpPr>
        <xdr:cNvPr id="527" name="Text Box 15"/>
        <xdr:cNvSpPr txBox="1">
          <a:spLocks noChangeArrowheads="1"/>
        </xdr:cNvSpPr>
      </xdr:nvSpPr>
      <xdr:spPr>
        <a:xfrm>
          <a:off x="3543300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20</xdr:row>
      <xdr:rowOff>466725</xdr:rowOff>
    </xdr:from>
    <xdr:ext cx="95250" cy="219075"/>
    <xdr:sp fLocksText="0">
      <xdr:nvSpPr>
        <xdr:cNvPr id="528" name="Text Box 15"/>
        <xdr:cNvSpPr txBox="1">
          <a:spLocks noChangeArrowheads="1"/>
        </xdr:cNvSpPr>
      </xdr:nvSpPr>
      <xdr:spPr>
        <a:xfrm>
          <a:off x="3543300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504825</xdr:rowOff>
    </xdr:from>
    <xdr:ext cx="95250" cy="428625"/>
    <xdr:sp fLocksText="0">
      <xdr:nvSpPr>
        <xdr:cNvPr id="529" name="Text Box 15"/>
        <xdr:cNvSpPr txBox="1">
          <a:spLocks noChangeArrowheads="1"/>
        </xdr:cNvSpPr>
      </xdr:nvSpPr>
      <xdr:spPr>
        <a:xfrm>
          <a:off x="35433000" y="66198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19</xdr:row>
      <xdr:rowOff>504825</xdr:rowOff>
    </xdr:from>
    <xdr:ext cx="95250" cy="209550"/>
    <xdr:sp fLocksText="0">
      <xdr:nvSpPr>
        <xdr:cNvPr id="530" name="Text Box 15"/>
        <xdr:cNvSpPr txBox="1">
          <a:spLocks noChangeArrowheads="1"/>
        </xdr:cNvSpPr>
      </xdr:nvSpPr>
      <xdr:spPr>
        <a:xfrm>
          <a:off x="35433000" y="6619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20</xdr:row>
      <xdr:rowOff>466725</xdr:rowOff>
    </xdr:from>
    <xdr:ext cx="95250" cy="438150"/>
    <xdr:sp fLocksText="0">
      <xdr:nvSpPr>
        <xdr:cNvPr id="531" name="Text Box 15"/>
        <xdr:cNvSpPr txBox="1">
          <a:spLocks noChangeArrowheads="1"/>
        </xdr:cNvSpPr>
      </xdr:nvSpPr>
      <xdr:spPr>
        <a:xfrm>
          <a:off x="3543300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20</xdr:row>
      <xdr:rowOff>466725</xdr:rowOff>
    </xdr:from>
    <xdr:ext cx="95250" cy="219075"/>
    <xdr:sp fLocksText="0">
      <xdr:nvSpPr>
        <xdr:cNvPr id="532" name="Text Box 15"/>
        <xdr:cNvSpPr txBox="1">
          <a:spLocks noChangeArrowheads="1"/>
        </xdr:cNvSpPr>
      </xdr:nvSpPr>
      <xdr:spPr>
        <a:xfrm>
          <a:off x="35433000" y="71913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21</xdr:row>
      <xdr:rowOff>0</xdr:rowOff>
    </xdr:from>
    <xdr:ext cx="95250" cy="428625"/>
    <xdr:sp fLocksText="0">
      <xdr:nvSpPr>
        <xdr:cNvPr id="533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21</xdr:row>
      <xdr:rowOff>0</xdr:rowOff>
    </xdr:from>
    <xdr:ext cx="95250" cy="428625"/>
    <xdr:sp fLocksText="0">
      <xdr:nvSpPr>
        <xdr:cNvPr id="534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21</xdr:row>
      <xdr:rowOff>0</xdr:rowOff>
    </xdr:from>
    <xdr:ext cx="95250" cy="428625"/>
    <xdr:sp fLocksText="0">
      <xdr:nvSpPr>
        <xdr:cNvPr id="535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22</xdr:row>
      <xdr:rowOff>0</xdr:rowOff>
    </xdr:from>
    <xdr:ext cx="95250" cy="428625"/>
    <xdr:sp fLocksText="0">
      <xdr:nvSpPr>
        <xdr:cNvPr id="536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22</xdr:row>
      <xdr:rowOff>0</xdr:rowOff>
    </xdr:from>
    <xdr:ext cx="95250" cy="428625"/>
    <xdr:sp fLocksText="0">
      <xdr:nvSpPr>
        <xdr:cNvPr id="537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21</xdr:row>
      <xdr:rowOff>0</xdr:rowOff>
    </xdr:from>
    <xdr:ext cx="95250" cy="428625"/>
    <xdr:sp fLocksText="0">
      <xdr:nvSpPr>
        <xdr:cNvPr id="538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21</xdr:row>
      <xdr:rowOff>0</xdr:rowOff>
    </xdr:from>
    <xdr:ext cx="95250" cy="428625"/>
    <xdr:sp fLocksText="0">
      <xdr:nvSpPr>
        <xdr:cNvPr id="539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22</xdr:row>
      <xdr:rowOff>0</xdr:rowOff>
    </xdr:from>
    <xdr:ext cx="95250" cy="428625"/>
    <xdr:sp fLocksText="0">
      <xdr:nvSpPr>
        <xdr:cNvPr id="540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22</xdr:row>
      <xdr:rowOff>0</xdr:rowOff>
    </xdr:from>
    <xdr:ext cx="95250" cy="428625"/>
    <xdr:sp fLocksText="0">
      <xdr:nvSpPr>
        <xdr:cNvPr id="541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22</xdr:row>
      <xdr:rowOff>0</xdr:rowOff>
    </xdr:from>
    <xdr:ext cx="95250" cy="428625"/>
    <xdr:sp fLocksText="0">
      <xdr:nvSpPr>
        <xdr:cNvPr id="542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438150"/>
    <xdr:sp fLocksText="0">
      <xdr:nvSpPr>
        <xdr:cNvPr id="543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438150"/>
    <xdr:sp fLocksText="0">
      <xdr:nvSpPr>
        <xdr:cNvPr id="544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22</xdr:row>
      <xdr:rowOff>0</xdr:rowOff>
    </xdr:from>
    <xdr:ext cx="95250" cy="428625"/>
    <xdr:sp fLocksText="0">
      <xdr:nvSpPr>
        <xdr:cNvPr id="545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22</xdr:row>
      <xdr:rowOff>0</xdr:rowOff>
    </xdr:from>
    <xdr:ext cx="95250" cy="428625"/>
    <xdr:sp fLocksText="0">
      <xdr:nvSpPr>
        <xdr:cNvPr id="546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438150"/>
    <xdr:sp fLocksText="0">
      <xdr:nvSpPr>
        <xdr:cNvPr id="547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438150"/>
    <xdr:sp fLocksText="0">
      <xdr:nvSpPr>
        <xdr:cNvPr id="548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438150"/>
    <xdr:sp fLocksText="0">
      <xdr:nvSpPr>
        <xdr:cNvPr id="549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438150"/>
    <xdr:sp fLocksText="0">
      <xdr:nvSpPr>
        <xdr:cNvPr id="550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438150"/>
    <xdr:sp fLocksText="0">
      <xdr:nvSpPr>
        <xdr:cNvPr id="551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438150"/>
    <xdr:sp fLocksText="0">
      <xdr:nvSpPr>
        <xdr:cNvPr id="552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438150"/>
    <xdr:sp fLocksText="0">
      <xdr:nvSpPr>
        <xdr:cNvPr id="553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438150"/>
    <xdr:sp fLocksText="0">
      <xdr:nvSpPr>
        <xdr:cNvPr id="554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428625"/>
    <xdr:sp fLocksText="0">
      <xdr:nvSpPr>
        <xdr:cNvPr id="555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428625"/>
    <xdr:sp fLocksText="0">
      <xdr:nvSpPr>
        <xdr:cNvPr id="556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438150"/>
    <xdr:sp fLocksText="0">
      <xdr:nvSpPr>
        <xdr:cNvPr id="557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23</xdr:row>
      <xdr:rowOff>0</xdr:rowOff>
    </xdr:from>
    <xdr:ext cx="95250" cy="438150"/>
    <xdr:sp fLocksText="0">
      <xdr:nvSpPr>
        <xdr:cNvPr id="558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428625"/>
    <xdr:sp fLocksText="0">
      <xdr:nvSpPr>
        <xdr:cNvPr id="559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428625"/>
    <xdr:sp fLocksText="0">
      <xdr:nvSpPr>
        <xdr:cNvPr id="560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428625"/>
    <xdr:sp fLocksText="0">
      <xdr:nvSpPr>
        <xdr:cNvPr id="561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428625"/>
    <xdr:sp fLocksText="0">
      <xdr:nvSpPr>
        <xdr:cNvPr id="562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24</xdr:row>
      <xdr:rowOff>0</xdr:rowOff>
    </xdr:from>
    <xdr:ext cx="95250" cy="428625"/>
    <xdr:sp fLocksText="0">
      <xdr:nvSpPr>
        <xdr:cNvPr id="563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22</xdr:row>
      <xdr:rowOff>0</xdr:rowOff>
    </xdr:from>
    <xdr:ext cx="95250" cy="428625"/>
    <xdr:sp fLocksText="0">
      <xdr:nvSpPr>
        <xdr:cNvPr id="564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22</xdr:row>
      <xdr:rowOff>0</xdr:rowOff>
    </xdr:from>
    <xdr:ext cx="95250" cy="428625"/>
    <xdr:sp fLocksText="0">
      <xdr:nvSpPr>
        <xdr:cNvPr id="565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21</xdr:row>
      <xdr:rowOff>0</xdr:rowOff>
    </xdr:from>
    <xdr:ext cx="95250" cy="428625"/>
    <xdr:sp fLocksText="0">
      <xdr:nvSpPr>
        <xdr:cNvPr id="566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21</xdr:row>
      <xdr:rowOff>0</xdr:rowOff>
    </xdr:from>
    <xdr:ext cx="95250" cy="428625"/>
    <xdr:sp fLocksText="0">
      <xdr:nvSpPr>
        <xdr:cNvPr id="567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95250" cy="438150"/>
    <xdr:sp fLocksText="0">
      <xdr:nvSpPr>
        <xdr:cNvPr id="568" name="Text Box 15"/>
        <xdr:cNvSpPr txBox="1">
          <a:spLocks noChangeArrowheads="1"/>
        </xdr:cNvSpPr>
      </xdr:nvSpPr>
      <xdr:spPr>
        <a:xfrm>
          <a:off x="3543300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95250" cy="438150"/>
    <xdr:sp fLocksText="0">
      <xdr:nvSpPr>
        <xdr:cNvPr id="569" name="Text Box 15"/>
        <xdr:cNvSpPr txBox="1">
          <a:spLocks noChangeArrowheads="1"/>
        </xdr:cNvSpPr>
      </xdr:nvSpPr>
      <xdr:spPr>
        <a:xfrm>
          <a:off x="3543300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22</xdr:row>
      <xdr:rowOff>0</xdr:rowOff>
    </xdr:from>
    <xdr:ext cx="95250" cy="428625"/>
    <xdr:sp fLocksText="0">
      <xdr:nvSpPr>
        <xdr:cNvPr id="570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22</xdr:row>
      <xdr:rowOff>0</xdr:rowOff>
    </xdr:from>
    <xdr:ext cx="95250" cy="428625"/>
    <xdr:sp fLocksText="0">
      <xdr:nvSpPr>
        <xdr:cNvPr id="571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95250" cy="438150"/>
    <xdr:sp fLocksText="0">
      <xdr:nvSpPr>
        <xdr:cNvPr id="572" name="Text Box 15"/>
        <xdr:cNvSpPr txBox="1">
          <a:spLocks noChangeArrowheads="1"/>
        </xdr:cNvSpPr>
      </xdr:nvSpPr>
      <xdr:spPr>
        <a:xfrm>
          <a:off x="3543300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95250" cy="438150"/>
    <xdr:sp fLocksText="0">
      <xdr:nvSpPr>
        <xdr:cNvPr id="573" name="Text Box 15"/>
        <xdr:cNvSpPr txBox="1">
          <a:spLocks noChangeArrowheads="1"/>
        </xdr:cNvSpPr>
      </xdr:nvSpPr>
      <xdr:spPr>
        <a:xfrm>
          <a:off x="3543300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24</xdr:row>
      <xdr:rowOff>0</xdr:rowOff>
    </xdr:from>
    <xdr:ext cx="95250" cy="428625"/>
    <xdr:sp fLocksText="0">
      <xdr:nvSpPr>
        <xdr:cNvPr id="574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24</xdr:row>
      <xdr:rowOff>0</xdr:rowOff>
    </xdr:from>
    <xdr:ext cx="95250" cy="428625"/>
    <xdr:sp fLocksText="0">
      <xdr:nvSpPr>
        <xdr:cNvPr id="575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95250" cy="438150"/>
    <xdr:sp fLocksText="0">
      <xdr:nvSpPr>
        <xdr:cNvPr id="576" name="Text Box 15"/>
        <xdr:cNvSpPr txBox="1">
          <a:spLocks noChangeArrowheads="1"/>
        </xdr:cNvSpPr>
      </xdr:nvSpPr>
      <xdr:spPr>
        <a:xfrm>
          <a:off x="3543300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23</xdr:row>
      <xdr:rowOff>0</xdr:rowOff>
    </xdr:from>
    <xdr:ext cx="95250" cy="438150"/>
    <xdr:sp fLocksText="0">
      <xdr:nvSpPr>
        <xdr:cNvPr id="577" name="Text Box 15"/>
        <xdr:cNvSpPr txBox="1">
          <a:spLocks noChangeArrowheads="1"/>
        </xdr:cNvSpPr>
      </xdr:nvSpPr>
      <xdr:spPr>
        <a:xfrm>
          <a:off x="3543300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24</xdr:row>
      <xdr:rowOff>0</xdr:rowOff>
    </xdr:from>
    <xdr:ext cx="95250" cy="428625"/>
    <xdr:sp fLocksText="0">
      <xdr:nvSpPr>
        <xdr:cNvPr id="578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24</xdr:row>
      <xdr:rowOff>0</xdr:rowOff>
    </xdr:from>
    <xdr:ext cx="95250" cy="428625"/>
    <xdr:sp fLocksText="0">
      <xdr:nvSpPr>
        <xdr:cNvPr id="579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428625"/>
    <xdr:sp fLocksText="0">
      <xdr:nvSpPr>
        <xdr:cNvPr id="580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428625"/>
    <xdr:sp fLocksText="0">
      <xdr:nvSpPr>
        <xdr:cNvPr id="581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428625"/>
    <xdr:sp fLocksText="0">
      <xdr:nvSpPr>
        <xdr:cNvPr id="582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428625"/>
    <xdr:sp fLocksText="0">
      <xdr:nvSpPr>
        <xdr:cNvPr id="583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584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585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428625"/>
    <xdr:sp fLocksText="0">
      <xdr:nvSpPr>
        <xdr:cNvPr id="586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428625"/>
    <xdr:sp fLocksText="0">
      <xdr:nvSpPr>
        <xdr:cNvPr id="587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428625"/>
    <xdr:sp fLocksText="0">
      <xdr:nvSpPr>
        <xdr:cNvPr id="588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428625"/>
    <xdr:sp fLocksText="0">
      <xdr:nvSpPr>
        <xdr:cNvPr id="589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428625"/>
    <xdr:sp fLocksText="0">
      <xdr:nvSpPr>
        <xdr:cNvPr id="590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428625"/>
    <xdr:sp fLocksText="0">
      <xdr:nvSpPr>
        <xdr:cNvPr id="591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25</xdr:row>
      <xdr:rowOff>0</xdr:rowOff>
    </xdr:from>
    <xdr:ext cx="95250" cy="428625"/>
    <xdr:sp fLocksText="0">
      <xdr:nvSpPr>
        <xdr:cNvPr id="592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593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594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595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596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597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598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599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600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601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602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603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604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26</xdr:row>
      <xdr:rowOff>0</xdr:rowOff>
    </xdr:from>
    <xdr:ext cx="95250" cy="438150"/>
    <xdr:sp fLocksText="0">
      <xdr:nvSpPr>
        <xdr:cNvPr id="605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06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07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08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09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10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11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12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13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14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15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16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17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18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19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20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21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22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23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24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25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26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27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28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27</xdr:row>
      <xdr:rowOff>0</xdr:rowOff>
    </xdr:from>
    <xdr:ext cx="95250" cy="428625"/>
    <xdr:sp fLocksText="0">
      <xdr:nvSpPr>
        <xdr:cNvPr id="629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30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31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32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33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34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35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36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37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38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39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40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41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42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43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44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438150"/>
    <xdr:sp fLocksText="0">
      <xdr:nvSpPr>
        <xdr:cNvPr id="645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438150"/>
    <xdr:sp fLocksText="0">
      <xdr:nvSpPr>
        <xdr:cNvPr id="646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47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48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49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50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51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52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28</xdr:row>
      <xdr:rowOff>0</xdr:rowOff>
    </xdr:from>
    <xdr:ext cx="95250" cy="428625"/>
    <xdr:sp fLocksText="0">
      <xdr:nvSpPr>
        <xdr:cNvPr id="653" name="Text Box 15"/>
        <xdr:cNvSpPr txBox="1">
          <a:spLocks noChangeArrowheads="1"/>
        </xdr:cNvSpPr>
      </xdr:nvSpPr>
      <xdr:spPr>
        <a:xfrm>
          <a:off x="3320415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438150"/>
    <xdr:sp fLocksText="0">
      <xdr:nvSpPr>
        <xdr:cNvPr id="654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438150"/>
    <xdr:sp fLocksText="0">
      <xdr:nvSpPr>
        <xdr:cNvPr id="655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438150"/>
    <xdr:sp fLocksText="0">
      <xdr:nvSpPr>
        <xdr:cNvPr id="656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438150"/>
    <xdr:sp fLocksText="0">
      <xdr:nvSpPr>
        <xdr:cNvPr id="657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438150"/>
    <xdr:sp fLocksText="0">
      <xdr:nvSpPr>
        <xdr:cNvPr id="658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438150"/>
    <xdr:sp fLocksText="0">
      <xdr:nvSpPr>
        <xdr:cNvPr id="659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438150"/>
    <xdr:sp fLocksText="0">
      <xdr:nvSpPr>
        <xdr:cNvPr id="660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438150"/>
    <xdr:sp fLocksText="0">
      <xdr:nvSpPr>
        <xdr:cNvPr id="661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438150"/>
    <xdr:sp fLocksText="0">
      <xdr:nvSpPr>
        <xdr:cNvPr id="662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438150"/>
    <xdr:sp fLocksText="0">
      <xdr:nvSpPr>
        <xdr:cNvPr id="663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657225</xdr:colOff>
      <xdr:row>29</xdr:row>
      <xdr:rowOff>0</xdr:rowOff>
    </xdr:from>
    <xdr:ext cx="95250" cy="438150"/>
    <xdr:sp fLocksText="0">
      <xdr:nvSpPr>
        <xdr:cNvPr id="664" name="Text Box 15"/>
        <xdr:cNvSpPr txBox="1">
          <a:spLocks noChangeArrowheads="1"/>
        </xdr:cNvSpPr>
      </xdr:nvSpPr>
      <xdr:spPr>
        <a:xfrm>
          <a:off x="3320415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25</xdr:row>
      <xdr:rowOff>0</xdr:rowOff>
    </xdr:from>
    <xdr:ext cx="95250" cy="428625"/>
    <xdr:sp fLocksText="0">
      <xdr:nvSpPr>
        <xdr:cNvPr id="665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25</xdr:row>
      <xdr:rowOff>0</xdr:rowOff>
    </xdr:from>
    <xdr:ext cx="95250" cy="428625"/>
    <xdr:sp fLocksText="0">
      <xdr:nvSpPr>
        <xdr:cNvPr id="666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25</xdr:row>
      <xdr:rowOff>0</xdr:rowOff>
    </xdr:from>
    <xdr:ext cx="95250" cy="428625"/>
    <xdr:sp fLocksText="0">
      <xdr:nvSpPr>
        <xdr:cNvPr id="667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25</xdr:row>
      <xdr:rowOff>0</xdr:rowOff>
    </xdr:from>
    <xdr:ext cx="95250" cy="428625"/>
    <xdr:sp fLocksText="0">
      <xdr:nvSpPr>
        <xdr:cNvPr id="668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26</xdr:row>
      <xdr:rowOff>0</xdr:rowOff>
    </xdr:from>
    <xdr:ext cx="95250" cy="438150"/>
    <xdr:sp fLocksText="0">
      <xdr:nvSpPr>
        <xdr:cNvPr id="669" name="Text Box 15"/>
        <xdr:cNvSpPr txBox="1">
          <a:spLocks noChangeArrowheads="1"/>
        </xdr:cNvSpPr>
      </xdr:nvSpPr>
      <xdr:spPr>
        <a:xfrm>
          <a:off x="3543300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26</xdr:row>
      <xdr:rowOff>0</xdr:rowOff>
    </xdr:from>
    <xdr:ext cx="95250" cy="438150"/>
    <xdr:sp fLocksText="0">
      <xdr:nvSpPr>
        <xdr:cNvPr id="670" name="Text Box 15"/>
        <xdr:cNvSpPr txBox="1">
          <a:spLocks noChangeArrowheads="1"/>
        </xdr:cNvSpPr>
      </xdr:nvSpPr>
      <xdr:spPr>
        <a:xfrm>
          <a:off x="3543300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26</xdr:row>
      <xdr:rowOff>0</xdr:rowOff>
    </xdr:from>
    <xdr:ext cx="95250" cy="438150"/>
    <xdr:sp fLocksText="0">
      <xdr:nvSpPr>
        <xdr:cNvPr id="671" name="Text Box 15"/>
        <xdr:cNvSpPr txBox="1">
          <a:spLocks noChangeArrowheads="1"/>
        </xdr:cNvSpPr>
      </xdr:nvSpPr>
      <xdr:spPr>
        <a:xfrm>
          <a:off x="3543300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26</xdr:row>
      <xdr:rowOff>0</xdr:rowOff>
    </xdr:from>
    <xdr:ext cx="95250" cy="438150"/>
    <xdr:sp fLocksText="0">
      <xdr:nvSpPr>
        <xdr:cNvPr id="672" name="Text Box 15"/>
        <xdr:cNvSpPr txBox="1">
          <a:spLocks noChangeArrowheads="1"/>
        </xdr:cNvSpPr>
      </xdr:nvSpPr>
      <xdr:spPr>
        <a:xfrm>
          <a:off x="3543300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27</xdr:row>
      <xdr:rowOff>0</xdr:rowOff>
    </xdr:from>
    <xdr:ext cx="95250" cy="428625"/>
    <xdr:sp fLocksText="0">
      <xdr:nvSpPr>
        <xdr:cNvPr id="673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27</xdr:row>
      <xdr:rowOff>0</xdr:rowOff>
    </xdr:from>
    <xdr:ext cx="95250" cy="428625"/>
    <xdr:sp fLocksText="0">
      <xdr:nvSpPr>
        <xdr:cNvPr id="674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27</xdr:row>
      <xdr:rowOff>0</xdr:rowOff>
    </xdr:from>
    <xdr:ext cx="95250" cy="428625"/>
    <xdr:sp fLocksText="0">
      <xdr:nvSpPr>
        <xdr:cNvPr id="675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27</xdr:row>
      <xdr:rowOff>0</xdr:rowOff>
    </xdr:from>
    <xdr:ext cx="95250" cy="428625"/>
    <xdr:sp fLocksText="0">
      <xdr:nvSpPr>
        <xdr:cNvPr id="676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27</xdr:row>
      <xdr:rowOff>0</xdr:rowOff>
    </xdr:from>
    <xdr:ext cx="95250" cy="428625"/>
    <xdr:sp fLocksText="0">
      <xdr:nvSpPr>
        <xdr:cNvPr id="677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27</xdr:row>
      <xdr:rowOff>0</xdr:rowOff>
    </xdr:from>
    <xdr:ext cx="95250" cy="428625"/>
    <xdr:sp fLocksText="0">
      <xdr:nvSpPr>
        <xdr:cNvPr id="678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27</xdr:row>
      <xdr:rowOff>0</xdr:rowOff>
    </xdr:from>
    <xdr:ext cx="95250" cy="428625"/>
    <xdr:sp fLocksText="0">
      <xdr:nvSpPr>
        <xdr:cNvPr id="679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27</xdr:row>
      <xdr:rowOff>0</xdr:rowOff>
    </xdr:from>
    <xdr:ext cx="95250" cy="428625"/>
    <xdr:sp fLocksText="0">
      <xdr:nvSpPr>
        <xdr:cNvPr id="680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28</xdr:row>
      <xdr:rowOff>0</xdr:rowOff>
    </xdr:from>
    <xdr:ext cx="95250" cy="428625"/>
    <xdr:sp fLocksText="0">
      <xdr:nvSpPr>
        <xdr:cNvPr id="681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28</xdr:row>
      <xdr:rowOff>0</xdr:rowOff>
    </xdr:from>
    <xdr:ext cx="95250" cy="428625"/>
    <xdr:sp fLocksText="0">
      <xdr:nvSpPr>
        <xdr:cNvPr id="682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28</xdr:row>
      <xdr:rowOff>0</xdr:rowOff>
    </xdr:from>
    <xdr:ext cx="95250" cy="428625"/>
    <xdr:sp fLocksText="0">
      <xdr:nvSpPr>
        <xdr:cNvPr id="683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28</xdr:row>
      <xdr:rowOff>0</xdr:rowOff>
    </xdr:from>
    <xdr:ext cx="95250" cy="428625"/>
    <xdr:sp fLocksText="0">
      <xdr:nvSpPr>
        <xdr:cNvPr id="684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28</xdr:row>
      <xdr:rowOff>0</xdr:rowOff>
    </xdr:from>
    <xdr:ext cx="95250" cy="428625"/>
    <xdr:sp fLocksText="0">
      <xdr:nvSpPr>
        <xdr:cNvPr id="685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28</xdr:row>
      <xdr:rowOff>0</xdr:rowOff>
    </xdr:from>
    <xdr:ext cx="95250" cy="428625"/>
    <xdr:sp fLocksText="0">
      <xdr:nvSpPr>
        <xdr:cNvPr id="686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28</xdr:row>
      <xdr:rowOff>0</xdr:rowOff>
    </xdr:from>
    <xdr:ext cx="95250" cy="428625"/>
    <xdr:sp fLocksText="0">
      <xdr:nvSpPr>
        <xdr:cNvPr id="687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28</xdr:row>
      <xdr:rowOff>0</xdr:rowOff>
    </xdr:from>
    <xdr:ext cx="95250" cy="428625"/>
    <xdr:sp fLocksText="0">
      <xdr:nvSpPr>
        <xdr:cNvPr id="688" name="Text Box 15"/>
        <xdr:cNvSpPr txBox="1">
          <a:spLocks noChangeArrowheads="1"/>
        </xdr:cNvSpPr>
      </xdr:nvSpPr>
      <xdr:spPr>
        <a:xfrm>
          <a:off x="35433000" y="7191375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29</xdr:row>
      <xdr:rowOff>0</xdr:rowOff>
    </xdr:from>
    <xdr:ext cx="95250" cy="438150"/>
    <xdr:sp fLocksText="0">
      <xdr:nvSpPr>
        <xdr:cNvPr id="689" name="Text Box 15"/>
        <xdr:cNvSpPr txBox="1">
          <a:spLocks noChangeArrowheads="1"/>
        </xdr:cNvSpPr>
      </xdr:nvSpPr>
      <xdr:spPr>
        <a:xfrm>
          <a:off x="3543300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29</xdr:row>
      <xdr:rowOff>0</xdr:rowOff>
    </xdr:from>
    <xdr:ext cx="95250" cy="438150"/>
    <xdr:sp fLocksText="0">
      <xdr:nvSpPr>
        <xdr:cNvPr id="690" name="Text Box 15"/>
        <xdr:cNvSpPr txBox="1">
          <a:spLocks noChangeArrowheads="1"/>
        </xdr:cNvSpPr>
      </xdr:nvSpPr>
      <xdr:spPr>
        <a:xfrm>
          <a:off x="3543300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29</xdr:row>
      <xdr:rowOff>0</xdr:rowOff>
    </xdr:from>
    <xdr:ext cx="95250" cy="438150"/>
    <xdr:sp fLocksText="0">
      <xdr:nvSpPr>
        <xdr:cNvPr id="691" name="Text Box 15"/>
        <xdr:cNvSpPr txBox="1">
          <a:spLocks noChangeArrowheads="1"/>
        </xdr:cNvSpPr>
      </xdr:nvSpPr>
      <xdr:spPr>
        <a:xfrm>
          <a:off x="3543300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723900</xdr:colOff>
      <xdr:row>29</xdr:row>
      <xdr:rowOff>0</xdr:rowOff>
    </xdr:from>
    <xdr:ext cx="95250" cy="438150"/>
    <xdr:sp fLocksText="0">
      <xdr:nvSpPr>
        <xdr:cNvPr id="692" name="Text Box 15"/>
        <xdr:cNvSpPr txBox="1">
          <a:spLocks noChangeArrowheads="1"/>
        </xdr:cNvSpPr>
      </xdr:nvSpPr>
      <xdr:spPr>
        <a:xfrm>
          <a:off x="35433000" y="7191375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amirez\Downloads\gestion%20de%20riesg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uperfinanciera-my.sharepoint.com/personal/ojquintero_superfinanciera_gov_co/Documents/ReOp/Seguimiento%20riesgos/Matrices%20Diciembre/Planeaci&#243;n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3%20Racionalizaci&#243;n%20de%20Tr&#225;mites%20(V4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scritorio\gestion%20de%20riesg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FORMULAS"/>
      <sheetName val="1 INSTRUCTIVO"/>
      <sheetName val="2 CONTEXTO E IDENTIFICACIÓN"/>
      <sheetName val="3 PROBABIL E IMPACTO INHERENTE"/>
      <sheetName val="4 MAPA CALOR INHERENTE"/>
      <sheetName val="5 VALORACIÓN DEL CONTROL"/>
      <sheetName val="6 MAPA CALOR RESIDUAL"/>
      <sheetName val="7 MAPA CALOR INHEREN Y RESIDUAL"/>
      <sheetName val="8 MAPA RIESGOS"/>
      <sheetName val="9 RIESGO DEL PROCESO"/>
      <sheetName val="10 CONTROL DE CAMBIOS"/>
    </sheetNames>
    <sheetDataSet>
      <sheetData sheetId="0">
        <row r="4">
          <cell r="A4" t="str">
            <v>A_Ejecución_y_Administración_de_procesos</v>
          </cell>
          <cell r="O4" t="str">
            <v>Preventivo</v>
          </cell>
        </row>
        <row r="5">
          <cell r="A5" t="str">
            <v>B_Fraude_Externo</v>
          </cell>
          <cell r="O5" t="str">
            <v>Detectivo</v>
          </cell>
          <cell r="P5" t="str">
            <v>Probabilidad</v>
          </cell>
        </row>
        <row r="6">
          <cell r="A6" t="str">
            <v>C_Fraude_Interno</v>
          </cell>
          <cell r="O6" t="str">
            <v>Correctivo</v>
          </cell>
          <cell r="P6" t="str">
            <v>Impacto</v>
          </cell>
        </row>
        <row r="7">
          <cell r="A7" t="str">
            <v>D_Fallas_Tecnológicas</v>
          </cell>
        </row>
        <row r="8">
          <cell r="A8" t="str">
            <v>E_Relaciones_Laborales</v>
          </cell>
        </row>
        <row r="9">
          <cell r="A9" t="str">
            <v>F_Usuarios_Productos_y_Prácticas_Organizacionales</v>
          </cell>
        </row>
        <row r="10">
          <cell r="A10" t="str">
            <v>G_Daños_Activos_Físicos</v>
          </cell>
        </row>
      </sheetData>
      <sheetData sheetId="3">
        <row r="11">
          <cell r="X11" t="str">
            <v>Menor a 10 SMLMV</v>
          </cell>
        </row>
        <row r="12">
          <cell r="X12" t="str">
            <v>Entre 10 y 50 SMLMV</v>
          </cell>
        </row>
        <row r="13">
          <cell r="X13" t="str">
            <v>Entre 50 y 100 SMLMV</v>
          </cell>
        </row>
        <row r="14">
          <cell r="X14" t="str">
            <v>Entre 100 y 500 SMLMV</v>
          </cell>
        </row>
        <row r="15">
          <cell r="X15" t="str">
            <v>Mayor a 500 SMLMV</v>
          </cell>
        </row>
        <row r="16">
          <cell r="X16" t="str">
            <v>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. ESTABLECER CONTEXTO "/>
      <sheetName val="B. DOFA"/>
      <sheetName val="C. ESTRATEGIAS DOFA"/>
      <sheetName val="1. RIESGOS "/>
      <sheetName val="2. DOCUMENTACIÓN"/>
      <sheetName val="2.1 CIBER"/>
      <sheetName val="3. EVALUACIÓN"/>
      <sheetName val="4. VALORACIÓN"/>
      <sheetName val="5. MATRIZ DE RIESGOS"/>
      <sheetName val="4a. MATRIZ CALIFICACIÓN"/>
      <sheetName val="MATRIZ DE CALIFICACIÓN"/>
      <sheetName val="Causas"/>
      <sheetName val="AMENAZAS DE CIBERSEGURIDAD "/>
      <sheetName val="NUEVAS_TABLAS"/>
      <sheetName val="CONTROLES SD"/>
      <sheetName val="IDENTIFICACIÓN DE LAS VULNERABI"/>
      <sheetName val="HISTORIAL DE CAMBIOS"/>
      <sheetName val="Hoja3"/>
      <sheetName val="Hoja1"/>
    </sheetNames>
    <sheetDataSet>
      <sheetData sheetId="13">
        <row r="2">
          <cell r="B2" t="str">
            <v>Hardware (biométricos, equipos de cómputo y comunicaciones, servidores) </v>
          </cell>
        </row>
        <row r="3">
          <cell r="B3" t="str">
            <v>Software y/o Sistema</v>
          </cell>
        </row>
        <row r="4">
          <cell r="B4" t="str">
            <v>Servicios (internet, web, portales, agua, luz..)</v>
          </cell>
        </row>
        <row r="5">
          <cell r="B5" t="str">
            <v>Personas</v>
          </cell>
        </row>
        <row r="6">
          <cell r="B6" t="str">
            <v>Información</v>
          </cell>
        </row>
        <row r="7">
          <cell r="B7" t="str">
            <v>Intangible (Imagen)</v>
          </cell>
        </row>
        <row r="8">
          <cell r="B8" t="str">
            <v>Instalaciones</v>
          </cell>
        </row>
        <row r="9">
          <cell r="B9" t="str">
            <v>Componentes de red</v>
          </cell>
        </row>
        <row r="10">
          <cell r="B1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RATEGIAS DE RACIONALIZACION"/>
      <sheetName val="TABLA"/>
      <sheetName val="Tablas instituciones"/>
      <sheetName val="Hoja1"/>
      <sheetName val="Formulas"/>
    </sheetNames>
    <sheetDataSet>
      <sheetData sheetId="1">
        <row r="2">
          <cell r="G2" t="str">
            <v>Normativas</v>
          </cell>
        </row>
        <row r="3">
          <cell r="G3" t="str">
            <v>Administrativas</v>
          </cell>
        </row>
        <row r="4">
          <cell r="G4" t="str">
            <v>Tecnologicas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INSTRUCTIVO"/>
      <sheetName val="2 CONTEXTO E IDENTIFICACIÓN"/>
      <sheetName val="3 PROBABIL E IMPACTO INHERENTE"/>
      <sheetName val="4 MAPA CALOR INHERENTE"/>
      <sheetName val="5 VALORACIÓN DEL CONTROL"/>
      <sheetName val="6 MAPA CALOR RESIDUAL"/>
      <sheetName val="7 MAPA CALOR INHEREN Y RESIDUAL"/>
      <sheetName val="8 MAPA RIESGOS"/>
      <sheetName val="9 RIESGO DEL PROCESO"/>
      <sheetName val="10 CONTROL DE CAMBIOS"/>
      <sheetName val="11 FORMULAS"/>
    </sheetNames>
    <sheetDataSet>
      <sheetData sheetId="10">
        <row r="6">
          <cell r="P6" t="str">
            <v>Impacto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91"/>
  <sheetViews>
    <sheetView showGridLines="0" zoomScalePageLayoutView="0" workbookViewId="0" topLeftCell="A40">
      <selection activeCell="B44" sqref="B44:H44"/>
    </sheetView>
  </sheetViews>
  <sheetFormatPr defaultColWidth="11.421875" defaultRowHeight="15"/>
  <cols>
    <col min="3" max="3" width="24.421875" style="0" customWidth="1"/>
    <col min="4" max="4" width="6.140625" style="0" customWidth="1"/>
    <col min="5" max="5" width="21.00390625" style="0" customWidth="1"/>
    <col min="6" max="6" width="6.140625" style="0" customWidth="1"/>
    <col min="7" max="7" width="28.00390625" style="0" customWidth="1"/>
    <col min="8" max="8" width="6.57421875" style="0" customWidth="1"/>
  </cols>
  <sheetData>
    <row r="3" spans="2:8" ht="24.75" customHeight="1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2:8" ht="19.5" customHeight="1">
      <c r="B4" s="1" t="s">
        <v>7</v>
      </c>
      <c r="C4" s="89" t="s">
        <v>8</v>
      </c>
      <c r="D4" s="86">
        <v>1</v>
      </c>
      <c r="E4" s="83" t="s">
        <v>9</v>
      </c>
      <c r="F4" s="86" t="s">
        <v>10</v>
      </c>
      <c r="G4" s="22" t="s">
        <v>11</v>
      </c>
      <c r="H4" s="21">
        <v>1</v>
      </c>
    </row>
    <row r="5" spans="2:8" ht="19.5" customHeight="1">
      <c r="B5" s="1" t="s">
        <v>7</v>
      </c>
      <c r="C5" s="90"/>
      <c r="D5" s="87"/>
      <c r="E5" s="84"/>
      <c r="F5" s="87"/>
      <c r="G5" s="22" t="s">
        <v>12</v>
      </c>
      <c r="H5" s="21">
        <v>2</v>
      </c>
    </row>
    <row r="6" spans="2:8" ht="19.5" customHeight="1">
      <c r="B6" s="1" t="s">
        <v>7</v>
      </c>
      <c r="C6" s="90"/>
      <c r="D6" s="87"/>
      <c r="E6" s="84"/>
      <c r="F6" s="87"/>
      <c r="G6" s="22" t="s">
        <v>13</v>
      </c>
      <c r="H6" s="21">
        <v>3</v>
      </c>
    </row>
    <row r="7" spans="2:8" ht="19.5" customHeight="1">
      <c r="B7" s="1" t="s">
        <v>7</v>
      </c>
      <c r="C7" s="90"/>
      <c r="D7" s="88"/>
      <c r="E7" s="85"/>
      <c r="F7" s="88"/>
      <c r="G7" s="22" t="s">
        <v>14</v>
      </c>
      <c r="H7" s="21">
        <v>4</v>
      </c>
    </row>
    <row r="8" spans="2:8" ht="19.5" customHeight="1">
      <c r="B8" s="1" t="s">
        <v>7</v>
      </c>
      <c r="C8" s="90"/>
      <c r="D8" s="3">
        <v>2</v>
      </c>
      <c r="E8" s="5" t="s">
        <v>15</v>
      </c>
      <c r="F8" s="3" t="s">
        <v>16</v>
      </c>
      <c r="G8" s="22" t="s">
        <v>14</v>
      </c>
      <c r="H8" s="21">
        <v>1</v>
      </c>
    </row>
    <row r="9" spans="2:8" ht="19.5" customHeight="1">
      <c r="B9" s="1" t="s">
        <v>7</v>
      </c>
      <c r="C9" s="90"/>
      <c r="D9" s="86">
        <v>3</v>
      </c>
      <c r="E9" s="83" t="s">
        <v>17</v>
      </c>
      <c r="F9" s="86" t="s">
        <v>18</v>
      </c>
      <c r="G9" s="22" t="s">
        <v>19</v>
      </c>
      <c r="H9" s="21">
        <v>1</v>
      </c>
    </row>
    <row r="10" spans="2:8" ht="19.5" customHeight="1">
      <c r="B10" s="1" t="s">
        <v>7</v>
      </c>
      <c r="C10" s="90"/>
      <c r="D10" s="87"/>
      <c r="E10" s="84"/>
      <c r="F10" s="87"/>
      <c r="G10" s="22" t="s">
        <v>20</v>
      </c>
      <c r="H10" s="21">
        <v>2</v>
      </c>
    </row>
    <row r="11" spans="2:8" ht="19.5" customHeight="1">
      <c r="B11" s="1" t="s">
        <v>7</v>
      </c>
      <c r="C11" s="90"/>
      <c r="D11" s="87"/>
      <c r="E11" s="84"/>
      <c r="F11" s="87"/>
      <c r="G11" s="22" t="s">
        <v>21</v>
      </c>
      <c r="H11" s="21">
        <v>3</v>
      </c>
    </row>
    <row r="12" spans="2:8" ht="19.5" customHeight="1">
      <c r="B12" s="1" t="s">
        <v>7</v>
      </c>
      <c r="C12" s="90"/>
      <c r="D12" s="88"/>
      <c r="E12" s="85"/>
      <c r="F12" s="88"/>
      <c r="G12" s="22" t="s">
        <v>22</v>
      </c>
      <c r="H12" s="21">
        <v>4</v>
      </c>
    </row>
    <row r="13" spans="2:8" ht="34.5" customHeight="1">
      <c r="B13" s="1" t="s">
        <v>7</v>
      </c>
      <c r="C13" s="90"/>
      <c r="D13" s="86">
        <v>4</v>
      </c>
      <c r="E13" s="83" t="s">
        <v>23</v>
      </c>
      <c r="F13" s="86" t="s">
        <v>24</v>
      </c>
      <c r="G13" s="22" t="s">
        <v>25</v>
      </c>
      <c r="H13" s="21">
        <v>1</v>
      </c>
    </row>
    <row r="14" spans="2:8" ht="22.5">
      <c r="B14" s="1" t="s">
        <v>7</v>
      </c>
      <c r="C14" s="90"/>
      <c r="D14" s="87"/>
      <c r="E14" s="84"/>
      <c r="F14" s="87"/>
      <c r="G14" s="22" t="s">
        <v>26</v>
      </c>
      <c r="H14" s="21">
        <v>2</v>
      </c>
    </row>
    <row r="15" spans="2:8" ht="15">
      <c r="B15" s="1" t="s">
        <v>7</v>
      </c>
      <c r="C15" s="90"/>
      <c r="D15" s="87"/>
      <c r="E15" s="84"/>
      <c r="F15" s="87"/>
      <c r="G15" s="22" t="s">
        <v>27</v>
      </c>
      <c r="H15" s="21">
        <v>3</v>
      </c>
    </row>
    <row r="16" spans="2:8" ht="15">
      <c r="B16" s="1" t="s">
        <v>7</v>
      </c>
      <c r="C16" s="90"/>
      <c r="D16" s="88"/>
      <c r="E16" s="85"/>
      <c r="F16" s="88"/>
      <c r="G16" s="22" t="s">
        <v>28</v>
      </c>
      <c r="H16" s="21">
        <v>4</v>
      </c>
    </row>
    <row r="17" spans="2:8" ht="34.5" customHeight="1">
      <c r="B17" s="1" t="s">
        <v>7</v>
      </c>
      <c r="C17" s="90"/>
      <c r="D17" s="86">
        <v>5</v>
      </c>
      <c r="E17" s="83" t="s">
        <v>29</v>
      </c>
      <c r="F17" s="86" t="s">
        <v>30</v>
      </c>
      <c r="G17" s="22" t="s">
        <v>31</v>
      </c>
      <c r="H17" s="21">
        <v>1</v>
      </c>
    </row>
    <row r="18" spans="2:8" ht="15">
      <c r="B18" s="1" t="s">
        <v>7</v>
      </c>
      <c r="C18" s="90"/>
      <c r="D18" s="87"/>
      <c r="E18" s="84"/>
      <c r="F18" s="87"/>
      <c r="G18" s="22" t="s">
        <v>32</v>
      </c>
      <c r="H18" s="21">
        <v>2</v>
      </c>
    </row>
    <row r="19" spans="2:8" ht="15">
      <c r="B19" s="1" t="s">
        <v>7</v>
      </c>
      <c r="C19" s="90"/>
      <c r="D19" s="87"/>
      <c r="E19" s="84"/>
      <c r="F19" s="87"/>
      <c r="G19" s="22" t="s">
        <v>33</v>
      </c>
      <c r="H19" s="21">
        <v>3</v>
      </c>
    </row>
    <row r="20" spans="2:8" ht="15">
      <c r="B20" s="1" t="s">
        <v>7</v>
      </c>
      <c r="C20" s="90"/>
      <c r="D20" s="88"/>
      <c r="E20" s="85"/>
      <c r="F20" s="88"/>
      <c r="G20" s="22" t="s">
        <v>34</v>
      </c>
      <c r="H20" s="21">
        <v>4</v>
      </c>
    </row>
    <row r="21" spans="2:8" ht="34.5" customHeight="1">
      <c r="B21" s="1" t="s">
        <v>7</v>
      </c>
      <c r="C21" s="90"/>
      <c r="D21" s="86">
        <v>6</v>
      </c>
      <c r="E21" s="83" t="s">
        <v>35</v>
      </c>
      <c r="F21" s="86" t="s">
        <v>36</v>
      </c>
      <c r="G21" s="22" t="s">
        <v>37</v>
      </c>
      <c r="H21" s="21">
        <v>1</v>
      </c>
    </row>
    <row r="22" spans="2:8" ht="33.75">
      <c r="B22" s="1" t="s">
        <v>7</v>
      </c>
      <c r="C22" s="90"/>
      <c r="D22" s="87"/>
      <c r="E22" s="84"/>
      <c r="F22" s="87"/>
      <c r="G22" s="22" t="s">
        <v>38</v>
      </c>
      <c r="H22" s="21">
        <v>2</v>
      </c>
    </row>
    <row r="23" spans="2:8" ht="22.5">
      <c r="B23" s="1" t="s">
        <v>7</v>
      </c>
      <c r="C23" s="91"/>
      <c r="D23" s="88"/>
      <c r="E23" s="85"/>
      <c r="F23" s="88"/>
      <c r="G23" s="22" t="s">
        <v>39</v>
      </c>
      <c r="H23" s="21">
        <v>3</v>
      </c>
    </row>
    <row r="24" spans="2:8" ht="30" customHeight="1">
      <c r="B24" s="1" t="s">
        <v>7</v>
      </c>
      <c r="C24" s="23" t="s">
        <v>40</v>
      </c>
      <c r="D24" s="3">
        <v>7</v>
      </c>
      <c r="E24" s="5" t="s">
        <v>41</v>
      </c>
      <c r="F24" s="1" t="s">
        <v>42</v>
      </c>
      <c r="G24" s="4"/>
      <c r="H24" s="1"/>
    </row>
    <row r="25" spans="2:8" ht="15">
      <c r="B25" s="1" t="s">
        <v>7</v>
      </c>
      <c r="C25" s="23" t="s">
        <v>43</v>
      </c>
      <c r="D25" s="3">
        <v>8</v>
      </c>
      <c r="E25" s="5" t="s">
        <v>44</v>
      </c>
      <c r="F25" s="1" t="s">
        <v>45</v>
      </c>
      <c r="G25" s="4"/>
      <c r="H25" s="1"/>
    </row>
    <row r="26" spans="2:8" ht="23.25">
      <c r="B26" s="1" t="s">
        <v>7</v>
      </c>
      <c r="C26" s="23" t="s">
        <v>43</v>
      </c>
      <c r="D26" s="3">
        <v>9</v>
      </c>
      <c r="E26" s="5" t="s">
        <v>46</v>
      </c>
      <c r="F26" s="1" t="s">
        <v>47</v>
      </c>
      <c r="G26" s="4"/>
      <c r="H26" s="1"/>
    </row>
    <row r="27" spans="2:8" ht="34.5">
      <c r="B27" s="1" t="s">
        <v>7</v>
      </c>
      <c r="C27" s="23" t="s">
        <v>43</v>
      </c>
      <c r="D27" s="3">
        <v>10</v>
      </c>
      <c r="E27" s="5" t="s">
        <v>48</v>
      </c>
      <c r="F27" s="1" t="s">
        <v>49</v>
      </c>
      <c r="G27" s="4"/>
      <c r="H27" s="1"/>
    </row>
    <row r="28" spans="2:8" ht="22.5">
      <c r="B28" s="1" t="s">
        <v>7</v>
      </c>
      <c r="C28" s="23" t="s">
        <v>50</v>
      </c>
      <c r="D28" s="3">
        <v>11</v>
      </c>
      <c r="E28" s="5" t="s">
        <v>51</v>
      </c>
      <c r="F28" s="1" t="s">
        <v>52</v>
      </c>
      <c r="G28" s="4"/>
      <c r="H28" s="1"/>
    </row>
    <row r="29" spans="2:8" ht="22.5">
      <c r="B29" s="1" t="s">
        <v>7</v>
      </c>
      <c r="C29" s="23" t="s">
        <v>50</v>
      </c>
      <c r="D29" s="3">
        <v>12</v>
      </c>
      <c r="E29" s="5" t="s">
        <v>53</v>
      </c>
      <c r="F29" s="1" t="s">
        <v>54</v>
      </c>
      <c r="G29" s="4"/>
      <c r="H29" s="1"/>
    </row>
    <row r="30" spans="2:8" ht="15">
      <c r="B30" s="1" t="s">
        <v>55</v>
      </c>
      <c r="C30" s="23" t="s">
        <v>56</v>
      </c>
      <c r="D30" s="3">
        <v>13</v>
      </c>
      <c r="E30" s="5" t="s">
        <v>57</v>
      </c>
      <c r="F30" s="1" t="s">
        <v>58</v>
      </c>
      <c r="G30" s="4"/>
      <c r="H30" s="1"/>
    </row>
    <row r="31" spans="2:8" ht="15">
      <c r="B31" s="1" t="s">
        <v>55</v>
      </c>
      <c r="C31" s="23" t="s">
        <v>56</v>
      </c>
      <c r="D31" s="3">
        <v>14</v>
      </c>
      <c r="E31" s="5" t="s">
        <v>59</v>
      </c>
      <c r="F31" s="1" t="s">
        <v>60</v>
      </c>
      <c r="G31" s="4"/>
      <c r="H31" s="1"/>
    </row>
    <row r="32" spans="2:8" ht="15">
      <c r="B32" s="1" t="s">
        <v>55</v>
      </c>
      <c r="C32" s="23" t="s">
        <v>56</v>
      </c>
      <c r="D32" s="3">
        <v>15</v>
      </c>
      <c r="E32" s="5" t="s">
        <v>61</v>
      </c>
      <c r="F32" s="1" t="s">
        <v>62</v>
      </c>
      <c r="G32" s="4"/>
      <c r="H32" s="1"/>
    </row>
    <row r="33" spans="2:8" ht="23.25">
      <c r="B33" s="1" t="s">
        <v>55</v>
      </c>
      <c r="C33" s="23" t="s">
        <v>56</v>
      </c>
      <c r="D33" s="3">
        <v>16</v>
      </c>
      <c r="E33" s="5" t="s">
        <v>63</v>
      </c>
      <c r="F33" s="1" t="s">
        <v>64</v>
      </c>
      <c r="G33" s="4"/>
      <c r="H33" s="1"/>
    </row>
    <row r="34" spans="2:8" ht="23.25">
      <c r="B34" s="1" t="s">
        <v>55</v>
      </c>
      <c r="C34" s="23" t="s">
        <v>56</v>
      </c>
      <c r="D34" s="3">
        <v>17</v>
      </c>
      <c r="E34" s="5" t="s">
        <v>65</v>
      </c>
      <c r="F34" s="1" t="s">
        <v>66</v>
      </c>
      <c r="G34" s="4"/>
      <c r="H34" s="1"/>
    </row>
    <row r="35" spans="2:8" ht="45.75">
      <c r="B35" s="1" t="s">
        <v>55</v>
      </c>
      <c r="C35" s="23" t="s">
        <v>56</v>
      </c>
      <c r="D35" s="3">
        <v>18</v>
      </c>
      <c r="E35" s="5" t="s">
        <v>67</v>
      </c>
      <c r="F35" s="1" t="s">
        <v>68</v>
      </c>
      <c r="G35" s="5"/>
      <c r="H35" s="1"/>
    </row>
    <row r="36" spans="2:8" ht="34.5">
      <c r="B36" s="1" t="s">
        <v>55</v>
      </c>
      <c r="C36" s="23" t="s">
        <v>69</v>
      </c>
      <c r="D36" s="3">
        <v>19</v>
      </c>
      <c r="E36" s="5" t="s">
        <v>70</v>
      </c>
      <c r="F36" s="1" t="s">
        <v>71</v>
      </c>
      <c r="G36" s="4"/>
      <c r="H36" s="1"/>
    </row>
    <row r="37" spans="2:8" ht="22.5">
      <c r="B37" s="1" t="s">
        <v>55</v>
      </c>
      <c r="C37" s="23" t="s">
        <v>69</v>
      </c>
      <c r="D37" s="3">
        <v>20</v>
      </c>
      <c r="E37" s="5" t="s">
        <v>72</v>
      </c>
      <c r="F37" s="1" t="s">
        <v>73</v>
      </c>
      <c r="G37" s="4"/>
      <c r="H37" s="1"/>
    </row>
    <row r="38" spans="2:8" ht="22.5">
      <c r="B38" s="1" t="s">
        <v>55</v>
      </c>
      <c r="C38" s="23" t="s">
        <v>69</v>
      </c>
      <c r="D38" s="3">
        <v>21</v>
      </c>
      <c r="E38" s="5" t="s">
        <v>74</v>
      </c>
      <c r="F38" s="1" t="s">
        <v>75</v>
      </c>
      <c r="G38" s="4"/>
      <c r="H38" s="1"/>
    </row>
    <row r="39" spans="2:8" ht="23.25">
      <c r="B39" s="1" t="s">
        <v>55</v>
      </c>
      <c r="C39" s="23" t="s">
        <v>76</v>
      </c>
      <c r="D39" s="3">
        <v>22</v>
      </c>
      <c r="E39" s="5" t="s">
        <v>77</v>
      </c>
      <c r="F39" s="1" t="s">
        <v>78</v>
      </c>
      <c r="G39" s="4"/>
      <c r="H39" s="1"/>
    </row>
    <row r="40" spans="2:8" ht="23.25">
      <c r="B40" s="1" t="s">
        <v>55</v>
      </c>
      <c r="C40" s="23" t="s">
        <v>76</v>
      </c>
      <c r="D40" s="3">
        <v>23</v>
      </c>
      <c r="E40" s="5" t="s">
        <v>79</v>
      </c>
      <c r="F40" s="1" t="s">
        <v>80</v>
      </c>
      <c r="G40" s="4"/>
      <c r="H40" s="1"/>
    </row>
    <row r="41" spans="2:8" ht="23.25">
      <c r="B41" s="1" t="s">
        <v>55</v>
      </c>
      <c r="C41" s="23" t="s">
        <v>76</v>
      </c>
      <c r="D41" s="3">
        <v>24</v>
      </c>
      <c r="E41" s="5" t="s">
        <v>81</v>
      </c>
      <c r="F41" s="1" t="s">
        <v>82</v>
      </c>
      <c r="G41" s="4"/>
      <c r="H41" s="1"/>
    </row>
    <row r="42" spans="2:8" ht="34.5">
      <c r="B42" s="1" t="s">
        <v>55</v>
      </c>
      <c r="C42" s="23" t="s">
        <v>76</v>
      </c>
      <c r="D42" s="3">
        <v>25</v>
      </c>
      <c r="E42" s="5" t="s">
        <v>83</v>
      </c>
      <c r="F42" s="1" t="s">
        <v>84</v>
      </c>
      <c r="G42" s="4"/>
      <c r="H42" s="1"/>
    </row>
    <row r="43" spans="2:8" ht="22.5">
      <c r="B43" s="1" t="s">
        <v>55</v>
      </c>
      <c r="C43" s="23" t="s">
        <v>76</v>
      </c>
      <c r="D43" s="3">
        <v>26</v>
      </c>
      <c r="E43" s="5" t="s">
        <v>85</v>
      </c>
      <c r="F43" s="1" t="s">
        <v>86</v>
      </c>
      <c r="G43" s="4"/>
      <c r="H43" s="1"/>
    </row>
    <row r="44" spans="2:8" ht="34.5">
      <c r="B44" s="47" t="s">
        <v>55</v>
      </c>
      <c r="C44" s="48" t="s">
        <v>87</v>
      </c>
      <c r="D44" s="49">
        <v>27</v>
      </c>
      <c r="E44" s="50" t="s">
        <v>88</v>
      </c>
      <c r="F44" s="47" t="s">
        <v>89</v>
      </c>
      <c r="G44" s="51"/>
      <c r="H44" s="47"/>
    </row>
    <row r="45" spans="2:8" ht="45.75">
      <c r="B45" s="1" t="s">
        <v>55</v>
      </c>
      <c r="C45" s="23" t="s">
        <v>90</v>
      </c>
      <c r="D45" s="3">
        <v>28</v>
      </c>
      <c r="E45" s="5" t="s">
        <v>91</v>
      </c>
      <c r="F45" s="1" t="s">
        <v>92</v>
      </c>
      <c r="G45" s="6"/>
      <c r="H45" s="1"/>
    </row>
    <row r="46" spans="2:8" ht="68.25">
      <c r="B46" s="1" t="s">
        <v>55</v>
      </c>
      <c r="C46" s="23" t="s">
        <v>90</v>
      </c>
      <c r="D46" s="3">
        <v>29</v>
      </c>
      <c r="E46" s="5" t="s">
        <v>93</v>
      </c>
      <c r="F46" s="1" t="s">
        <v>94</v>
      </c>
      <c r="G46" s="5"/>
      <c r="H46" s="1"/>
    </row>
    <row r="47" spans="2:8" ht="23.25">
      <c r="B47" s="1" t="s">
        <v>55</v>
      </c>
      <c r="C47" s="23" t="s">
        <v>90</v>
      </c>
      <c r="D47" s="3">
        <v>30</v>
      </c>
      <c r="E47" s="5" t="s">
        <v>95</v>
      </c>
      <c r="F47" s="1" t="s">
        <v>96</v>
      </c>
      <c r="G47" s="4"/>
      <c r="H47" s="1"/>
    </row>
    <row r="48" spans="2:8" ht="15">
      <c r="B48" s="1" t="s">
        <v>55</v>
      </c>
      <c r="C48" s="23" t="s">
        <v>90</v>
      </c>
      <c r="D48" s="3">
        <v>31</v>
      </c>
      <c r="E48" s="5" t="s">
        <v>97</v>
      </c>
      <c r="F48" s="1" t="s">
        <v>98</v>
      </c>
      <c r="G48" s="4"/>
      <c r="H48" s="1"/>
    </row>
    <row r="49" spans="2:8" ht="23.25">
      <c r="B49" s="1" t="s">
        <v>55</v>
      </c>
      <c r="C49" s="23" t="s">
        <v>99</v>
      </c>
      <c r="D49" s="3">
        <v>32</v>
      </c>
      <c r="E49" s="5" t="s">
        <v>100</v>
      </c>
      <c r="F49" s="1" t="s">
        <v>101</v>
      </c>
      <c r="G49" s="4"/>
      <c r="H49" s="1"/>
    </row>
    <row r="50" spans="2:8" ht="23.25">
      <c r="B50" s="1" t="s">
        <v>55</v>
      </c>
      <c r="C50" s="23" t="s">
        <v>102</v>
      </c>
      <c r="D50" s="3">
        <v>33</v>
      </c>
      <c r="E50" s="5" t="s">
        <v>103</v>
      </c>
      <c r="F50" s="1" t="s">
        <v>104</v>
      </c>
      <c r="G50" s="4"/>
      <c r="H50" s="1"/>
    </row>
    <row r="51" spans="2:8" ht="34.5">
      <c r="B51" s="1" t="s">
        <v>55</v>
      </c>
      <c r="C51" s="23" t="s">
        <v>102</v>
      </c>
      <c r="D51" s="3">
        <v>34</v>
      </c>
      <c r="E51" s="5" t="s">
        <v>105</v>
      </c>
      <c r="F51" s="1" t="s">
        <v>106</v>
      </c>
      <c r="G51" s="4"/>
      <c r="H51" s="1"/>
    </row>
    <row r="52" spans="2:8" ht="15">
      <c r="B52" s="1" t="s">
        <v>55</v>
      </c>
      <c r="C52" s="23" t="s">
        <v>102</v>
      </c>
      <c r="D52" s="3">
        <v>35</v>
      </c>
      <c r="E52" s="5" t="s">
        <v>107</v>
      </c>
      <c r="F52" s="1" t="s">
        <v>108</v>
      </c>
      <c r="G52" s="4"/>
      <c r="H52" s="1"/>
    </row>
    <row r="53" spans="2:8" ht="15">
      <c r="B53" s="1" t="s">
        <v>55</v>
      </c>
      <c r="C53" s="23" t="s">
        <v>102</v>
      </c>
      <c r="D53" s="3">
        <v>36</v>
      </c>
      <c r="E53" s="5" t="s">
        <v>109</v>
      </c>
      <c r="F53" s="1" t="s">
        <v>110</v>
      </c>
      <c r="G53" s="4"/>
      <c r="H53" s="1"/>
    </row>
    <row r="54" spans="2:8" ht="34.5">
      <c r="B54" s="1" t="s">
        <v>55</v>
      </c>
      <c r="C54" s="23" t="s">
        <v>102</v>
      </c>
      <c r="D54" s="3">
        <v>37</v>
      </c>
      <c r="E54" s="5" t="s">
        <v>111</v>
      </c>
      <c r="F54" s="1" t="s">
        <v>112</v>
      </c>
      <c r="G54" s="4"/>
      <c r="H54" s="1"/>
    </row>
    <row r="55" spans="2:8" ht="23.25">
      <c r="B55" s="1" t="s">
        <v>55</v>
      </c>
      <c r="C55" s="23" t="s">
        <v>102</v>
      </c>
      <c r="D55" s="3">
        <v>38</v>
      </c>
      <c r="E55" s="5" t="s">
        <v>113</v>
      </c>
      <c r="F55" s="1" t="s">
        <v>114</v>
      </c>
      <c r="G55" s="4"/>
      <c r="H55" s="1"/>
    </row>
    <row r="56" spans="2:8" ht="23.25">
      <c r="B56" s="1" t="s">
        <v>55</v>
      </c>
      <c r="C56" s="23" t="s">
        <v>102</v>
      </c>
      <c r="D56" s="3">
        <v>39</v>
      </c>
      <c r="E56" s="5" t="s">
        <v>115</v>
      </c>
      <c r="F56" s="1" t="s">
        <v>116</v>
      </c>
      <c r="G56" s="4"/>
      <c r="H56" s="1"/>
    </row>
    <row r="57" spans="2:8" ht="15">
      <c r="B57" s="1" t="s">
        <v>55</v>
      </c>
      <c r="C57" s="23" t="s">
        <v>102</v>
      </c>
      <c r="D57" s="3">
        <v>40</v>
      </c>
      <c r="E57" s="5" t="s">
        <v>117</v>
      </c>
      <c r="F57" s="1" t="s">
        <v>118</v>
      </c>
      <c r="G57" s="4"/>
      <c r="H57" s="1"/>
    </row>
    <row r="58" spans="2:8" ht="23.25">
      <c r="B58" s="1" t="s">
        <v>55</v>
      </c>
      <c r="C58" s="23" t="s">
        <v>102</v>
      </c>
      <c r="D58" s="3">
        <v>41</v>
      </c>
      <c r="E58" s="5" t="s">
        <v>119</v>
      </c>
      <c r="F58" s="1" t="s">
        <v>120</v>
      </c>
      <c r="G58" s="4"/>
      <c r="H58" s="1"/>
    </row>
    <row r="59" spans="2:8" ht="15">
      <c r="B59" s="1" t="s">
        <v>55</v>
      </c>
      <c r="C59" s="23" t="s">
        <v>102</v>
      </c>
      <c r="D59" s="3">
        <v>42</v>
      </c>
      <c r="E59" s="5" t="s">
        <v>121</v>
      </c>
      <c r="F59" s="1" t="s">
        <v>122</v>
      </c>
      <c r="G59" s="4"/>
      <c r="H59" s="1"/>
    </row>
    <row r="60" spans="2:8" ht="34.5">
      <c r="B60" s="1" t="s">
        <v>55</v>
      </c>
      <c r="C60" s="23" t="s">
        <v>102</v>
      </c>
      <c r="D60" s="3">
        <v>43</v>
      </c>
      <c r="E60" s="5" t="s">
        <v>123</v>
      </c>
      <c r="F60" s="1" t="s">
        <v>124</v>
      </c>
      <c r="G60" s="4"/>
      <c r="H60" s="1"/>
    </row>
    <row r="61" spans="2:8" ht="23.25">
      <c r="B61" s="1" t="s">
        <v>55</v>
      </c>
      <c r="C61" s="23" t="s">
        <v>102</v>
      </c>
      <c r="D61" s="3">
        <v>44</v>
      </c>
      <c r="E61" s="5" t="s">
        <v>125</v>
      </c>
      <c r="F61" s="1" t="s">
        <v>126</v>
      </c>
      <c r="G61" s="4"/>
      <c r="H61" s="1"/>
    </row>
    <row r="62" spans="2:8" ht="23.25">
      <c r="B62" s="1" t="s">
        <v>127</v>
      </c>
      <c r="C62" s="23" t="s">
        <v>128</v>
      </c>
      <c r="D62" s="3">
        <v>45</v>
      </c>
      <c r="E62" s="5" t="s">
        <v>129</v>
      </c>
      <c r="F62" s="1" t="s">
        <v>130</v>
      </c>
      <c r="G62" s="4"/>
      <c r="H62" s="1"/>
    </row>
    <row r="63" spans="2:8" ht="23.25">
      <c r="B63" s="1" t="s">
        <v>127</v>
      </c>
      <c r="C63" s="23" t="s">
        <v>128</v>
      </c>
      <c r="D63" s="3">
        <v>46</v>
      </c>
      <c r="E63" s="5" t="s">
        <v>131</v>
      </c>
      <c r="F63" s="1" t="s">
        <v>132</v>
      </c>
      <c r="G63" s="4"/>
      <c r="H63" s="1"/>
    </row>
    <row r="64" spans="2:8" ht="15">
      <c r="B64" s="1" t="s">
        <v>127</v>
      </c>
      <c r="C64" s="23" t="s">
        <v>128</v>
      </c>
      <c r="D64" s="3">
        <v>47</v>
      </c>
      <c r="E64" s="5" t="s">
        <v>133</v>
      </c>
      <c r="F64" s="1" t="s">
        <v>134</v>
      </c>
      <c r="G64" s="4"/>
      <c r="H64" s="1"/>
    </row>
    <row r="65" spans="2:8" ht="15">
      <c r="B65" s="1" t="s">
        <v>127</v>
      </c>
      <c r="C65" s="23" t="s">
        <v>128</v>
      </c>
      <c r="D65" s="3">
        <v>48</v>
      </c>
      <c r="E65" s="5" t="s">
        <v>135</v>
      </c>
      <c r="F65" s="1" t="s">
        <v>136</v>
      </c>
      <c r="G65" s="4"/>
      <c r="H65" s="1"/>
    </row>
    <row r="66" spans="2:8" ht="15">
      <c r="B66" s="1" t="s">
        <v>127</v>
      </c>
      <c r="C66" s="23" t="s">
        <v>128</v>
      </c>
      <c r="D66" s="3">
        <v>49</v>
      </c>
      <c r="E66" s="5" t="s">
        <v>137</v>
      </c>
      <c r="F66" s="1" t="s">
        <v>138</v>
      </c>
      <c r="G66" s="4"/>
      <c r="H66" s="1"/>
    </row>
    <row r="67" spans="2:8" ht="34.5">
      <c r="B67" s="1" t="s">
        <v>127</v>
      </c>
      <c r="C67" s="23" t="s">
        <v>128</v>
      </c>
      <c r="D67" s="3">
        <v>50</v>
      </c>
      <c r="E67" s="5" t="s">
        <v>139</v>
      </c>
      <c r="F67" s="1" t="s">
        <v>140</v>
      </c>
      <c r="G67" s="4"/>
      <c r="H67" s="1"/>
    </row>
    <row r="68" spans="2:8" ht="23.25">
      <c r="B68" s="1" t="s">
        <v>127</v>
      </c>
      <c r="C68" s="23" t="s">
        <v>128</v>
      </c>
      <c r="D68" s="3">
        <v>51</v>
      </c>
      <c r="E68" s="5" t="s">
        <v>141</v>
      </c>
      <c r="F68" s="1" t="s">
        <v>142</v>
      </c>
      <c r="G68" s="4"/>
      <c r="H68" s="1"/>
    </row>
    <row r="69" spans="2:8" ht="15">
      <c r="B69" s="1" t="s">
        <v>127</v>
      </c>
      <c r="C69" s="23" t="s">
        <v>128</v>
      </c>
      <c r="D69" s="3">
        <v>52</v>
      </c>
      <c r="E69" s="5" t="s">
        <v>143</v>
      </c>
      <c r="F69" s="1" t="s">
        <v>144</v>
      </c>
      <c r="G69" s="4"/>
      <c r="H69" s="1"/>
    </row>
    <row r="70" spans="2:8" ht="15">
      <c r="B70" s="1" t="s">
        <v>127</v>
      </c>
      <c r="C70" s="23" t="s">
        <v>128</v>
      </c>
      <c r="D70" s="3">
        <v>53</v>
      </c>
      <c r="E70" s="5" t="s">
        <v>145</v>
      </c>
      <c r="F70" s="1" t="s">
        <v>146</v>
      </c>
      <c r="G70" s="4"/>
      <c r="H70" s="1"/>
    </row>
    <row r="71" spans="2:8" ht="34.5">
      <c r="B71" s="1" t="s">
        <v>127</v>
      </c>
      <c r="C71" s="23" t="s">
        <v>147</v>
      </c>
      <c r="D71" s="3">
        <v>54</v>
      </c>
      <c r="E71" s="5" t="s">
        <v>148</v>
      </c>
      <c r="F71" s="1" t="s">
        <v>149</v>
      </c>
      <c r="G71" s="4"/>
      <c r="H71" s="1"/>
    </row>
    <row r="72" spans="2:8" ht="34.5">
      <c r="B72" s="1" t="s">
        <v>127</v>
      </c>
      <c r="C72" s="23" t="s">
        <v>147</v>
      </c>
      <c r="D72" s="3">
        <v>55</v>
      </c>
      <c r="E72" s="5" t="s">
        <v>150</v>
      </c>
      <c r="F72" s="1" t="s">
        <v>151</v>
      </c>
      <c r="G72" s="4"/>
      <c r="H72" s="1"/>
    </row>
    <row r="73" spans="2:8" ht="34.5">
      <c r="B73" s="1" t="s">
        <v>127</v>
      </c>
      <c r="C73" s="23" t="s">
        <v>147</v>
      </c>
      <c r="D73" s="3">
        <v>56</v>
      </c>
      <c r="E73" s="5" t="s">
        <v>152</v>
      </c>
      <c r="F73" s="1" t="s">
        <v>153</v>
      </c>
      <c r="G73" s="4"/>
      <c r="H73" s="1"/>
    </row>
    <row r="74" spans="2:8" ht="22.5">
      <c r="B74" s="1" t="s">
        <v>127</v>
      </c>
      <c r="C74" s="23" t="s">
        <v>147</v>
      </c>
      <c r="D74" s="3">
        <v>57</v>
      </c>
      <c r="E74" s="5" t="s">
        <v>154</v>
      </c>
      <c r="F74" s="1" t="s">
        <v>155</v>
      </c>
      <c r="G74" s="4"/>
      <c r="H74" s="1"/>
    </row>
    <row r="75" spans="2:8" ht="23.25">
      <c r="B75" s="1" t="s">
        <v>127</v>
      </c>
      <c r="C75" s="23" t="s">
        <v>156</v>
      </c>
      <c r="D75" s="3">
        <v>58</v>
      </c>
      <c r="E75" s="5" t="s">
        <v>157</v>
      </c>
      <c r="F75" s="1" t="s">
        <v>158</v>
      </c>
      <c r="G75" s="4"/>
      <c r="H75" s="1"/>
    </row>
    <row r="76" spans="2:8" ht="15">
      <c r="B76" s="1" t="s">
        <v>127</v>
      </c>
      <c r="C76" s="23" t="s">
        <v>156</v>
      </c>
      <c r="D76" s="3">
        <v>59</v>
      </c>
      <c r="E76" s="5" t="s">
        <v>159</v>
      </c>
      <c r="F76" s="1" t="s">
        <v>160</v>
      </c>
      <c r="G76" s="4"/>
      <c r="H76" s="1"/>
    </row>
    <row r="77" spans="2:8" ht="23.25">
      <c r="B77" s="1" t="s">
        <v>127</v>
      </c>
      <c r="C77" s="23" t="s">
        <v>156</v>
      </c>
      <c r="D77" s="3">
        <v>60</v>
      </c>
      <c r="E77" s="5" t="s">
        <v>161</v>
      </c>
      <c r="F77" s="1" t="s">
        <v>162</v>
      </c>
      <c r="G77" s="4"/>
      <c r="H77" s="1"/>
    </row>
    <row r="78" spans="2:8" ht="23.25">
      <c r="B78" s="1" t="s">
        <v>127</v>
      </c>
      <c r="C78" s="23" t="s">
        <v>156</v>
      </c>
      <c r="D78" s="3">
        <v>61</v>
      </c>
      <c r="E78" s="5" t="s">
        <v>163</v>
      </c>
      <c r="F78" s="1" t="s">
        <v>164</v>
      </c>
      <c r="G78" s="4"/>
      <c r="H78" s="1"/>
    </row>
    <row r="79" spans="2:8" ht="23.25">
      <c r="B79" s="1" t="s">
        <v>127</v>
      </c>
      <c r="C79" s="23" t="s">
        <v>156</v>
      </c>
      <c r="D79" s="3">
        <v>62</v>
      </c>
      <c r="E79" s="5" t="s">
        <v>165</v>
      </c>
      <c r="F79" s="1" t="s">
        <v>166</v>
      </c>
      <c r="G79" s="4"/>
      <c r="H79" s="1"/>
    </row>
    <row r="80" spans="2:8" ht="15">
      <c r="B80" s="1" t="s">
        <v>127</v>
      </c>
      <c r="C80" s="23" t="s">
        <v>156</v>
      </c>
      <c r="D80" s="3">
        <v>63</v>
      </c>
      <c r="E80" s="5" t="s">
        <v>167</v>
      </c>
      <c r="F80" s="1" t="s">
        <v>168</v>
      </c>
      <c r="G80" s="4"/>
      <c r="H80" s="1"/>
    </row>
    <row r="81" spans="2:8" ht="15">
      <c r="B81" s="1" t="s">
        <v>127</v>
      </c>
      <c r="C81" s="23" t="s">
        <v>169</v>
      </c>
      <c r="D81" s="3">
        <v>64</v>
      </c>
      <c r="E81" s="5" t="s">
        <v>170</v>
      </c>
      <c r="F81" s="1" t="s">
        <v>171</v>
      </c>
      <c r="G81" s="4"/>
      <c r="H81" s="1"/>
    </row>
    <row r="82" spans="2:8" ht="15">
      <c r="B82" s="1" t="s">
        <v>127</v>
      </c>
      <c r="C82" s="23" t="s">
        <v>169</v>
      </c>
      <c r="D82" s="3">
        <v>65</v>
      </c>
      <c r="E82" s="5" t="s">
        <v>172</v>
      </c>
      <c r="F82" s="1" t="s">
        <v>173</v>
      </c>
      <c r="G82" s="4"/>
      <c r="H82" s="1"/>
    </row>
    <row r="83" spans="2:8" ht="15">
      <c r="B83" s="1" t="s">
        <v>127</v>
      </c>
      <c r="C83" s="23" t="s">
        <v>169</v>
      </c>
      <c r="D83" s="3">
        <v>66</v>
      </c>
      <c r="E83" s="5" t="s">
        <v>174</v>
      </c>
      <c r="F83" s="1" t="s">
        <v>175</v>
      </c>
      <c r="G83" s="4"/>
      <c r="H83" s="1"/>
    </row>
    <row r="84" spans="2:8" ht="15">
      <c r="B84" s="1" t="s">
        <v>127</v>
      </c>
      <c r="C84" s="23" t="s">
        <v>176</v>
      </c>
      <c r="D84" s="3">
        <v>67</v>
      </c>
      <c r="E84" s="5" t="s">
        <v>177</v>
      </c>
      <c r="F84" s="1" t="s">
        <v>178</v>
      </c>
      <c r="G84" s="4"/>
      <c r="H84" s="1"/>
    </row>
    <row r="85" spans="2:8" ht="23.25">
      <c r="B85" s="1" t="s">
        <v>127</v>
      </c>
      <c r="C85" s="23" t="s">
        <v>176</v>
      </c>
      <c r="D85" s="3">
        <v>68</v>
      </c>
      <c r="E85" s="5" t="s">
        <v>179</v>
      </c>
      <c r="F85" s="1" t="s">
        <v>180</v>
      </c>
      <c r="G85" s="4"/>
      <c r="H85" s="1"/>
    </row>
    <row r="86" spans="2:8" ht="23.25">
      <c r="B86" s="1" t="s">
        <v>127</v>
      </c>
      <c r="C86" s="23" t="s">
        <v>176</v>
      </c>
      <c r="D86" s="3">
        <v>69</v>
      </c>
      <c r="E86" s="5" t="s">
        <v>181</v>
      </c>
      <c r="F86" s="1" t="s">
        <v>182</v>
      </c>
      <c r="G86" s="4"/>
      <c r="H86" s="1"/>
    </row>
    <row r="87" spans="2:8" ht="15">
      <c r="B87" s="1" t="s">
        <v>127</v>
      </c>
      <c r="C87" s="23" t="s">
        <v>176</v>
      </c>
      <c r="D87" s="3">
        <v>70</v>
      </c>
      <c r="E87" s="5" t="s">
        <v>183</v>
      </c>
      <c r="F87" s="1" t="s">
        <v>184</v>
      </c>
      <c r="G87" s="4"/>
      <c r="H87" s="1"/>
    </row>
    <row r="88" spans="2:8" ht="15">
      <c r="B88" s="1" t="s">
        <v>127</v>
      </c>
      <c r="C88" s="23" t="s">
        <v>176</v>
      </c>
      <c r="D88" s="3">
        <v>71</v>
      </c>
      <c r="E88" s="5" t="s">
        <v>185</v>
      </c>
      <c r="F88" s="1" t="s">
        <v>186</v>
      </c>
      <c r="G88" s="4"/>
      <c r="H88" s="1"/>
    </row>
    <row r="89" spans="2:8" ht="15">
      <c r="B89" s="1" t="s">
        <v>127</v>
      </c>
      <c r="C89" s="23" t="s">
        <v>176</v>
      </c>
      <c r="D89" s="3">
        <v>72</v>
      </c>
      <c r="E89" s="5" t="s">
        <v>187</v>
      </c>
      <c r="F89" s="1" t="s">
        <v>188</v>
      </c>
      <c r="G89" s="4"/>
      <c r="H89" s="1"/>
    </row>
    <row r="90" spans="2:8" ht="15">
      <c r="B90" s="1" t="s">
        <v>127</v>
      </c>
      <c r="C90" s="23" t="s">
        <v>176</v>
      </c>
      <c r="D90" s="3">
        <v>73</v>
      </c>
      <c r="E90" s="5" t="s">
        <v>189</v>
      </c>
      <c r="F90" s="1" t="s">
        <v>190</v>
      </c>
      <c r="G90" s="4"/>
      <c r="H90" s="1"/>
    </row>
    <row r="91" spans="2:8" ht="15">
      <c r="B91" s="1" t="s">
        <v>127</v>
      </c>
      <c r="C91" s="23" t="s">
        <v>176</v>
      </c>
      <c r="D91" s="3">
        <v>74</v>
      </c>
      <c r="E91" s="5" t="s">
        <v>191</v>
      </c>
      <c r="F91" s="1" t="s">
        <v>192</v>
      </c>
      <c r="G91" s="4"/>
      <c r="H91" s="1"/>
    </row>
  </sheetData>
  <sheetProtection/>
  <mergeCells count="16">
    <mergeCell ref="E4:E7"/>
    <mergeCell ref="E9:E12"/>
    <mergeCell ref="F9:F12"/>
    <mergeCell ref="F4:F7"/>
    <mergeCell ref="D4:D7"/>
    <mergeCell ref="D9:D12"/>
    <mergeCell ref="E21:E23"/>
    <mergeCell ref="D21:D23"/>
    <mergeCell ref="F21:F23"/>
    <mergeCell ref="C4:C23"/>
    <mergeCell ref="E13:E16"/>
    <mergeCell ref="F13:F16"/>
    <mergeCell ref="D13:D16"/>
    <mergeCell ref="E17:E20"/>
    <mergeCell ref="F17:F20"/>
    <mergeCell ref="D17:D2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C31" sqref="C31"/>
    </sheetView>
  </sheetViews>
  <sheetFormatPr defaultColWidth="11.421875" defaultRowHeight="15"/>
  <cols>
    <col min="1" max="1" width="24.8515625" style="0" customWidth="1"/>
    <col min="2" max="9" width="19.28125" style="0" customWidth="1"/>
  </cols>
  <sheetData>
    <row r="2" spans="2:9" ht="15" customHeight="1">
      <c r="B2" s="95" t="s">
        <v>193</v>
      </c>
      <c r="C2" s="96"/>
      <c r="D2" s="96"/>
      <c r="E2" s="97"/>
      <c r="F2" s="92" t="s">
        <v>194</v>
      </c>
      <c r="G2" s="93"/>
      <c r="H2" s="93"/>
      <c r="I2" s="94"/>
    </row>
    <row r="3" spans="1:9" ht="50.25" customHeight="1">
      <c r="A3" s="24"/>
      <c r="B3" s="28" t="s">
        <v>195</v>
      </c>
      <c r="C3" s="28" t="s">
        <v>196</v>
      </c>
      <c r="D3" s="28" t="s">
        <v>197</v>
      </c>
      <c r="E3" s="28" t="s">
        <v>198</v>
      </c>
      <c r="F3" s="29" t="s">
        <v>199</v>
      </c>
      <c r="G3" s="29" t="s">
        <v>200</v>
      </c>
      <c r="H3" s="29" t="s">
        <v>201</v>
      </c>
      <c r="I3" s="30" t="s">
        <v>202</v>
      </c>
    </row>
    <row r="4" spans="1:9" ht="15">
      <c r="A4" s="27" t="s">
        <v>203</v>
      </c>
      <c r="B4" s="27" t="s">
        <v>204</v>
      </c>
      <c r="C4" s="27" t="s">
        <v>205</v>
      </c>
      <c r="D4" s="27" t="s">
        <v>206</v>
      </c>
      <c r="E4" s="27" t="s">
        <v>207</v>
      </c>
      <c r="F4" s="27" t="s">
        <v>208</v>
      </c>
      <c r="G4" s="27" t="s">
        <v>209</v>
      </c>
      <c r="H4" s="27" t="s">
        <v>210</v>
      </c>
      <c r="I4" s="27" t="s">
        <v>211</v>
      </c>
    </row>
    <row r="5" spans="1:9" ht="15" hidden="1">
      <c r="A5" s="25" t="s">
        <v>9</v>
      </c>
      <c r="B5" s="26"/>
      <c r="C5" s="26"/>
      <c r="D5" s="26"/>
      <c r="E5" s="26"/>
      <c r="F5" s="26"/>
      <c r="G5" s="26"/>
      <c r="H5" s="26"/>
      <c r="I5" s="26"/>
    </row>
    <row r="6" spans="1:9" ht="15" hidden="1">
      <c r="A6" s="5" t="s">
        <v>15</v>
      </c>
      <c r="B6" s="26"/>
      <c r="C6" s="26"/>
      <c r="D6" s="26"/>
      <c r="E6" s="26"/>
      <c r="F6" s="26"/>
      <c r="G6" s="26"/>
      <c r="H6" s="26"/>
      <c r="I6" s="26"/>
    </row>
    <row r="7" spans="1:9" ht="15" hidden="1">
      <c r="A7" s="25" t="s">
        <v>17</v>
      </c>
      <c r="B7" s="26"/>
      <c r="C7" s="26"/>
      <c r="D7" s="26"/>
      <c r="E7" s="26"/>
      <c r="F7" s="26"/>
      <c r="G7" s="26"/>
      <c r="H7" s="26"/>
      <c r="I7" s="26"/>
    </row>
    <row r="8" spans="1:9" ht="22.5" hidden="1">
      <c r="A8" s="25" t="s">
        <v>23</v>
      </c>
      <c r="B8" s="26"/>
      <c r="C8" s="26"/>
      <c r="D8" s="26"/>
      <c r="E8" s="26"/>
      <c r="F8" s="26"/>
      <c r="G8" s="26"/>
      <c r="H8" s="26"/>
      <c r="I8" s="26"/>
    </row>
    <row r="9" spans="1:9" ht="22.5" hidden="1">
      <c r="A9" s="25" t="s">
        <v>29</v>
      </c>
      <c r="B9" s="26"/>
      <c r="C9" s="26"/>
      <c r="D9" s="26"/>
      <c r="E9" s="26"/>
      <c r="F9" s="26"/>
      <c r="G9" s="26"/>
      <c r="H9" s="26"/>
      <c r="I9" s="26"/>
    </row>
    <row r="10" spans="1:9" ht="22.5" hidden="1">
      <c r="A10" s="25" t="s">
        <v>35</v>
      </c>
      <c r="B10" s="26"/>
      <c r="C10" s="26"/>
      <c r="D10" s="26"/>
      <c r="E10" s="26"/>
      <c r="F10" s="26"/>
      <c r="G10" s="26"/>
      <c r="H10" s="26"/>
      <c r="I10" s="26"/>
    </row>
    <row r="11" spans="1:9" ht="23.25" hidden="1">
      <c r="A11" s="5" t="s">
        <v>41</v>
      </c>
      <c r="B11" s="26"/>
      <c r="C11" s="26"/>
      <c r="D11" s="26"/>
      <c r="E11" s="26"/>
      <c r="F11" s="26"/>
      <c r="G11" s="26"/>
      <c r="H11" s="26"/>
      <c r="I11" s="26"/>
    </row>
    <row r="12" spans="1:9" ht="15" hidden="1">
      <c r="A12" s="5" t="s">
        <v>44</v>
      </c>
      <c r="B12" s="26"/>
      <c r="C12" s="26"/>
      <c r="D12" s="26"/>
      <c r="E12" s="26"/>
      <c r="F12" s="26"/>
      <c r="G12" s="26"/>
      <c r="H12" s="26"/>
      <c r="I12" s="26"/>
    </row>
    <row r="13" spans="1:9" ht="15" hidden="1">
      <c r="A13" s="5" t="s">
        <v>46</v>
      </c>
      <c r="B13" s="26"/>
      <c r="C13" s="26"/>
      <c r="D13" s="26"/>
      <c r="E13" s="26"/>
      <c r="F13" s="26"/>
      <c r="G13" s="26"/>
      <c r="H13" s="26"/>
      <c r="I13" s="26"/>
    </row>
    <row r="14" spans="1:9" ht="15" customHeight="1" hidden="1">
      <c r="A14" s="5" t="s">
        <v>48</v>
      </c>
      <c r="B14" s="26"/>
      <c r="C14" s="26"/>
      <c r="D14" s="26"/>
      <c r="E14" s="26"/>
      <c r="F14" s="26"/>
      <c r="G14" s="26"/>
      <c r="H14" s="26"/>
      <c r="I14" s="26"/>
    </row>
    <row r="15" spans="1:9" ht="15" hidden="1">
      <c r="A15" s="5" t="s">
        <v>51</v>
      </c>
      <c r="B15" s="26"/>
      <c r="C15" s="26"/>
      <c r="D15" s="26"/>
      <c r="E15" s="26"/>
      <c r="F15" s="26"/>
      <c r="G15" s="26"/>
      <c r="H15" s="26"/>
      <c r="I15" s="26"/>
    </row>
    <row r="16" spans="1:9" ht="15" hidden="1">
      <c r="A16" s="5" t="s">
        <v>53</v>
      </c>
      <c r="B16" s="26"/>
      <c r="C16" s="26"/>
      <c r="D16" s="26"/>
      <c r="E16" s="26"/>
      <c r="F16" s="26"/>
      <c r="G16" s="26"/>
      <c r="H16" s="26"/>
      <c r="I16" s="26"/>
    </row>
    <row r="17" spans="1:9" ht="15" hidden="1">
      <c r="A17" s="5" t="s">
        <v>57</v>
      </c>
      <c r="B17" s="26"/>
      <c r="C17" s="26"/>
      <c r="D17" s="26"/>
      <c r="E17" s="26"/>
      <c r="F17" s="26"/>
      <c r="G17" s="26"/>
      <c r="H17" s="26"/>
      <c r="I17" s="26"/>
    </row>
    <row r="18" spans="1:9" ht="15" customHeight="1" hidden="1">
      <c r="A18" s="5" t="s">
        <v>59</v>
      </c>
      <c r="B18" s="26"/>
      <c r="C18" s="26"/>
      <c r="D18" s="26"/>
      <c r="E18" s="26"/>
      <c r="F18" s="26"/>
      <c r="G18" s="26"/>
      <c r="H18" s="26"/>
      <c r="I18" s="26"/>
    </row>
    <row r="19" spans="1:9" ht="15" hidden="1">
      <c r="A19" s="5" t="s">
        <v>61</v>
      </c>
      <c r="B19" s="26"/>
      <c r="C19" s="26"/>
      <c r="D19" s="26"/>
      <c r="E19" s="26"/>
      <c r="F19" s="26"/>
      <c r="G19" s="26"/>
      <c r="H19" s="26"/>
      <c r="I19" s="26"/>
    </row>
    <row r="20" spans="1:9" ht="23.25" hidden="1">
      <c r="A20" s="5" t="s">
        <v>63</v>
      </c>
      <c r="B20" s="26"/>
      <c r="C20" s="26"/>
      <c r="D20" s="26"/>
      <c r="E20" s="26"/>
      <c r="F20" s="26"/>
      <c r="G20" s="26"/>
      <c r="H20" s="26"/>
      <c r="I20" s="26"/>
    </row>
    <row r="21" spans="1:9" ht="15" hidden="1">
      <c r="A21" s="5" t="s">
        <v>65</v>
      </c>
      <c r="B21" s="26"/>
      <c r="C21" s="26"/>
      <c r="D21" s="26"/>
      <c r="E21" s="26"/>
      <c r="F21" s="26"/>
      <c r="G21" s="26"/>
      <c r="H21" s="26"/>
      <c r="I21" s="26"/>
    </row>
    <row r="22" spans="1:9" ht="15" customHeight="1" hidden="1">
      <c r="A22" s="5" t="s">
        <v>67</v>
      </c>
      <c r="B22" s="26"/>
      <c r="C22" s="26"/>
      <c r="D22" s="26"/>
      <c r="E22" s="26"/>
      <c r="F22" s="26"/>
      <c r="G22" s="26"/>
      <c r="H22" s="26"/>
      <c r="I22" s="26"/>
    </row>
    <row r="23" spans="1:9" ht="23.25" hidden="1">
      <c r="A23" s="5" t="s">
        <v>70</v>
      </c>
      <c r="B23" s="26"/>
      <c r="C23" s="26"/>
      <c r="D23" s="26"/>
      <c r="E23" s="26"/>
      <c r="F23" s="26"/>
      <c r="G23" s="26"/>
      <c r="H23" s="26"/>
      <c r="I23" s="26"/>
    </row>
    <row r="24" spans="1:9" ht="15" hidden="1">
      <c r="A24" s="5" t="s">
        <v>72</v>
      </c>
      <c r="B24" s="26"/>
      <c r="C24" s="26"/>
      <c r="D24" s="26"/>
      <c r="E24" s="26"/>
      <c r="F24" s="26"/>
      <c r="G24" s="26"/>
      <c r="H24" s="26"/>
      <c r="I24" s="26"/>
    </row>
    <row r="25" spans="1:9" ht="15" hidden="1">
      <c r="A25" s="5" t="s">
        <v>74</v>
      </c>
      <c r="B25" s="26"/>
      <c r="C25" s="26"/>
      <c r="D25" s="26"/>
      <c r="E25" s="26"/>
      <c r="F25" s="26"/>
      <c r="G25" s="26"/>
      <c r="H25" s="26"/>
      <c r="I25" s="26"/>
    </row>
    <row r="26" spans="1:9" ht="23.25" hidden="1">
      <c r="A26" s="5" t="s">
        <v>77</v>
      </c>
      <c r="B26" s="26"/>
      <c r="C26" s="26"/>
      <c r="D26" s="26"/>
      <c r="E26" s="26"/>
      <c r="F26" s="26"/>
      <c r="G26" s="26"/>
      <c r="H26" s="26"/>
      <c r="I26" s="26"/>
    </row>
    <row r="27" spans="1:9" ht="23.25" hidden="1">
      <c r="A27" s="5" t="s">
        <v>79</v>
      </c>
      <c r="B27" s="26"/>
      <c r="C27" s="26"/>
      <c r="D27" s="26"/>
      <c r="E27" s="26"/>
      <c r="F27" s="26"/>
      <c r="G27" s="26"/>
      <c r="H27" s="26"/>
      <c r="I27" s="26"/>
    </row>
    <row r="28" spans="1:9" ht="23.25" hidden="1">
      <c r="A28" s="5" t="s">
        <v>81</v>
      </c>
      <c r="B28" s="26"/>
      <c r="C28" s="26"/>
      <c r="D28" s="26"/>
      <c r="E28" s="26"/>
      <c r="F28" s="26"/>
      <c r="G28" s="26"/>
      <c r="H28" s="26"/>
      <c r="I28" s="26"/>
    </row>
    <row r="29" spans="1:9" ht="34.5" hidden="1">
      <c r="A29" s="5" t="s">
        <v>83</v>
      </c>
      <c r="B29" s="26"/>
      <c r="C29" s="26"/>
      <c r="D29" s="26"/>
      <c r="E29" s="26"/>
      <c r="F29" s="26"/>
      <c r="G29" s="26"/>
      <c r="H29" s="26"/>
      <c r="I29" s="26"/>
    </row>
    <row r="30" spans="1:9" ht="15" hidden="1">
      <c r="A30" s="5" t="s">
        <v>85</v>
      </c>
      <c r="B30" s="26"/>
      <c r="C30" s="26"/>
      <c r="D30" s="26"/>
      <c r="E30" s="26"/>
      <c r="F30" s="26"/>
      <c r="G30" s="26"/>
      <c r="H30" s="26"/>
      <c r="I30" s="26"/>
    </row>
    <row r="31" spans="1:9" s="82" customFormat="1" ht="162" customHeight="1">
      <c r="A31" s="81" t="s">
        <v>88</v>
      </c>
      <c r="B31" s="79" t="s">
        <v>345</v>
      </c>
      <c r="C31" s="79" t="s">
        <v>346</v>
      </c>
      <c r="D31" s="79" t="s">
        <v>347</v>
      </c>
      <c r="E31" s="80" t="s">
        <v>348</v>
      </c>
      <c r="F31" s="79" t="s">
        <v>349</v>
      </c>
      <c r="G31" s="80" t="s">
        <v>350</v>
      </c>
      <c r="H31" s="79" t="s">
        <v>351</v>
      </c>
      <c r="I31" s="80" t="s">
        <v>352</v>
      </c>
    </row>
    <row r="32" spans="1:9" ht="39.75" customHeight="1">
      <c r="A32" s="39" t="s">
        <v>91</v>
      </c>
      <c r="B32" s="26"/>
      <c r="C32" s="26"/>
      <c r="D32" s="26"/>
      <c r="E32" s="26"/>
      <c r="F32" s="26"/>
      <c r="G32" s="26"/>
      <c r="H32" s="26"/>
      <c r="I32" s="26"/>
    </row>
    <row r="33" spans="1:9" ht="57.75" customHeight="1">
      <c r="A33" s="39" t="s">
        <v>93</v>
      </c>
      <c r="B33" s="26"/>
      <c r="C33" s="26"/>
      <c r="D33" s="26"/>
      <c r="E33" s="26"/>
      <c r="F33" s="26"/>
      <c r="G33" s="26"/>
      <c r="H33" s="26"/>
      <c r="I33" s="26"/>
    </row>
    <row r="34" spans="1:9" ht="26.25" customHeight="1">
      <c r="A34" s="39" t="s">
        <v>95</v>
      </c>
      <c r="B34" s="26"/>
      <c r="C34" s="26"/>
      <c r="D34" s="26"/>
      <c r="E34" s="26"/>
      <c r="F34" s="26"/>
      <c r="G34" s="26"/>
      <c r="H34" s="26"/>
      <c r="I34" s="26"/>
    </row>
    <row r="35" spans="1:9" ht="15">
      <c r="A35" s="39" t="s">
        <v>97</v>
      </c>
      <c r="B35" s="26"/>
      <c r="C35" s="26"/>
      <c r="D35" s="26"/>
      <c r="E35" s="26"/>
      <c r="F35" s="26"/>
      <c r="G35" s="26"/>
      <c r="H35" s="26"/>
      <c r="I35" s="26"/>
    </row>
    <row r="36" spans="1:9" ht="23.25" hidden="1">
      <c r="A36" s="5" t="s">
        <v>100</v>
      </c>
      <c r="B36" s="26"/>
      <c r="C36" s="26"/>
      <c r="D36" s="26"/>
      <c r="E36" s="26"/>
      <c r="F36" s="26"/>
      <c r="G36" s="26"/>
      <c r="H36" s="26"/>
      <c r="I36" s="26"/>
    </row>
    <row r="37" spans="1:9" ht="23.25" hidden="1">
      <c r="A37" s="5" t="s">
        <v>103</v>
      </c>
      <c r="B37" s="26"/>
      <c r="C37" s="26"/>
      <c r="D37" s="26"/>
      <c r="E37" s="26"/>
      <c r="F37" s="26"/>
      <c r="G37" s="26"/>
      <c r="H37" s="26"/>
      <c r="I37" s="26"/>
    </row>
    <row r="38" spans="1:9" ht="23.25" hidden="1">
      <c r="A38" s="5" t="s">
        <v>105</v>
      </c>
      <c r="B38" s="26"/>
      <c r="C38" s="26"/>
      <c r="D38" s="26"/>
      <c r="E38" s="26"/>
      <c r="F38" s="26"/>
      <c r="G38" s="26"/>
      <c r="H38" s="26"/>
      <c r="I38" s="26"/>
    </row>
    <row r="39" spans="1:9" ht="15" hidden="1">
      <c r="A39" s="5" t="s">
        <v>107</v>
      </c>
      <c r="B39" s="26"/>
      <c r="C39" s="26"/>
      <c r="D39" s="26"/>
      <c r="E39" s="26"/>
      <c r="F39" s="26"/>
      <c r="G39" s="26"/>
      <c r="H39" s="26"/>
      <c r="I39" s="26"/>
    </row>
    <row r="40" spans="1:9" ht="15" hidden="1">
      <c r="A40" s="5" t="s">
        <v>109</v>
      </c>
      <c r="B40" s="26"/>
      <c r="C40" s="26"/>
      <c r="D40" s="26"/>
      <c r="E40" s="26"/>
      <c r="F40" s="26"/>
      <c r="G40" s="26"/>
      <c r="H40" s="26"/>
      <c r="I40" s="26"/>
    </row>
    <row r="41" spans="1:9" ht="23.25" hidden="1">
      <c r="A41" s="5" t="s">
        <v>111</v>
      </c>
      <c r="B41" s="26"/>
      <c r="C41" s="26"/>
      <c r="D41" s="26"/>
      <c r="E41" s="26"/>
      <c r="F41" s="26"/>
      <c r="G41" s="26"/>
      <c r="H41" s="26"/>
      <c r="I41" s="26"/>
    </row>
    <row r="42" spans="1:9" ht="23.25" hidden="1">
      <c r="A42" s="5" t="s">
        <v>113</v>
      </c>
      <c r="B42" s="26"/>
      <c r="C42" s="26"/>
      <c r="D42" s="26"/>
      <c r="E42" s="26"/>
      <c r="F42" s="26"/>
      <c r="G42" s="26"/>
      <c r="H42" s="26"/>
      <c r="I42" s="26"/>
    </row>
    <row r="43" spans="1:9" ht="15" hidden="1">
      <c r="A43" s="5" t="s">
        <v>115</v>
      </c>
      <c r="B43" s="26"/>
      <c r="C43" s="26"/>
      <c r="D43" s="26"/>
      <c r="E43" s="26"/>
      <c r="F43" s="26"/>
      <c r="G43" s="26"/>
      <c r="H43" s="26"/>
      <c r="I43" s="26"/>
    </row>
    <row r="44" spans="1:9" ht="15" hidden="1">
      <c r="A44" s="5" t="s">
        <v>117</v>
      </c>
      <c r="B44" s="26"/>
      <c r="C44" s="26"/>
      <c r="D44" s="26"/>
      <c r="E44" s="26"/>
      <c r="F44" s="26"/>
      <c r="G44" s="26"/>
      <c r="H44" s="26"/>
      <c r="I44" s="26"/>
    </row>
    <row r="45" spans="1:9" ht="23.25" hidden="1">
      <c r="A45" s="5" t="s">
        <v>119</v>
      </c>
      <c r="B45" s="26"/>
      <c r="C45" s="26"/>
      <c r="D45" s="26"/>
      <c r="E45" s="26"/>
      <c r="F45" s="26"/>
      <c r="G45" s="26"/>
      <c r="H45" s="26"/>
      <c r="I45" s="26"/>
    </row>
    <row r="46" spans="1:9" ht="15" hidden="1">
      <c r="A46" s="5" t="s">
        <v>121</v>
      </c>
      <c r="B46" s="26"/>
      <c r="C46" s="26"/>
      <c r="D46" s="26"/>
      <c r="E46" s="26"/>
      <c r="F46" s="26"/>
      <c r="G46" s="26"/>
      <c r="H46" s="26"/>
      <c r="I46" s="26"/>
    </row>
    <row r="47" spans="1:9" ht="34.5" hidden="1">
      <c r="A47" s="5" t="s">
        <v>123</v>
      </c>
      <c r="B47" s="26"/>
      <c r="C47" s="26"/>
      <c r="D47" s="26"/>
      <c r="E47" s="26"/>
      <c r="F47" s="26"/>
      <c r="G47" s="26"/>
      <c r="H47" s="26"/>
      <c r="I47" s="26"/>
    </row>
    <row r="48" spans="1:9" ht="15" hidden="1">
      <c r="A48" s="5" t="s">
        <v>125</v>
      </c>
      <c r="B48" s="26"/>
      <c r="C48" s="26"/>
      <c r="D48" s="26"/>
      <c r="E48" s="26"/>
      <c r="F48" s="26"/>
      <c r="G48" s="26"/>
      <c r="H48" s="26"/>
      <c r="I48" s="26"/>
    </row>
    <row r="49" spans="1:9" ht="15" hidden="1">
      <c r="A49" s="5" t="s">
        <v>129</v>
      </c>
      <c r="B49" s="26"/>
      <c r="C49" s="26"/>
      <c r="D49" s="26"/>
      <c r="E49" s="26"/>
      <c r="F49" s="26"/>
      <c r="G49" s="26"/>
      <c r="H49" s="26"/>
      <c r="I49" s="26"/>
    </row>
    <row r="50" spans="1:9" ht="23.25" hidden="1">
      <c r="A50" s="5" t="s">
        <v>131</v>
      </c>
      <c r="B50" s="26"/>
      <c r="C50" s="26"/>
      <c r="D50" s="26"/>
      <c r="E50" s="26"/>
      <c r="F50" s="26"/>
      <c r="G50" s="26"/>
      <c r="H50" s="26"/>
      <c r="I50" s="26"/>
    </row>
    <row r="51" spans="1:9" ht="0.75" customHeight="1">
      <c r="A51" s="5" t="s">
        <v>133</v>
      </c>
      <c r="B51" s="26"/>
      <c r="C51" s="26"/>
      <c r="D51" s="26"/>
      <c r="E51" s="26"/>
      <c r="F51" s="26"/>
      <c r="G51" s="26"/>
      <c r="H51" s="26"/>
      <c r="I51" s="26"/>
    </row>
    <row r="52" spans="1:9" ht="15">
      <c r="A52" s="38" t="s">
        <v>135</v>
      </c>
      <c r="B52" s="36"/>
      <c r="C52" s="37"/>
      <c r="D52" s="37"/>
      <c r="E52" s="37"/>
      <c r="F52" s="37"/>
      <c r="G52" s="37"/>
      <c r="H52" s="36"/>
      <c r="I52" s="37"/>
    </row>
    <row r="53" spans="1:9" ht="15" hidden="1">
      <c r="A53" s="5" t="s">
        <v>137</v>
      </c>
      <c r="B53" s="26"/>
      <c r="C53" s="26"/>
      <c r="D53" s="26"/>
      <c r="E53" s="26"/>
      <c r="F53" s="26"/>
      <c r="G53" s="26"/>
      <c r="H53" s="26"/>
      <c r="I53" s="26"/>
    </row>
    <row r="54" spans="1:9" ht="23.25" hidden="1">
      <c r="A54" s="5" t="s">
        <v>139</v>
      </c>
      <c r="B54" s="26"/>
      <c r="C54" s="26"/>
      <c r="D54" s="26"/>
      <c r="E54" s="26"/>
      <c r="F54" s="26"/>
      <c r="G54" s="26"/>
      <c r="H54" s="26"/>
      <c r="I54" s="26"/>
    </row>
    <row r="55" spans="1:9" ht="15" hidden="1">
      <c r="A55" s="5" t="s">
        <v>141</v>
      </c>
      <c r="B55" s="26"/>
      <c r="C55" s="26"/>
      <c r="D55" s="26"/>
      <c r="E55" s="26"/>
      <c r="F55" s="26"/>
      <c r="G55" s="26"/>
      <c r="H55" s="26"/>
      <c r="I55" s="26"/>
    </row>
    <row r="56" spans="1:9" ht="15" hidden="1">
      <c r="A56" s="5" t="s">
        <v>143</v>
      </c>
      <c r="B56" s="26"/>
      <c r="C56" s="26"/>
      <c r="D56" s="26"/>
      <c r="E56" s="26"/>
      <c r="F56" s="26"/>
      <c r="G56" s="26"/>
      <c r="H56" s="26"/>
      <c r="I56" s="26"/>
    </row>
    <row r="57" spans="1:9" ht="15" hidden="1">
      <c r="A57" s="5" t="s">
        <v>145</v>
      </c>
      <c r="B57" s="26"/>
      <c r="C57" s="26"/>
      <c r="D57" s="26"/>
      <c r="E57" s="26"/>
      <c r="F57" s="26"/>
      <c r="G57" s="26"/>
      <c r="H57" s="26"/>
      <c r="I57" s="26"/>
    </row>
    <row r="58" spans="1:9" ht="23.25" hidden="1">
      <c r="A58" s="5" t="s">
        <v>148</v>
      </c>
      <c r="B58" s="26"/>
      <c r="C58" s="26"/>
      <c r="D58" s="26"/>
      <c r="E58" s="26"/>
      <c r="F58" s="26"/>
      <c r="G58" s="26"/>
      <c r="H58" s="26"/>
      <c r="I58" s="26"/>
    </row>
    <row r="59" spans="1:9" ht="23.25" hidden="1">
      <c r="A59" s="5" t="s">
        <v>150</v>
      </c>
      <c r="B59" s="26"/>
      <c r="C59" s="26"/>
      <c r="D59" s="26"/>
      <c r="E59" s="26"/>
      <c r="F59" s="26"/>
      <c r="G59" s="26"/>
      <c r="H59" s="26"/>
      <c r="I59" s="26"/>
    </row>
    <row r="60" spans="1:9" ht="23.25" hidden="1">
      <c r="A60" s="5" t="s">
        <v>152</v>
      </c>
      <c r="B60" s="26"/>
      <c r="C60" s="26"/>
      <c r="D60" s="26"/>
      <c r="E60" s="26"/>
      <c r="F60" s="26"/>
      <c r="G60" s="26"/>
      <c r="H60" s="26"/>
      <c r="I60" s="26"/>
    </row>
    <row r="61" spans="1:9" ht="15" hidden="1">
      <c r="A61" s="5" t="s">
        <v>154</v>
      </c>
      <c r="B61" s="26"/>
      <c r="C61" s="26"/>
      <c r="D61" s="26"/>
      <c r="E61" s="26"/>
      <c r="F61" s="26"/>
      <c r="G61" s="26"/>
      <c r="H61" s="26"/>
      <c r="I61" s="26"/>
    </row>
    <row r="62" spans="1:9" ht="15" hidden="1">
      <c r="A62" s="5" t="s">
        <v>157</v>
      </c>
      <c r="B62" s="26"/>
      <c r="C62" s="26"/>
      <c r="D62" s="26"/>
      <c r="E62" s="26"/>
      <c r="F62" s="26"/>
      <c r="G62" s="26"/>
      <c r="H62" s="26"/>
      <c r="I62" s="26"/>
    </row>
    <row r="63" spans="1:9" ht="15" hidden="1">
      <c r="A63" s="5" t="s">
        <v>159</v>
      </c>
      <c r="B63" s="26"/>
      <c r="C63" s="26"/>
      <c r="D63" s="26"/>
      <c r="E63" s="26"/>
      <c r="F63" s="26"/>
      <c r="G63" s="26"/>
      <c r="H63" s="26"/>
      <c r="I63" s="26"/>
    </row>
    <row r="64" spans="1:9" ht="15" hidden="1">
      <c r="A64" s="5" t="s">
        <v>161</v>
      </c>
      <c r="B64" s="26"/>
      <c r="C64" s="26"/>
      <c r="D64" s="26"/>
      <c r="E64" s="26"/>
      <c r="F64" s="26"/>
      <c r="G64" s="26"/>
      <c r="H64" s="26"/>
      <c r="I64" s="26"/>
    </row>
    <row r="65" spans="1:9" ht="23.25" hidden="1">
      <c r="A65" s="5" t="s">
        <v>163</v>
      </c>
      <c r="B65" s="26"/>
      <c r="C65" s="26"/>
      <c r="D65" s="26"/>
      <c r="E65" s="26"/>
      <c r="F65" s="26"/>
      <c r="G65" s="26"/>
      <c r="H65" s="26"/>
      <c r="I65" s="26"/>
    </row>
    <row r="66" spans="1:9" ht="23.25" hidden="1">
      <c r="A66" s="5" t="s">
        <v>165</v>
      </c>
      <c r="B66" s="26"/>
      <c r="C66" s="26"/>
      <c r="D66" s="26"/>
      <c r="E66" s="26"/>
      <c r="F66" s="26"/>
      <c r="G66" s="26"/>
      <c r="H66" s="26"/>
      <c r="I66" s="26"/>
    </row>
    <row r="67" spans="1:9" ht="15" hidden="1">
      <c r="A67" s="5" t="s">
        <v>167</v>
      </c>
      <c r="B67" s="26"/>
      <c r="C67" s="26"/>
      <c r="D67" s="26"/>
      <c r="E67" s="26"/>
      <c r="F67" s="26"/>
      <c r="G67" s="26"/>
      <c r="H67" s="26"/>
      <c r="I67" s="26"/>
    </row>
    <row r="68" spans="1:9" ht="15" hidden="1">
      <c r="A68" s="5" t="s">
        <v>170</v>
      </c>
      <c r="B68" s="26"/>
      <c r="C68" s="26"/>
      <c r="D68" s="26"/>
      <c r="E68" s="26"/>
      <c r="F68" s="26"/>
      <c r="G68" s="26"/>
      <c r="H68" s="26"/>
      <c r="I68" s="26"/>
    </row>
    <row r="69" spans="1:9" ht="15" hidden="1">
      <c r="A69" s="5" t="s">
        <v>172</v>
      </c>
      <c r="B69" s="26"/>
      <c r="C69" s="26"/>
      <c r="D69" s="26"/>
      <c r="E69" s="26"/>
      <c r="F69" s="26"/>
      <c r="G69" s="26"/>
      <c r="H69" s="26"/>
      <c r="I69" s="26"/>
    </row>
    <row r="70" spans="1:9" ht="15" hidden="1">
      <c r="A70" s="5" t="s">
        <v>174</v>
      </c>
      <c r="B70" s="26"/>
      <c r="C70" s="26"/>
      <c r="D70" s="26"/>
      <c r="E70" s="26"/>
      <c r="F70" s="26"/>
      <c r="G70" s="26"/>
      <c r="H70" s="26"/>
      <c r="I70" s="26"/>
    </row>
    <row r="71" spans="1:9" ht="15" hidden="1">
      <c r="A71" s="5" t="s">
        <v>177</v>
      </c>
      <c r="B71" s="26"/>
      <c r="C71" s="26"/>
      <c r="D71" s="26"/>
      <c r="E71" s="26"/>
      <c r="F71" s="26"/>
      <c r="G71" s="26"/>
      <c r="H71" s="26"/>
      <c r="I71" s="26"/>
    </row>
    <row r="72" spans="1:9" ht="15" hidden="1">
      <c r="A72" s="5" t="s">
        <v>179</v>
      </c>
      <c r="B72" s="26"/>
      <c r="C72" s="26"/>
      <c r="D72" s="26"/>
      <c r="E72" s="26"/>
      <c r="F72" s="26"/>
      <c r="G72" s="26"/>
      <c r="H72" s="26"/>
      <c r="I72" s="26"/>
    </row>
    <row r="73" spans="1:9" ht="23.25" hidden="1">
      <c r="A73" s="5" t="s">
        <v>181</v>
      </c>
      <c r="B73" s="26"/>
      <c r="C73" s="26"/>
      <c r="D73" s="26"/>
      <c r="E73" s="26"/>
      <c r="F73" s="26"/>
      <c r="G73" s="26"/>
      <c r="H73" s="26"/>
      <c r="I73" s="26"/>
    </row>
    <row r="74" spans="1:9" ht="15" hidden="1">
      <c r="A74" s="5" t="s">
        <v>183</v>
      </c>
      <c r="B74" s="26"/>
      <c r="C74" s="26"/>
      <c r="D74" s="26"/>
      <c r="E74" s="26"/>
      <c r="F74" s="26"/>
      <c r="G74" s="26"/>
      <c r="H74" s="26"/>
      <c r="I74" s="26"/>
    </row>
    <row r="75" spans="1:9" ht="15" hidden="1">
      <c r="A75" s="5" t="s">
        <v>185</v>
      </c>
      <c r="B75" s="26"/>
      <c r="C75" s="26"/>
      <c r="D75" s="26"/>
      <c r="E75" s="26"/>
      <c r="F75" s="26"/>
      <c r="G75" s="26"/>
      <c r="H75" s="26"/>
      <c r="I75" s="26"/>
    </row>
    <row r="76" spans="1:9" ht="15" hidden="1">
      <c r="A76" s="5" t="s">
        <v>187</v>
      </c>
      <c r="B76" s="26"/>
      <c r="C76" s="26"/>
      <c r="D76" s="26"/>
      <c r="E76" s="26"/>
      <c r="F76" s="26"/>
      <c r="G76" s="26"/>
      <c r="H76" s="26"/>
      <c r="I76" s="26"/>
    </row>
    <row r="77" spans="1:9" ht="15" hidden="1">
      <c r="A77" s="5" t="s">
        <v>189</v>
      </c>
      <c r="B77" s="26"/>
      <c r="C77" s="26"/>
      <c r="D77" s="26"/>
      <c r="E77" s="26"/>
      <c r="F77" s="26"/>
      <c r="G77" s="26"/>
      <c r="H77" s="26"/>
      <c r="I77" s="26"/>
    </row>
    <row r="78" spans="1:9" ht="15" hidden="1">
      <c r="A78" s="5" t="s">
        <v>191</v>
      </c>
      <c r="B78" s="26"/>
      <c r="C78" s="26"/>
      <c r="D78" s="26"/>
      <c r="E78" s="26"/>
      <c r="F78" s="26"/>
      <c r="G78" s="26"/>
      <c r="H78" s="26"/>
      <c r="I78" s="26"/>
    </row>
  </sheetData>
  <sheetProtection/>
  <autoFilter ref="A4:I78"/>
  <mergeCells count="2">
    <mergeCell ref="F2:I2"/>
    <mergeCell ref="B2:E2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1"/>
  <sheetViews>
    <sheetView tabSelected="1" zoomScale="80" zoomScaleNormal="80" zoomScalePageLayoutView="0" workbookViewId="0" topLeftCell="A1">
      <selection activeCell="F5" sqref="F5"/>
    </sheetView>
  </sheetViews>
  <sheetFormatPr defaultColWidth="11.421875" defaultRowHeight="15"/>
  <cols>
    <col min="1" max="1" width="8.28125" style="0" customWidth="1"/>
    <col min="2" max="2" width="27.140625" style="0" customWidth="1"/>
    <col min="3" max="3" width="23.28125" style="0" customWidth="1"/>
    <col min="4" max="4" width="28.421875" style="0" customWidth="1"/>
    <col min="5" max="5" width="54.00390625" style="0" customWidth="1"/>
    <col min="6" max="6" width="43.140625" style="0" customWidth="1"/>
    <col min="7" max="9" width="15.8515625" style="0" customWidth="1"/>
    <col min="10" max="10" width="7.28125" style="0" customWidth="1"/>
    <col min="11" max="11" width="11.57421875" style="0" customWidth="1"/>
    <col min="12" max="12" width="6.7109375" style="0" customWidth="1"/>
    <col min="13" max="13" width="14.8515625" style="0" customWidth="1"/>
    <col min="14" max="14" width="6.7109375" style="0" customWidth="1"/>
    <col min="15" max="15" width="12.140625" style="0" customWidth="1"/>
    <col min="16" max="16" width="15.421875" style="0" customWidth="1"/>
    <col min="17" max="17" width="11.57421875" style="0" hidden="1" customWidth="1"/>
    <col min="18" max="18" width="13.421875" style="0" customWidth="1"/>
    <col min="19" max="19" width="7.00390625" style="0" customWidth="1"/>
    <col min="20" max="20" width="12.7109375" style="0" customWidth="1"/>
    <col min="21" max="21" width="8.28125" style="0" customWidth="1"/>
    <col min="22" max="22" width="12.7109375" style="0" customWidth="1"/>
    <col min="23" max="23" width="8.421875" style="0" customWidth="1"/>
    <col min="24" max="24" width="17.57421875" style="0" customWidth="1"/>
    <col min="25" max="25" width="42.28125" style="0" customWidth="1"/>
    <col min="26" max="26" width="21.8515625" style="0" customWidth="1"/>
    <col min="27" max="27" width="37.28125" style="0" customWidth="1"/>
    <col min="28" max="28" width="9.8515625" style="0" customWidth="1"/>
    <col min="29" max="29" width="8.8515625" style="0" customWidth="1"/>
    <col min="30" max="30" width="13.7109375" style="0" customWidth="1"/>
    <col min="31" max="31" width="10.8515625" style="0" customWidth="1"/>
    <col min="32" max="32" width="9.57421875" style="0" customWidth="1"/>
    <col min="33" max="33" width="10.421875" style="0" customWidth="1"/>
    <col min="34" max="34" width="9.140625" style="0" customWidth="1"/>
    <col min="35" max="35" width="10.8515625" style="0" customWidth="1"/>
    <col min="36" max="36" width="8.7109375" style="0" customWidth="1"/>
    <col min="37" max="37" width="6.28125" style="0" customWidth="1"/>
    <col min="38" max="39" width="8.421875" style="0" customWidth="1"/>
    <col min="40" max="40" width="6.421875" style="0" customWidth="1"/>
    <col min="41" max="41" width="13.28125" style="0" customWidth="1"/>
    <col min="42" max="42" width="7.7109375" style="0" customWidth="1"/>
    <col min="43" max="43" width="13.28125" style="0" customWidth="1"/>
    <col min="44" max="44" width="12.7109375" style="0" customWidth="1"/>
    <col min="45" max="45" width="12.00390625" style="0" customWidth="1"/>
    <col min="46" max="47" width="17.28125" style="0" customWidth="1"/>
    <col min="48" max="49" width="9.57421875" style="0" customWidth="1"/>
    <col min="50" max="52" width="17.28125" style="0" customWidth="1"/>
    <col min="53" max="54" width="22.00390625" style="0" customWidth="1"/>
    <col min="55" max="55" width="12.140625" style="0" customWidth="1"/>
    <col min="61" max="61" width="54.140625" style="0" customWidth="1"/>
  </cols>
  <sheetData>
    <row r="1" spans="1:55" s="7" customFormat="1" ht="16.5" customHeight="1">
      <c r="A1" s="115"/>
      <c r="B1" s="116"/>
      <c r="C1" s="117" t="s">
        <v>212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8" t="s">
        <v>333</v>
      </c>
      <c r="BC1" s="119"/>
    </row>
    <row r="2" spans="1:55" s="7" customFormat="1" ht="16.5" customHeight="1">
      <c r="A2" s="115"/>
      <c r="B2" s="116"/>
      <c r="C2" s="117" t="s">
        <v>213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8" t="s">
        <v>214</v>
      </c>
      <c r="BC2" s="119"/>
    </row>
    <row r="3" spans="1:55" s="7" customFormat="1" ht="16.5" customHeight="1">
      <c r="A3" s="115"/>
      <c r="B3" s="116"/>
      <c r="C3" s="117" t="s">
        <v>215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8" t="s">
        <v>334</v>
      </c>
      <c r="BC3" s="119"/>
    </row>
    <row r="4" spans="1:55" s="7" customFormat="1" ht="16.5" customHeight="1">
      <c r="A4" s="115"/>
      <c r="B4" s="116"/>
      <c r="C4" s="117" t="s">
        <v>216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8" t="s">
        <v>217</v>
      </c>
      <c r="BC4" s="119"/>
    </row>
    <row r="5" spans="1:55" s="8" customFormat="1" ht="39.75" customHeight="1">
      <c r="A5" s="100" t="s">
        <v>218</v>
      </c>
      <c r="B5" s="100"/>
      <c r="C5" s="110" t="s">
        <v>330</v>
      </c>
      <c r="D5" s="111"/>
      <c r="E5" s="40" t="s">
        <v>219</v>
      </c>
      <c r="F5" s="34" t="s">
        <v>88</v>
      </c>
      <c r="G5" s="40" t="s">
        <v>0</v>
      </c>
      <c r="H5" s="35" t="s">
        <v>331</v>
      </c>
      <c r="I5" s="187" t="s">
        <v>220</v>
      </c>
      <c r="J5" s="188"/>
      <c r="K5" s="188"/>
      <c r="L5" s="188"/>
      <c r="M5" s="188"/>
      <c r="N5" s="188"/>
      <c r="O5" s="189"/>
      <c r="P5" s="184" t="s">
        <v>221</v>
      </c>
      <c r="Q5" s="185"/>
      <c r="R5" s="185"/>
      <c r="S5" s="185"/>
      <c r="T5" s="186"/>
      <c r="AS5" s="101"/>
      <c r="BB5" s="102"/>
      <c r="BC5" s="102"/>
    </row>
    <row r="6" spans="1:55" s="8" customFormat="1" ht="33.75" customHeight="1">
      <c r="A6" s="103" t="s">
        <v>222</v>
      </c>
      <c r="B6" s="104"/>
      <c r="C6" s="105" t="s">
        <v>332</v>
      </c>
      <c r="D6" s="106"/>
      <c r="E6" s="106"/>
      <c r="F6" s="106"/>
      <c r="G6" s="106"/>
      <c r="H6" s="107"/>
      <c r="I6" s="187" t="s">
        <v>223</v>
      </c>
      <c r="J6" s="188"/>
      <c r="K6" s="188"/>
      <c r="L6" s="188"/>
      <c r="M6" s="188"/>
      <c r="N6" s="188"/>
      <c r="O6" s="189"/>
      <c r="P6" s="190" t="s">
        <v>224</v>
      </c>
      <c r="Q6" s="191"/>
      <c r="R6" s="191"/>
      <c r="S6" s="191"/>
      <c r="T6" s="191"/>
      <c r="W6" s="9" t="s">
        <v>225</v>
      </c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"/>
      <c r="AK6" s="10"/>
      <c r="AL6" s="10"/>
      <c r="AM6" s="10"/>
      <c r="AN6" s="11"/>
      <c r="AO6" s="12"/>
      <c r="AP6" s="12"/>
      <c r="AQ6" s="12"/>
      <c r="AS6" s="101"/>
      <c r="BB6" s="109"/>
      <c r="BC6" s="109"/>
    </row>
    <row r="7" spans="1:55" s="8" customFormat="1" ht="33.75" customHeight="1">
      <c r="A7" s="112" t="s">
        <v>226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4"/>
      <c r="W7" s="120" t="s">
        <v>227</v>
      </c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2"/>
      <c r="AT7" s="100" t="s">
        <v>228</v>
      </c>
      <c r="AU7" s="100"/>
      <c r="AV7" s="100"/>
      <c r="AW7" s="100"/>
      <c r="AX7" s="100"/>
      <c r="AY7" s="100"/>
      <c r="AZ7" s="100"/>
      <c r="BA7" s="100"/>
      <c r="BB7" s="100"/>
      <c r="BC7" s="100"/>
    </row>
    <row r="8" spans="1:55" s="8" customFormat="1" ht="33" customHeight="1">
      <c r="A8" s="100" t="s">
        <v>229</v>
      </c>
      <c r="B8" s="100"/>
      <c r="C8" s="100"/>
      <c r="D8" s="100"/>
      <c r="E8" s="100"/>
      <c r="F8" s="100"/>
      <c r="G8" s="100"/>
      <c r="H8" s="100"/>
      <c r="I8" s="100"/>
      <c r="J8" s="100" t="s">
        <v>230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23" t="s">
        <v>231</v>
      </c>
      <c r="X8" s="123"/>
      <c r="Y8" s="123"/>
      <c r="Z8" s="123"/>
      <c r="AA8" s="123"/>
      <c r="AB8" s="124" t="s">
        <v>232</v>
      </c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00"/>
      <c r="AU8" s="100"/>
      <c r="AV8" s="100"/>
      <c r="AW8" s="100"/>
      <c r="AX8" s="100"/>
      <c r="AY8" s="100"/>
      <c r="AZ8" s="100"/>
      <c r="BA8" s="100"/>
      <c r="BB8" s="100"/>
      <c r="BC8" s="100"/>
    </row>
    <row r="9" spans="1:61" s="13" customFormat="1" ht="33" customHeight="1">
      <c r="A9" s="100"/>
      <c r="B9" s="100"/>
      <c r="C9" s="100"/>
      <c r="D9" s="100"/>
      <c r="E9" s="100"/>
      <c r="F9" s="100"/>
      <c r="G9" s="100"/>
      <c r="H9" s="100"/>
      <c r="I9" s="100"/>
      <c r="J9" s="125" t="s">
        <v>233</v>
      </c>
      <c r="K9" s="125" t="s">
        <v>234</v>
      </c>
      <c r="L9" s="125" t="s">
        <v>235</v>
      </c>
      <c r="M9" s="125" t="s">
        <v>236</v>
      </c>
      <c r="N9" s="125" t="s">
        <v>237</v>
      </c>
      <c r="O9" s="125" t="s">
        <v>238</v>
      </c>
      <c r="P9" s="125" t="s">
        <v>239</v>
      </c>
      <c r="Q9" s="125" t="s">
        <v>240</v>
      </c>
      <c r="R9" s="125" t="s">
        <v>241</v>
      </c>
      <c r="S9" s="125" t="s">
        <v>242</v>
      </c>
      <c r="T9" s="125" t="s">
        <v>243</v>
      </c>
      <c r="U9" s="125" t="s">
        <v>244</v>
      </c>
      <c r="V9" s="125" t="s">
        <v>245</v>
      </c>
      <c r="W9" s="123"/>
      <c r="X9" s="123"/>
      <c r="Y9" s="123"/>
      <c r="Z9" s="123"/>
      <c r="AA9" s="123"/>
      <c r="AB9" s="126" t="s">
        <v>246</v>
      </c>
      <c r="AC9" s="126"/>
      <c r="AD9" s="126"/>
      <c r="AE9" s="126"/>
      <c r="AF9" s="126"/>
      <c r="AG9" s="126"/>
      <c r="AH9" s="126"/>
      <c r="AI9" s="126"/>
      <c r="AJ9" s="127" t="s">
        <v>247</v>
      </c>
      <c r="AK9" s="41"/>
      <c r="AL9" s="127" t="s">
        <v>248</v>
      </c>
      <c r="AM9" s="127" t="s">
        <v>249</v>
      </c>
      <c r="AN9" s="128" t="s">
        <v>250</v>
      </c>
      <c r="AO9" s="128" t="s">
        <v>251</v>
      </c>
      <c r="AP9" s="127" t="s">
        <v>252</v>
      </c>
      <c r="AQ9" s="128" t="s">
        <v>253</v>
      </c>
      <c r="AR9" s="128" t="s">
        <v>254</v>
      </c>
      <c r="AS9" s="128" t="s">
        <v>255</v>
      </c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I9" s="13" t="s">
        <v>256</v>
      </c>
    </row>
    <row r="10" spans="1:61" s="13" customFormat="1" ht="49.5" customHeight="1">
      <c r="A10" s="126" t="s">
        <v>257</v>
      </c>
      <c r="B10" s="126" t="s">
        <v>258</v>
      </c>
      <c r="C10" s="126" t="s">
        <v>259</v>
      </c>
      <c r="D10" s="126" t="s">
        <v>260</v>
      </c>
      <c r="E10" s="126" t="s">
        <v>261</v>
      </c>
      <c r="F10" s="126" t="s">
        <v>262</v>
      </c>
      <c r="G10" s="126"/>
      <c r="H10" s="126"/>
      <c r="I10" s="126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3"/>
      <c r="X10" s="123"/>
      <c r="Y10" s="123"/>
      <c r="Z10" s="123"/>
      <c r="AA10" s="123"/>
      <c r="AB10" s="127" t="s">
        <v>263</v>
      </c>
      <c r="AC10" s="127"/>
      <c r="AD10" s="127"/>
      <c r="AE10" s="127"/>
      <c r="AF10" s="127"/>
      <c r="AG10" s="127" t="s">
        <v>264</v>
      </c>
      <c r="AH10" s="127"/>
      <c r="AI10" s="127"/>
      <c r="AJ10" s="127"/>
      <c r="AK10" s="41"/>
      <c r="AL10" s="127"/>
      <c r="AM10" s="127"/>
      <c r="AN10" s="128"/>
      <c r="AO10" s="128"/>
      <c r="AP10" s="127"/>
      <c r="AQ10" s="128"/>
      <c r="AR10" s="128"/>
      <c r="AS10" s="128"/>
      <c r="AT10" s="132" t="s">
        <v>265</v>
      </c>
      <c r="AU10" s="132" t="s">
        <v>266</v>
      </c>
      <c r="AV10" s="132" t="s">
        <v>267</v>
      </c>
      <c r="AW10" s="132" t="s">
        <v>268</v>
      </c>
      <c r="AX10" s="134" t="s">
        <v>269</v>
      </c>
      <c r="AY10" s="134"/>
      <c r="AZ10" s="134"/>
      <c r="BA10" s="126" t="s">
        <v>270</v>
      </c>
      <c r="BB10" s="126" t="s">
        <v>271</v>
      </c>
      <c r="BC10" s="126" t="s">
        <v>272</v>
      </c>
      <c r="BI10" s="13" t="s">
        <v>273</v>
      </c>
    </row>
    <row r="11" spans="1:61" s="13" customFormat="1" ht="57.75" customHeight="1">
      <c r="A11" s="126"/>
      <c r="B11" s="126"/>
      <c r="C11" s="126"/>
      <c r="D11" s="126"/>
      <c r="E11" s="126"/>
      <c r="F11" s="42" t="s">
        <v>274</v>
      </c>
      <c r="G11" s="42" t="s">
        <v>275</v>
      </c>
      <c r="H11" s="42" t="s">
        <v>276</v>
      </c>
      <c r="I11" s="42" t="s">
        <v>277</v>
      </c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43" t="s">
        <v>278</v>
      </c>
      <c r="X11" s="43" t="s">
        <v>279</v>
      </c>
      <c r="Y11" s="43" t="s">
        <v>280</v>
      </c>
      <c r="Z11" s="43" t="s">
        <v>281</v>
      </c>
      <c r="AA11" s="44" t="s">
        <v>282</v>
      </c>
      <c r="AB11" s="45" t="s">
        <v>283</v>
      </c>
      <c r="AC11" s="43" t="s">
        <v>284</v>
      </c>
      <c r="AD11" s="43" t="s">
        <v>285</v>
      </c>
      <c r="AE11" s="45" t="s">
        <v>286</v>
      </c>
      <c r="AF11" s="43" t="s">
        <v>287</v>
      </c>
      <c r="AG11" s="43" t="s">
        <v>288</v>
      </c>
      <c r="AH11" s="43" t="s">
        <v>289</v>
      </c>
      <c r="AI11" s="43" t="s">
        <v>290</v>
      </c>
      <c r="AJ11" s="41" t="s">
        <v>291</v>
      </c>
      <c r="AK11" s="41"/>
      <c r="AL11" s="41" t="s">
        <v>292</v>
      </c>
      <c r="AM11" s="41" t="s">
        <v>293</v>
      </c>
      <c r="AN11" s="128"/>
      <c r="AO11" s="128"/>
      <c r="AP11" s="127"/>
      <c r="AQ11" s="128"/>
      <c r="AR11" s="128"/>
      <c r="AS11" s="128"/>
      <c r="AT11" s="133"/>
      <c r="AU11" s="133"/>
      <c r="AV11" s="133"/>
      <c r="AW11" s="133"/>
      <c r="AX11" s="44" t="s">
        <v>294</v>
      </c>
      <c r="AY11" s="44" t="s">
        <v>295</v>
      </c>
      <c r="AZ11" s="44" t="s">
        <v>296</v>
      </c>
      <c r="BA11" s="126"/>
      <c r="BB11" s="126"/>
      <c r="BC11" s="126"/>
      <c r="BF11" s="31"/>
      <c r="BI11" s="13" t="s">
        <v>297</v>
      </c>
    </row>
    <row r="12" spans="1:61" s="17" customFormat="1" ht="53.25" customHeight="1" hidden="1">
      <c r="A12" s="129" t="s">
        <v>298</v>
      </c>
      <c r="B12" s="130"/>
      <c r="C12" s="130"/>
      <c r="D12" s="130"/>
      <c r="E12" s="131"/>
      <c r="F12" s="130"/>
      <c r="G12" s="130"/>
      <c r="H12" s="130"/>
      <c r="I12" s="156"/>
      <c r="J12" s="149"/>
      <c r="K12" s="146">
        <f>IF(J12&lt;=0,"",IF(J12&lt;=2,"Muy Baja",IF(J12&lt;=24,"Baja",IF(J12&lt;=500,"Media",IF(J12&lt;=5000,"Alta","Muy Alta")))))</f>
      </c>
      <c r="L12" s="150">
        <f>IF(K12="","",IF(K12="Muy Baja",0.2,IF(K12="Baja",0.4,IF(K12="Media",0.6,IF(K12="Alta",0.8,IF(K12="Muy Alta",1,))))))</f>
      </c>
      <c r="M12" s="157"/>
      <c r="N12" s="150">
        <f>IF(M12="","",IF(M12="menor a 10 SMLMV",0.2,IF(M12="ENTRE 10 Y 50 SMLMV",0.4,IF(M12="entre 50 y 100 SMLMV",0.6,IF(M12="entre 100 y 500 SMLMV",0.8,IF(M12="Mayor a 500 SMLMV",1,))))))</f>
      </c>
      <c r="O12" s="146" t="str">
        <f>IF(N12&lt;=0,"",IF(N12&lt;=20%,"Leve",IF(N12&lt;=40%,"Menor",IF(N12&lt;=60%,"Moderado",IF(N12&lt;=80%,"Mayor","Catastrofico")))))</f>
        <v>Catastrofico</v>
      </c>
      <c r="P12" s="141"/>
      <c r="Q12" s="46" t="s">
        <v>256</v>
      </c>
      <c r="R12" s="146" t="str">
        <f>IF(S12&lt;=0,"",IF(S12&lt;=20%,"Leve",IF(S12&lt;=40%,"Menor",IF(S12&lt;=60%,"Moderado",IF(S12&lt;=80%,"Mayor","Catastrofico")))))</f>
        <v>Catastrofico</v>
      </c>
      <c r="S12" s="150">
        <f>IF(P12="","",IF(P12="El riesgo afecta la imagen de algún área de la organización",0.2,IF(P12="El riesgo afecta la imagen de la entidad internamente, de conocimiento general nivel interno, de junta directiva y accionistas y/o de proveedores",0.4,IF(P12="El riesgo afecta la imagen de la entidad con algunos usuarios de relevancia frente al logro de los objetivos",0.6,IF(P12="El riesgo afecta la imagen de la entidad con efecto publicitario sostenido a nivel de sector administrativo, nivel departamental o municipal",0.8,IF(P12="El riesgo afecta la imagen de la entidad a nivel nacional, con efecto publicitario sostenido a nivel país",1,))))))</f>
      </c>
      <c r="T12" s="146" t="str">
        <f>IF(U12&lt;=0,"",IF(U12&lt;=20%,"Leve",IF(U12&lt;=40%,"Menor",IF(U12&lt;=60%,"Moderado",IF(U12&lt;=80%,"Mayor","Catastrofico")))))</f>
        <v>Catastrofico</v>
      </c>
      <c r="U12" s="155">
        <f>+S12</f>
      </c>
      <c r="V12" s="144">
        <f>IF(OR(AND(K12="Muy Baja",T12="Leve"),AND(K12="Muy Baja",T12="Menor"),AND(K12="Baja",T12="Leve")),"Bajo",IF(OR(AND(K12="Muy baja",T12="Moderado"),AND(K12="Baja",T12="Menor"),AND(K12="Baja",T12="Moderado"),AND(K12="Media",T12="Leve"),AND(K12="Media",T12="Menor"),AND(K12="Media",T12="Moderado"),AND(K12="Alta",T12="Leve"),AND(K12="Alta",T12="Menor")),"Moderado",IF(OR(AND(K12="Muy Baja",T12="Mayor"),AND(K12="Baja",T12="Mayor"),AND(K12="Media",T12="Mayor"),AND(K12="Alta",T12="Moderado"),AND(K12="Alta",T12="Mayor"),AND(K12="Muy Alta",T12="Leve"),AND(K12="Muy Alta",T12="Menor"),AND(K12="Muy Alta",T12="Moderado"),AND(K12="Muy Alta",T12="Mayor")),"Alto",IF(OR(AND(K12="Muy Baja",T12="Catastrofico"),AND(K12="Baja",T12="Catastrofico"),AND(K12="Media",T12="Catastrofico"),AND(K12="Alta",T12="Catastrofico"),AND(K12="Muy Alta",T12="Catastrofico")),"Extremo",))))</f>
        <v>0</v>
      </c>
      <c r="W12" s="68"/>
      <c r="X12" s="69"/>
      <c r="Y12" s="62"/>
      <c r="Z12" s="62"/>
      <c r="AA12" s="70"/>
      <c r="AB12" s="65"/>
      <c r="AC12" s="71">
        <f aca="true" t="shared" si="0" ref="AC12:AC31">IF(AB12="","",IF(AB12="Preventivo",0.25,IF(AB12="Detectivo",0.15,IF(AB12="Correctivo",0.1,))))</f>
      </c>
      <c r="AD12" s="72">
        <f>+IF(OR(AB12='[1]11 FORMULAS'!$O$4,AB12='[1]11 FORMULAS'!$O$5),'[1]11 FORMULAS'!$P$5,IF(AB12='[1]11 FORMULAS'!$O$6,'[1]11 FORMULAS'!$P$6,""))</f>
      </c>
      <c r="AE12" s="65"/>
      <c r="AF12" s="71">
        <f>IF(AE12="","",IF(AE12="Manual",0.15,IF(AE12="Automatico",0.25,)))</f>
      </c>
      <c r="AG12" s="67"/>
      <c r="AH12" s="67"/>
      <c r="AI12" s="67"/>
      <c r="AJ12" s="72"/>
      <c r="AK12" s="72" t="e">
        <f>+L12*AJ12</f>
        <v>#VALUE!</v>
      </c>
      <c r="AL12" s="72"/>
      <c r="AM12" s="72">
        <f>IF(AD12='[1]11 FORMULAS'!$P$6,U12-(U12*AJ12),U12)</f>
      </c>
      <c r="AN12" s="145">
        <f>+AL16</f>
        <v>0</v>
      </c>
      <c r="AO12" s="146">
        <f>IF(AN12&lt;=0,"",IF(AN12&lt;=20%,"Muy Baja",IF(AN12&lt;=40%,"Baja",IF(AN12&lt;=60%,"Media",IF(AN12&lt;=80%,"Alta","Muy Alta")))))</f>
      </c>
      <c r="AP12" s="145">
        <f>+AM16</f>
      </c>
      <c r="AQ12" s="146" t="str">
        <f>IF(AP12&lt;=0,"",IF(AP12&lt;=20%,"Leve",IF(AP12&lt;=40%,"Menor",IF(AP12&lt;=60%,"Moderado",IF(AP12&lt;=80%,"Mayor","Catastrofico")))))</f>
        <v>Catastrofico</v>
      </c>
      <c r="AR12" s="144">
        <f>IF(OR(AND(AO12="Muy Baja",AQ12="Leve"),AND(AO12="Muy Baja",AQ12="Menor"),AND(AO12="Baja",AQ12="Leve")),"Bajo",IF(OR(AND(AO12="Muy baja",AQ12="Moderado"),AND(AO12="Baja",AQ12="Menor"),AND(AO12="Baja",AQ12="Moderado"),AND(AO12="Media",AQ12="Leve"),AND(AO12="Media",AQ12="Menor"),AND(AO12="Media",AQ12="Moderado"),AND(AO12="Alta",AQ12="Leve"),AND(AO12="Alta",AQ12="Menor")),"Moderado",IF(OR(AND(AO12="Muy Baja",AQ12="Mayor"),AND(AO12="Baja",AQ12="Mayor"),AND(AO12="Media",AQ12="Mayor"),AND(AO12="Alta",AQ12="Moderado"),AND(AO12="Alta",AQ12="Mayor"),AND(AO12="Muy Alta",AQ12="Leve"),AND(AO12="Muy Alta",AQ12="Menor"),AND(AO12="Muy Alta",AQ12="Moderado"),AND(AO12="Muy Alta",AQ12="Mayor")),"Alto",IF(OR(AND(AO12="Muy Baja",AQ12="Catastrofico"),AND(AO12="Baja",AQ12="Catastrofico"),AND(AO12="Media",AQ12="Catastrofico"),AND(AO12="Alta",AQ12="Catastrofico"),AND(AO12="Muy Alta",AQ12="Catastrofico")),"Extremo",""))))</f>
      </c>
      <c r="AS12" s="141" t="s">
        <v>307</v>
      </c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73"/>
      <c r="BE12" s="74">
        <f>IF(BD12="","",IF(BD12="Muy Baja",0.2,IF(BD12="Baja",0.4,IF(BD12="Media",0.6,IF(BD12="Alta",0.8,IF(BD12="Muy Alta",1,))))))</f>
      </c>
      <c r="BF12" s="98" t="s">
        <v>308</v>
      </c>
      <c r="BG12" s="99"/>
      <c r="BH12" s="73"/>
      <c r="BI12" s="13" t="s">
        <v>309</v>
      </c>
    </row>
    <row r="13" spans="1:61" s="17" customFormat="1" ht="75" customHeight="1" hidden="1">
      <c r="A13" s="129"/>
      <c r="B13" s="130"/>
      <c r="C13" s="130"/>
      <c r="D13" s="130"/>
      <c r="E13" s="131"/>
      <c r="F13" s="130"/>
      <c r="G13" s="130"/>
      <c r="H13" s="130"/>
      <c r="I13" s="156"/>
      <c r="J13" s="149"/>
      <c r="K13" s="146"/>
      <c r="L13" s="151"/>
      <c r="M13" s="157"/>
      <c r="N13" s="151"/>
      <c r="O13" s="146"/>
      <c r="P13" s="142"/>
      <c r="Q13" s="46" t="s">
        <v>273</v>
      </c>
      <c r="R13" s="146"/>
      <c r="S13" s="151"/>
      <c r="T13" s="146"/>
      <c r="U13" s="155"/>
      <c r="V13" s="144"/>
      <c r="W13" s="68"/>
      <c r="X13" s="69"/>
      <c r="Y13" s="62"/>
      <c r="Z13" s="62"/>
      <c r="AA13" s="70" t="str">
        <f>+CONCATENATE(X13," ",Y13," ",Z13)</f>
        <v>  </v>
      </c>
      <c r="AB13" s="65"/>
      <c r="AC13" s="71">
        <f t="shared" si="0"/>
      </c>
      <c r="AD13" s="72">
        <f>+IF(OR(AB13='[1]11 FORMULAS'!$O$4,AB13='[1]11 FORMULAS'!$O$5),'[1]11 FORMULAS'!$P$5,IF(AB13='[1]11 FORMULAS'!$O$6,'[1]11 FORMULAS'!$P$6,""))</f>
      </c>
      <c r="AE13" s="65"/>
      <c r="AF13" s="71">
        <f>IF(AE13="","",IF(AE13="Manual",0.15,IF(AE13="Automatico",0.25,)))</f>
      </c>
      <c r="AG13" s="67"/>
      <c r="AH13" s="67"/>
      <c r="AI13" s="67"/>
      <c r="AJ13" s="72"/>
      <c r="AK13" s="72">
        <f>+AL12*AJ13</f>
        <v>0</v>
      </c>
      <c r="AL13" s="72">
        <f>+AL12-AK13</f>
        <v>0</v>
      </c>
      <c r="AM13" s="72">
        <f>IF(AD13='[1]11 FORMULAS'!$P$6,AM12-(AM12*AJ13),AM12)</f>
      </c>
      <c r="AN13" s="145"/>
      <c r="AO13" s="146"/>
      <c r="AP13" s="145"/>
      <c r="AQ13" s="146"/>
      <c r="AR13" s="144"/>
      <c r="AS13" s="142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73"/>
      <c r="BE13" s="75"/>
      <c r="BF13" s="76"/>
      <c r="BG13" s="73"/>
      <c r="BH13" s="73"/>
      <c r="BI13" s="13" t="s">
        <v>300</v>
      </c>
    </row>
    <row r="14" spans="1:60" s="17" customFormat="1" ht="35.25" customHeight="1" hidden="1">
      <c r="A14" s="129"/>
      <c r="B14" s="130"/>
      <c r="C14" s="130"/>
      <c r="D14" s="130"/>
      <c r="E14" s="131"/>
      <c r="F14" s="130"/>
      <c r="G14" s="130"/>
      <c r="H14" s="130"/>
      <c r="I14" s="156"/>
      <c r="J14" s="149"/>
      <c r="K14" s="146"/>
      <c r="L14" s="151"/>
      <c r="M14" s="157"/>
      <c r="N14" s="151"/>
      <c r="O14" s="146"/>
      <c r="P14" s="142"/>
      <c r="Q14" s="46" t="s">
        <v>311</v>
      </c>
      <c r="R14" s="146"/>
      <c r="S14" s="151"/>
      <c r="T14" s="146"/>
      <c r="U14" s="155"/>
      <c r="V14" s="144"/>
      <c r="W14" s="68"/>
      <c r="X14" s="69"/>
      <c r="Y14" s="62"/>
      <c r="Z14" s="62"/>
      <c r="AA14" s="70" t="str">
        <f>+CONCATENATE(X14," ",Y14," ",Z14)</f>
        <v>  </v>
      </c>
      <c r="AB14" s="65"/>
      <c r="AC14" s="71">
        <f t="shared" si="0"/>
      </c>
      <c r="AD14" s="72">
        <f>+IF(OR(AB14='[1]11 FORMULAS'!$O$4,AB14='[1]11 FORMULAS'!$O$5),'[1]11 FORMULAS'!$P$5,IF(AB14='[1]11 FORMULAS'!$O$6,'[1]11 FORMULAS'!$P$6,""))</f>
      </c>
      <c r="AE14" s="65"/>
      <c r="AF14" s="71">
        <f>IF(AE14="","",IF(AE14="Manual",0.15,IF(AE14="Automatico",0.25,)))</f>
      </c>
      <c r="AG14" s="67"/>
      <c r="AH14" s="67"/>
      <c r="AI14" s="67"/>
      <c r="AJ14" s="72"/>
      <c r="AK14" s="72"/>
      <c r="AL14" s="72">
        <f>+AL13-AK14</f>
        <v>0</v>
      </c>
      <c r="AM14" s="72">
        <f>IF(AD14='[1]11 FORMULAS'!$P$6,AM13-(AM13*AJ14),AM13)</f>
      </c>
      <c r="AN14" s="145"/>
      <c r="AO14" s="146"/>
      <c r="AP14" s="145"/>
      <c r="AQ14" s="146"/>
      <c r="AR14" s="144"/>
      <c r="AS14" s="142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73"/>
      <c r="BE14" s="75"/>
      <c r="BF14" s="76"/>
      <c r="BG14" s="73"/>
      <c r="BH14" s="73"/>
    </row>
    <row r="15" spans="1:60" s="17" customFormat="1" ht="35.25" customHeight="1" hidden="1">
      <c r="A15" s="129"/>
      <c r="B15" s="130"/>
      <c r="C15" s="130"/>
      <c r="D15" s="130"/>
      <c r="E15" s="131"/>
      <c r="F15" s="130"/>
      <c r="G15" s="130"/>
      <c r="H15" s="130"/>
      <c r="I15" s="156"/>
      <c r="J15" s="149"/>
      <c r="K15" s="146"/>
      <c r="L15" s="151"/>
      <c r="M15" s="157"/>
      <c r="N15" s="151"/>
      <c r="O15" s="146"/>
      <c r="P15" s="142"/>
      <c r="Q15" s="46" t="s">
        <v>312</v>
      </c>
      <c r="R15" s="146"/>
      <c r="S15" s="151"/>
      <c r="T15" s="146"/>
      <c r="U15" s="155"/>
      <c r="V15" s="144"/>
      <c r="W15" s="68"/>
      <c r="X15" s="69"/>
      <c r="Y15" s="62"/>
      <c r="Z15" s="62"/>
      <c r="AA15" s="70" t="str">
        <f>+CONCATENATE(X15," ",Y15," ",Z15)</f>
        <v>  </v>
      </c>
      <c r="AB15" s="65"/>
      <c r="AC15" s="71">
        <f t="shared" si="0"/>
      </c>
      <c r="AD15" s="72">
        <f>+IF(OR(AB15='[1]11 FORMULAS'!$O$4,AB15='[1]11 FORMULAS'!$O$5),'[1]11 FORMULAS'!$P$5,IF(AB15='[1]11 FORMULAS'!$O$6,'[1]11 FORMULAS'!$P$6,""))</f>
      </c>
      <c r="AE15" s="65"/>
      <c r="AF15" s="71">
        <f>IF(AE15="","",IF(AE15="Manual",0.15,IF(AE15="Automatico",0.25,)))</f>
      </c>
      <c r="AG15" s="67"/>
      <c r="AH15" s="67"/>
      <c r="AI15" s="67"/>
      <c r="AJ15" s="72"/>
      <c r="AK15" s="72"/>
      <c r="AL15" s="72">
        <f>+AL14-AK15</f>
        <v>0</v>
      </c>
      <c r="AM15" s="72">
        <f>IF(AD15='[1]11 FORMULAS'!$P$6,AM14-(AM14*AJ15),AM14)</f>
      </c>
      <c r="AN15" s="145"/>
      <c r="AO15" s="146"/>
      <c r="AP15" s="145"/>
      <c r="AQ15" s="146"/>
      <c r="AR15" s="144"/>
      <c r="AS15" s="142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73"/>
      <c r="BE15" s="75"/>
      <c r="BF15" s="76"/>
      <c r="BG15" s="73"/>
      <c r="BH15" s="73"/>
    </row>
    <row r="16" spans="1:60" s="17" customFormat="1" ht="35.25" customHeight="1" hidden="1">
      <c r="A16" s="129"/>
      <c r="B16" s="130"/>
      <c r="C16" s="130"/>
      <c r="D16" s="130"/>
      <c r="E16" s="131"/>
      <c r="F16" s="130"/>
      <c r="G16" s="130"/>
      <c r="H16" s="130"/>
      <c r="I16" s="156"/>
      <c r="J16" s="149"/>
      <c r="K16" s="146"/>
      <c r="L16" s="151"/>
      <c r="M16" s="157"/>
      <c r="N16" s="151"/>
      <c r="O16" s="146"/>
      <c r="P16" s="143"/>
      <c r="Q16" s="46" t="s">
        <v>300</v>
      </c>
      <c r="R16" s="146"/>
      <c r="S16" s="151"/>
      <c r="T16" s="146"/>
      <c r="U16" s="155"/>
      <c r="V16" s="144"/>
      <c r="W16" s="77"/>
      <c r="X16" s="69"/>
      <c r="Y16" s="77"/>
      <c r="Z16" s="77"/>
      <c r="AA16" s="77"/>
      <c r="AB16" s="66"/>
      <c r="AC16" s="71">
        <f t="shared" si="0"/>
      </c>
      <c r="AD16" s="66"/>
      <c r="AE16" s="66"/>
      <c r="AF16" s="71">
        <f>IF(AE16="","",IF(AE16="Manual",0.15,IF(AE16="Automatico",0.25,)))</f>
      </c>
      <c r="AG16" s="66"/>
      <c r="AH16" s="66"/>
      <c r="AI16" s="66"/>
      <c r="AJ16" s="72"/>
      <c r="AK16" s="72"/>
      <c r="AL16" s="72">
        <f>+AL15-AK16</f>
        <v>0</v>
      </c>
      <c r="AM16" s="72">
        <f>IF(AD16='[1]11 FORMULAS'!$P$6,AM15-(AM15*AJ16),AM15)</f>
      </c>
      <c r="AN16" s="145"/>
      <c r="AO16" s="146"/>
      <c r="AP16" s="145"/>
      <c r="AQ16" s="146"/>
      <c r="AR16" s="144"/>
      <c r="AS16" s="143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73"/>
      <c r="BE16" s="78"/>
      <c r="BF16" s="73"/>
      <c r="BG16" s="73"/>
      <c r="BH16" s="73"/>
    </row>
    <row r="17" spans="1:61" s="17" customFormat="1" ht="44.25" customHeight="1">
      <c r="A17" s="138" t="s">
        <v>298</v>
      </c>
      <c r="B17" s="139" t="s">
        <v>335</v>
      </c>
      <c r="C17" s="139" t="s">
        <v>337</v>
      </c>
      <c r="D17" s="139" t="s">
        <v>338</v>
      </c>
      <c r="E17" s="140" t="str">
        <f>+CONCATENATE(B17," ",C17," ",D17)</f>
        <v>Posibilidad de perdida reputacional y economica por omisión o demora excesiva en los tiempos de respuestas de las pqrs provenientes de la ciudadanía o entes de control  debido a la falta de personal para brindar atención a las solicitudes y la falta de seguimiento de las derivaciones a las unidades o profesionales de apoyo que darán respuesta a las mismas.</v>
      </c>
      <c r="F17" s="139" t="s">
        <v>322</v>
      </c>
      <c r="G17" s="147"/>
      <c r="H17" s="147" t="s">
        <v>299</v>
      </c>
      <c r="I17" s="148" t="str">
        <f>+G17&amp;H17</f>
        <v>Procesos</v>
      </c>
      <c r="J17" s="149">
        <v>5000</v>
      </c>
      <c r="K17" s="159" t="str">
        <f>IF(J17&lt;=0,"",IF(J17&lt;=2,"Muy Baja",IF(J17&lt;=24,"Baja",IF(J17&lt;=500,"Media",IF(J17&lt;=5000,"Alta","Muy Alta")))))</f>
        <v>Alta</v>
      </c>
      <c r="L17" s="167">
        <f>IF(K17="","",IF(K17="Muy Baja",0.2,IF(K17="Baja",0.4,IF(K17="Media",0.6,IF(K17="Alta",0.8,IF(K17="Muy Alta",1,))))))</f>
        <v>0.8</v>
      </c>
      <c r="M17" s="169" t="s">
        <v>336</v>
      </c>
      <c r="N17" s="167">
        <f>IF(M17="","",IF(M17="menor a 10 SMLMV",0.2,IF(M17="ENTRE 10 Y 50 SMLMV",0.4,IF(M17="entre 50 y 100 SMLMV",0.6,IF(M17="entre 100 y 500 SMLMV",0.8,IF(M17="Mayor a 500 SMLMV",1,))))))</f>
        <v>0.6</v>
      </c>
      <c r="O17" s="159" t="str">
        <f>IF(N17&lt;=0,"",IF(N17&lt;=20%,"Leve",IF(N17&lt;=40%,"Menor",IF(N17&lt;=60%,"Moderado",IF(N17&lt;=80%,"Mayor","Catastrofico")))))</f>
        <v>Moderado</v>
      </c>
      <c r="P17" s="170" t="s">
        <v>311</v>
      </c>
      <c r="Q17" s="32" t="s">
        <v>256</v>
      </c>
      <c r="R17" s="159" t="str">
        <f>IF(S17&lt;=0,"",IF(S17&lt;=20%,"Leve",IF(S17&lt;=40%,"Menor",IF(S17&lt;=60%,"Moderado",IF(S17&lt;=80%,"Mayor","Catastrofico")))))</f>
        <v>Moderado</v>
      </c>
      <c r="S17" s="167">
        <f>IF(P17="","",IF(P17="El riesgo afecta la imagen de algún área de la organización",0.2,IF(P17="El riesgo afecta la imagen de la entidad internamente, de conocimiento general nivel interno, de junta directiva y accionistas y/o de proveedores",0.4,IF(P17="El riesgo afecta la imagen de la entidad con algunos usuarios de relevancia frente al logro de los objetivos",0.6,IF(P17="El riesgo afecta la imagen de la entidad con efecto publicitario sostenido a nivel de sector administrativo, nivel departamental o municipal",0.8,IF(P17="El riesgo afecta la imagen de la entidad a nivel nacional, con efecto publicitario sostenido a nivel país",1,))))))</f>
        <v>0.6</v>
      </c>
      <c r="T17" s="159" t="str">
        <f>IF(U17&lt;=0,"",IF(U17&lt;=20%,"Leve",IF(U17&lt;=40%,"Menor",IF(U17&lt;=60%,"Moderado",IF(U17&lt;=80%,"Mayor","Catastrofico")))))</f>
        <v>Moderado</v>
      </c>
      <c r="U17" s="166">
        <f>+S17</f>
        <v>0.6</v>
      </c>
      <c r="V17" s="160" t="str">
        <f>IF(OR(AND(K17="Muy Baja",T17="Leve"),AND(K17="Muy Baja",T17="Menor"),AND(K17="Baja",T17="Leve")),"Bajo",IF(OR(AND(K17="Muy baja",T17="Moderado"),AND(K17="Baja",T17="Menor"),AND(K17="Baja",T17="Moderado"),AND(K17="Media",T17="Leve"),AND(K17="Media",T17="Menor"),AND(K17="Media",T17="Moderado"),AND(K17="Alta",T17="Leve"),AND(K17="Alta",T17="Menor")),"Moderado",IF(OR(AND(K17="Muy Baja",T17="Mayor"),AND(K17="Baja",T17="Mayor"),AND(K17="Media",T17="Mayor"),AND(K17="Alta",T17="Moderado"),AND(K17="Alta",T17="Mayor"),AND(K17="Muy Alta",T17="Leve"),AND(K17="Muy Alta",T17="Menor"),AND(K17="Muy Alta",T17="Moderado"),AND(K17="Muy Alta",T17="Mayor")),"Alto",IF(OR(AND(K17="Muy Baja",T17="Catastrofico"),AND(K17="Baja",T17="Catastrofico"),AND(K17="Media",T17="Catastrofico"),AND(K17="Alta",T17="Catastrofico"),AND(K17="Muy Alta",T17="Catastrofico")),"Extremo",))))</f>
        <v>Alto</v>
      </c>
      <c r="W17" s="14">
        <v>1</v>
      </c>
      <c r="X17" s="62" t="s">
        <v>339</v>
      </c>
      <c r="Y17" s="62" t="s">
        <v>340</v>
      </c>
      <c r="Z17" s="62"/>
      <c r="AA17" s="15" t="str">
        <f aca="true" t="shared" si="1" ref="AA17:AA25">+CONCATENATE(X17," ",Y17," ",Z17)</f>
        <v>Secretaria/o de Particiáción y Desarrollo Social  1. Realizar  delegación de un funcionario para la administracion del sigob en la SPDS  </v>
      </c>
      <c r="AB17" s="65" t="s">
        <v>302</v>
      </c>
      <c r="AC17" s="33">
        <f t="shared" si="0"/>
        <v>0.25</v>
      </c>
      <c r="AD17" s="16" t="str">
        <f>+IF(OR(AB17='[1]11 FORMULAS'!$O$4,AB17='[1]11 FORMULAS'!$O$5),'[1]11 FORMULAS'!$P$5,IF(AB17='[1]11 FORMULAS'!$O$6,'[1]11 FORMULAS'!$P$6,""))</f>
        <v>Probabilidad</v>
      </c>
      <c r="AE17" s="65" t="s">
        <v>314</v>
      </c>
      <c r="AF17" s="33">
        <f aca="true" t="shared" si="2" ref="AF17:AF31">IF(AE17="","",IF(AE17="Manual",0.15,IF(AE17="Automático",0.25,)))</f>
        <v>0.25</v>
      </c>
      <c r="AG17" s="67" t="s">
        <v>304</v>
      </c>
      <c r="AH17" s="67" t="s">
        <v>305</v>
      </c>
      <c r="AI17" s="67" t="s">
        <v>306</v>
      </c>
      <c r="AJ17" s="16">
        <f>+AC17+AF17</f>
        <v>0.5</v>
      </c>
      <c r="AK17" s="16">
        <f>+L17*AJ17</f>
        <v>0.4</v>
      </c>
      <c r="AL17" s="16">
        <f>+L17-AK17</f>
        <v>0.4</v>
      </c>
      <c r="AM17" s="16">
        <f>IF(AD17='[4]11 FORMULAS'!$P$6,U17-(U17*AJ17),U17)</f>
        <v>0.6</v>
      </c>
      <c r="AN17" s="158">
        <f>+AL21</f>
        <v>0.025</v>
      </c>
      <c r="AO17" s="159" t="str">
        <f>IF(AN17&lt;=0,"",IF(AN17&lt;=20%,"Muy Baja",IF(AN17&lt;=40%,"Baja",IF(AN17&lt;=60%,"Media",IF(AN17&lt;=80%,"Alta","Muy Alta")))))</f>
        <v>Muy Baja</v>
      </c>
      <c r="AP17" s="158">
        <f>+AM21</f>
        <v>0.6</v>
      </c>
      <c r="AQ17" s="159" t="str">
        <f>IF(AP17&lt;=0,"",IF(AP17&lt;=20%,"Leve",IF(AP17&lt;=40%,"Menor",IF(AP17&lt;=60%,"Moderado",IF(AP17&lt;=80%,"Mayor","Catastrofico")))))</f>
        <v>Moderado</v>
      </c>
      <c r="AR17" s="160" t="str">
        <f>IF(OR(AND(AO17="Muy Baja",AQ17="Leve"),AND(AO17="Muy Baja",AQ17="Menor"),AND(AO17="Baja",AQ17="Leve")),"Bajo",IF(OR(AND(AO17="Muy baja",AQ17="Moderado"),AND(AO17="Baja",AQ17="Menor"),AND(AO17="Baja",AQ17="Moderado"),AND(AO17="Media",AQ17="Leve"),AND(AO17="Media",AQ17="Menor"),AND(AO17="Media",AQ17="Moderado"),AND(AO17="Alta",AQ17="Leve"),AND(AO17="Alta",AQ17="Menor")),"Moderado",IF(OR(AND(AO17="Muy Baja",AQ17="Mayor"),AND(AO17="Baja",AQ17="Mayor"),AND(AO17="Media",AQ17="Mayor"),AND(AO17="Alta",AQ17="Moderado"),AND(AO17="Alta",AQ17="Mayor"),AND(AO17="Muy Alta",AQ17="Leve"),AND(AO17="Muy Alta",AQ17="Menor"),AND(AO17="Muy Alta",AQ17="Moderado"),AND(AO17="Muy Alta",AQ17="Mayor")),"Alto",IF(OR(AND(AO17="Muy Baja",AQ17="Catastrofico"),AND(AO17="Baja",AQ17="Catastrofico"),AND(AO17="Media",AQ17="Catastrofico"),AND(AO17="Alta",AQ17="Catastrofico"),AND(AO17="Muy Alta",AQ17="Catastrofico")),"Extremo",""))))</f>
        <v>Moderado</v>
      </c>
      <c r="AS17" s="161" t="s">
        <v>307</v>
      </c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I17" s="13" t="s">
        <v>316</v>
      </c>
    </row>
    <row r="18" spans="1:61" s="17" customFormat="1" ht="53.25" customHeight="1">
      <c r="A18" s="138"/>
      <c r="B18" s="139"/>
      <c r="C18" s="139"/>
      <c r="D18" s="139"/>
      <c r="E18" s="140"/>
      <c r="F18" s="139"/>
      <c r="G18" s="147"/>
      <c r="H18" s="147"/>
      <c r="I18" s="148"/>
      <c r="J18" s="149"/>
      <c r="K18" s="159"/>
      <c r="L18" s="168"/>
      <c r="M18" s="169"/>
      <c r="N18" s="168"/>
      <c r="O18" s="159"/>
      <c r="P18" s="171"/>
      <c r="Q18" s="32" t="s">
        <v>273</v>
      </c>
      <c r="R18" s="159"/>
      <c r="S18" s="168"/>
      <c r="T18" s="159"/>
      <c r="U18" s="166"/>
      <c r="V18" s="160"/>
      <c r="W18" s="14">
        <v>2</v>
      </c>
      <c r="X18" s="62" t="s">
        <v>339</v>
      </c>
      <c r="Y18" s="63" t="s">
        <v>341</v>
      </c>
      <c r="Z18" s="62"/>
      <c r="AA18" s="15" t="str">
        <f t="shared" si="1"/>
        <v>Secretaria/o de Particiáción y Desarrollo Social  2. Realizar designación de  un profesional del area Juridica para coordinar la atencion PQRS en la SPDS </v>
      </c>
      <c r="AB18" s="65" t="s">
        <v>302</v>
      </c>
      <c r="AC18" s="33">
        <f t="shared" si="0"/>
        <v>0.25</v>
      </c>
      <c r="AD18" s="16" t="str">
        <f>+IF(OR(AB18='[1]11 FORMULAS'!$O$4,AB18='[1]11 FORMULAS'!$O$5),'[1]11 FORMULAS'!$P$5,IF(AB18='[1]11 FORMULAS'!$O$6,'[1]11 FORMULAS'!$P$6,""))</f>
        <v>Probabilidad</v>
      </c>
      <c r="AE18" s="65" t="s">
        <v>314</v>
      </c>
      <c r="AF18" s="33">
        <f t="shared" si="2"/>
        <v>0.25</v>
      </c>
      <c r="AG18" s="67" t="s">
        <v>304</v>
      </c>
      <c r="AH18" s="67" t="s">
        <v>305</v>
      </c>
      <c r="AI18" s="67" t="s">
        <v>306</v>
      </c>
      <c r="AJ18" s="16">
        <f>+AC18+AF18</f>
        <v>0.5</v>
      </c>
      <c r="AK18" s="16">
        <f>+AL17*AJ18</f>
        <v>0.2</v>
      </c>
      <c r="AL18" s="16">
        <f>+AL17-AK18</f>
        <v>0.2</v>
      </c>
      <c r="AM18" s="16">
        <f>IF(AD18='[4]11 FORMULAS'!$P$6,AM17-(AM17*AJ18),AM17)</f>
        <v>0.6</v>
      </c>
      <c r="AN18" s="158"/>
      <c r="AO18" s="159"/>
      <c r="AP18" s="158"/>
      <c r="AQ18" s="159"/>
      <c r="AR18" s="160"/>
      <c r="AS18" s="162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I18" s="13" t="s">
        <v>317</v>
      </c>
    </row>
    <row r="19" spans="1:61" s="17" customFormat="1" ht="37.5" customHeight="1">
      <c r="A19" s="138"/>
      <c r="B19" s="139"/>
      <c r="C19" s="139"/>
      <c r="D19" s="139"/>
      <c r="E19" s="140"/>
      <c r="F19" s="139"/>
      <c r="G19" s="147"/>
      <c r="H19" s="147"/>
      <c r="I19" s="148"/>
      <c r="J19" s="149"/>
      <c r="K19" s="159"/>
      <c r="L19" s="168"/>
      <c r="M19" s="169"/>
      <c r="N19" s="168"/>
      <c r="O19" s="159"/>
      <c r="P19" s="171"/>
      <c r="Q19" s="32" t="s">
        <v>311</v>
      </c>
      <c r="R19" s="159"/>
      <c r="S19" s="168"/>
      <c r="T19" s="159"/>
      <c r="U19" s="166"/>
      <c r="V19" s="160"/>
      <c r="W19" s="14">
        <v>3</v>
      </c>
      <c r="X19" s="62" t="s">
        <v>339</v>
      </c>
      <c r="Y19" s="63" t="s">
        <v>342</v>
      </c>
      <c r="Z19" s="62"/>
      <c r="AA19" s="15" t="str">
        <f t="shared" si="1"/>
        <v>Secretaria/o de Particiáción y Desarrollo Social  3. Definir instrumento para llevar registro diario el reparto de las PQRS recibidas   </v>
      </c>
      <c r="AB19" s="65" t="s">
        <v>302</v>
      </c>
      <c r="AC19" s="33">
        <f t="shared" si="0"/>
        <v>0.25</v>
      </c>
      <c r="AD19" s="16" t="str">
        <f>+IF(OR(AB19='[1]11 FORMULAS'!$O$4,AB19='[1]11 FORMULAS'!$O$5),'[1]11 FORMULAS'!$P$5,IF(AB19='[1]11 FORMULAS'!$O$6,'[1]11 FORMULAS'!$P$6,""))</f>
        <v>Probabilidad</v>
      </c>
      <c r="AE19" s="65" t="s">
        <v>314</v>
      </c>
      <c r="AF19" s="33">
        <f t="shared" si="2"/>
        <v>0.25</v>
      </c>
      <c r="AG19" s="67" t="s">
        <v>304</v>
      </c>
      <c r="AH19" s="67" t="s">
        <v>305</v>
      </c>
      <c r="AI19" s="67" t="s">
        <v>306</v>
      </c>
      <c r="AJ19" s="16">
        <f>+AC19+AF19</f>
        <v>0.5</v>
      </c>
      <c r="AK19" s="16">
        <f>+AL18*AJ19</f>
        <v>0.1</v>
      </c>
      <c r="AL19" s="16">
        <f>+AL18-AK19</f>
        <v>0.1</v>
      </c>
      <c r="AM19" s="16">
        <f>IF(AD19='[4]11 FORMULAS'!$P$6,AM18-(AM18*AJ19),AM18)</f>
        <v>0.6</v>
      </c>
      <c r="AN19" s="158"/>
      <c r="AO19" s="159"/>
      <c r="AP19" s="158"/>
      <c r="AQ19" s="159"/>
      <c r="AR19" s="160"/>
      <c r="AS19" s="162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I19" s="13" t="s">
        <v>318</v>
      </c>
    </row>
    <row r="20" spans="1:61" s="17" customFormat="1" ht="48" customHeight="1">
      <c r="A20" s="138"/>
      <c r="B20" s="139"/>
      <c r="C20" s="139"/>
      <c r="D20" s="139"/>
      <c r="E20" s="140"/>
      <c r="F20" s="139"/>
      <c r="G20" s="147"/>
      <c r="H20" s="147"/>
      <c r="I20" s="148"/>
      <c r="J20" s="149"/>
      <c r="K20" s="159"/>
      <c r="L20" s="168"/>
      <c r="M20" s="169"/>
      <c r="N20" s="168"/>
      <c r="O20" s="159"/>
      <c r="P20" s="171"/>
      <c r="Q20" s="32" t="s">
        <v>312</v>
      </c>
      <c r="R20" s="159"/>
      <c r="S20" s="168"/>
      <c r="T20" s="159"/>
      <c r="U20" s="166"/>
      <c r="V20" s="160"/>
      <c r="W20" s="14">
        <v>4</v>
      </c>
      <c r="X20" s="62" t="s">
        <v>339</v>
      </c>
      <c r="Y20" s="63" t="s">
        <v>343</v>
      </c>
      <c r="Z20" s="62"/>
      <c r="AA20" s="15" t="str">
        <f t="shared" si="1"/>
        <v>Secretaria/o de Particiáción y Desarrollo Social  4. Elaborar reporte  semanal del estado de los tramites PQRS y generar las respectivas alertas a los responsables para evitar posibles vencimientos. </v>
      </c>
      <c r="AB20" s="65" t="s">
        <v>302</v>
      </c>
      <c r="AC20" s="33">
        <f t="shared" si="0"/>
        <v>0.25</v>
      </c>
      <c r="AD20" s="16" t="str">
        <f>+IF(OR(AB20='[1]11 FORMULAS'!$O$4,AB20='[1]11 FORMULAS'!$O$5),'[1]11 FORMULAS'!$P$5,IF(AB20='[1]11 FORMULAS'!$O$6,'[1]11 FORMULAS'!$P$6,""))</f>
        <v>Probabilidad</v>
      </c>
      <c r="AE20" s="65" t="s">
        <v>314</v>
      </c>
      <c r="AF20" s="33">
        <f t="shared" si="2"/>
        <v>0.25</v>
      </c>
      <c r="AG20" s="67" t="s">
        <v>304</v>
      </c>
      <c r="AH20" s="67" t="s">
        <v>305</v>
      </c>
      <c r="AI20" s="67" t="s">
        <v>306</v>
      </c>
      <c r="AJ20" s="16">
        <f>+AC20+AF20</f>
        <v>0.5</v>
      </c>
      <c r="AK20" s="16">
        <f>+AL19*AJ20</f>
        <v>0.05</v>
      </c>
      <c r="AL20" s="16">
        <f>+AL19-AK20</f>
        <v>0.05</v>
      </c>
      <c r="AM20" s="16">
        <f>IF(AD20='[4]11 FORMULAS'!$P$6,AM19-(AM19*AJ20),AM19)</f>
        <v>0.6</v>
      </c>
      <c r="AN20" s="158"/>
      <c r="AO20" s="159"/>
      <c r="AP20" s="158"/>
      <c r="AQ20" s="159"/>
      <c r="AR20" s="160"/>
      <c r="AS20" s="162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I20" s="13" t="s">
        <v>319</v>
      </c>
    </row>
    <row r="21" spans="1:61" s="17" customFormat="1" ht="36.75" customHeight="1">
      <c r="A21" s="138"/>
      <c r="B21" s="139"/>
      <c r="C21" s="139"/>
      <c r="D21" s="139"/>
      <c r="E21" s="140"/>
      <c r="F21" s="139"/>
      <c r="G21" s="147"/>
      <c r="H21" s="147"/>
      <c r="I21" s="148"/>
      <c r="J21" s="149"/>
      <c r="K21" s="159"/>
      <c r="L21" s="168"/>
      <c r="M21" s="169"/>
      <c r="N21" s="168"/>
      <c r="O21" s="159"/>
      <c r="P21" s="172"/>
      <c r="Q21" s="32" t="s">
        <v>300</v>
      </c>
      <c r="R21" s="159"/>
      <c r="S21" s="168"/>
      <c r="T21" s="159"/>
      <c r="U21" s="166"/>
      <c r="V21" s="160"/>
      <c r="W21" s="14">
        <v>5</v>
      </c>
      <c r="X21" s="62" t="s">
        <v>339</v>
      </c>
      <c r="Y21" s="64" t="s">
        <v>344</v>
      </c>
      <c r="Z21" s="18"/>
      <c r="AA21" s="15" t="str">
        <f t="shared" si="1"/>
        <v>Secretaria/o de Particiáción y Desarrollo Social  5. Designar de enlaces de PQRS por unidad  </v>
      </c>
      <c r="AB21" s="19" t="s">
        <v>302</v>
      </c>
      <c r="AC21" s="33">
        <f t="shared" si="0"/>
        <v>0.25</v>
      </c>
      <c r="AD21" s="16" t="str">
        <f>+IF(OR(AB21='[1]11 FORMULAS'!$O$4,AB21='[1]11 FORMULAS'!$O$5),'[1]11 FORMULAS'!$P$5,IF(AB21='[1]11 FORMULAS'!$O$6,'[1]11 FORMULAS'!$P$6,""))</f>
        <v>Probabilidad</v>
      </c>
      <c r="AE21" s="66" t="s">
        <v>314</v>
      </c>
      <c r="AF21" s="33">
        <f t="shared" si="2"/>
        <v>0.25</v>
      </c>
      <c r="AG21" s="19" t="s">
        <v>304</v>
      </c>
      <c r="AH21" s="19" t="s">
        <v>305</v>
      </c>
      <c r="AI21" s="19" t="s">
        <v>306</v>
      </c>
      <c r="AJ21" s="16">
        <f>+AC21+AF21</f>
        <v>0.5</v>
      </c>
      <c r="AK21" s="16">
        <f>+AL20*AJ21</f>
        <v>0.025</v>
      </c>
      <c r="AL21" s="16">
        <f>+AL20-AK21</f>
        <v>0.025</v>
      </c>
      <c r="AM21" s="16">
        <f>IF(AD21='[4]11 FORMULAS'!$P$6,AM20-(AM20*AJ21),AM20)</f>
        <v>0.6</v>
      </c>
      <c r="AN21" s="158"/>
      <c r="AO21" s="159"/>
      <c r="AP21" s="158"/>
      <c r="AQ21" s="159"/>
      <c r="AR21" s="160"/>
      <c r="AS21" s="163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I21" s="13" t="s">
        <v>320</v>
      </c>
    </row>
    <row r="22" spans="1:55" s="20" customFormat="1" ht="33.75" customHeight="1" hidden="1">
      <c r="A22" s="176" t="s">
        <v>321</v>
      </c>
      <c r="B22" s="177"/>
      <c r="C22" s="177"/>
      <c r="D22" s="177"/>
      <c r="E22" s="178"/>
      <c r="F22" s="177"/>
      <c r="G22" s="177"/>
      <c r="H22" s="177"/>
      <c r="I22" s="179">
        <f>+G22&amp;H22</f>
      </c>
      <c r="J22" s="177">
        <v>4</v>
      </c>
      <c r="K22" s="194" t="str">
        <f>IF(J22&lt;=0,"",IF(J22&lt;=2,"Muy Baja",IF(J22&lt;=24,"Baja",IF(J22&lt;=500,"Media",IF(J22&lt;=5000,"Alta","Muy Alta")))))</f>
        <v>Baja</v>
      </c>
      <c r="L22" s="164">
        <f>IF(K22="","",IF(K22="Muy Baja",0.2,IF(K22="Baja",0.4,IF(K22="Media",0.6,IF(K22="Alta",0.8,IF(K22="Muy Alta",1,))))))</f>
        <v>0.4</v>
      </c>
      <c r="M22" s="183" t="s">
        <v>313</v>
      </c>
      <c r="N22" s="164">
        <f>IF(M22="","",IF(M22="menor a 10 SMLMV",0.2,IF(M22="ENTRE 10 Y 50 SMLMV",0.4,IF(M22="entre 50 y 100 SMLMV",0.6,IF(M22="entre 100 y 500 SMLMV",0.8,IF(M22="Mayor a 500 SMLMV",1,))))))</f>
        <v>0</v>
      </c>
      <c r="O22" s="194">
        <f>IF(N22&lt;=0,"",IF(N22&lt;=20%,"Leve",IF(N22&lt;=40%,"Menor",IF(N22&lt;=60%,"Moderado",IF(N22&lt;=80%,"Mayor","Catastrofico")))))</f>
      </c>
      <c r="P22" s="180" t="s">
        <v>273</v>
      </c>
      <c r="Q22" s="52" t="s">
        <v>256</v>
      </c>
      <c r="R22" s="194" t="str">
        <f>IF(S22&lt;=0,"",IF(S22&lt;=20%,"Leve",IF(S22&lt;=40%,"Menor",IF(S22&lt;=60%,"Moderado",IF(S22&lt;=80%,"Mayor","Catastrofico")))))</f>
        <v>Menor</v>
      </c>
      <c r="S22" s="164">
        <f>IF(P22="","",IF(P22="El riesgo afecta la imagen de algún área de la organización",0.2,IF(P22="El riesgo afecta la imagen de la entidad internamente, de conocimiento general nivel interno, de junta directiva y accionistas y/o de proveedores",0.4,IF(P22="El riesgo afecta la imagen de la entidad con algunos usuarios de relevancia frente al logro de los objetivos",0.6,IF(P22="El riesgo afecta la imagen de la entidad con efecto publicitario sostenido a nivel de sector administrativo, nivel departamental o municipal",0.8,IF(P22="El riesgo afecta la imagen de la entidad a nivel nacional, con efecto publicitario sostenido a nivel país",1,))))))</f>
        <v>0.4</v>
      </c>
      <c r="T22" s="194" t="str">
        <f>IF(U22&lt;=0,"",IF(U22&lt;=20%,"Leve",IF(U22&lt;=40%,"Menor",IF(U22&lt;=60%,"Moderado",IF(U22&lt;=80%,"Mayor","Catastrofico")))))</f>
        <v>Menor</v>
      </c>
      <c r="U22" s="195">
        <f>+S22</f>
        <v>0.4</v>
      </c>
      <c r="V22" s="193" t="str">
        <f>IF(OR(AND(K22="Muy Baja",T22="Leve"),AND(K22="Muy Baja",T22="Menor"),AND(K22="Baja",T22="Leve")),"Bajo",IF(OR(AND(K22="Muy baja",T22="Moderado"),AND(K22="Baja",T22="Menor"),AND(K22="Baja",T22="Moderado"),AND(K22="Media",T22="Leve"),AND(K22="Media",T22="Menor"),AND(K22="Media",T22="Moderado"),AND(K22="Alta",T22="Leve"),AND(K22="Alta",T22="Menor")),"Moderado",IF(OR(AND(K22="Muy Baja",T22="Mayor"),AND(K22="Baja",T22="Mayor"),AND(K22="Media",T22="Mayor"),AND(K22="Alta",T22="Moderado"),AND(K22="Alta",T22="Mayor"),AND(K22="Muy Alta",T22="Leve"),AND(K22="Muy Alta",T22="Menor"),AND(K22="Muy Alta",T22="Moderado"),AND(K22="Muy Alta",T22="Mayor")),"Alto",IF(OR(AND(K22="Muy Baja",T22="Catastrofico"),AND(K22="Baja",T22="Catastrofico"),AND(K22="Media",T22="Catastrofico"),AND(K22="Alta",T22="Catastrofico"),AND(K22="Muy Alta",T22="Catastrofico")),"Extremo",))))</f>
        <v>Moderado</v>
      </c>
      <c r="W22" s="53">
        <v>1</v>
      </c>
      <c r="X22" s="54" t="s">
        <v>301</v>
      </c>
      <c r="Y22" s="54" t="s">
        <v>323</v>
      </c>
      <c r="Z22" s="54" t="s">
        <v>324</v>
      </c>
      <c r="AA22" s="55" t="str">
        <f t="shared" si="1"/>
        <v>Asesor externo - Area de Calidad Socializar e interiorizar con todos los gestores y equipo de calidad, la guia para la construcción y analisis de indicadores de gestión de la Función publica. Semestral</v>
      </c>
      <c r="AB22" s="56" t="s">
        <v>302</v>
      </c>
      <c r="AC22" s="57">
        <f t="shared" si="0"/>
        <v>0.25</v>
      </c>
      <c r="AD22" s="58" t="str">
        <f>+IF(OR(AB22='[1]11 FORMULAS'!$O$4,AB22='[1]11 FORMULAS'!$O$5),'[1]11 FORMULAS'!$P$5,IF(AB22='[1]11 FORMULAS'!$O$6,'[1]11 FORMULAS'!$P$6,""))</f>
        <v>Probabilidad</v>
      </c>
      <c r="AE22" s="56" t="s">
        <v>303</v>
      </c>
      <c r="AF22" s="57">
        <f t="shared" si="2"/>
        <v>0.15</v>
      </c>
      <c r="AG22" s="59" t="s">
        <v>310</v>
      </c>
      <c r="AH22" s="59" t="s">
        <v>305</v>
      </c>
      <c r="AI22" s="59" t="s">
        <v>306</v>
      </c>
      <c r="AJ22" s="58">
        <f aca="true" t="shared" si="3" ref="AJ22:AJ31">+AC22+AF22</f>
        <v>0.4</v>
      </c>
      <c r="AK22" s="58">
        <f>+L22*AJ22</f>
        <v>0.16000000000000003</v>
      </c>
      <c r="AL22" s="58">
        <f>+L22-AK22</f>
        <v>0.24</v>
      </c>
      <c r="AM22" s="58">
        <f>IF(AD22='[1]11 FORMULAS'!$P$6,U22-(U22*AJ22),U22)</f>
        <v>0.4</v>
      </c>
      <c r="AN22" s="192">
        <f>+AL26</f>
        <v>0.144</v>
      </c>
      <c r="AO22" s="194" t="str">
        <f>IF(AN22&lt;=0,"",IF(AN22&lt;=20%,"Muy Baja",IF(AN22&lt;=40%,"Baja",IF(AN22&lt;=60%,"Media",IF(AN22&lt;=80%,"Alta","Muy Alta")))))</f>
        <v>Muy Baja</v>
      </c>
      <c r="AP22" s="192">
        <f>+AM26</f>
        <v>0.4</v>
      </c>
      <c r="AQ22" s="194" t="str">
        <f>IF(AP22&lt;=0,"",IF(AP22&lt;=20%,"Leve",IF(AP22&lt;=40%,"Menor",IF(AP22&lt;=60%,"Moderado",IF(AP22&lt;=80%,"Mayor","Catastrofico")))))</f>
        <v>Menor</v>
      </c>
      <c r="AR22" s="193" t="str">
        <f>IF(OR(AND(AO22="Muy Baja",AQ22="Leve"),AND(AO22="Muy Baja",AQ22="Menor"),AND(AO22="Baja",AQ22="Leve")),"Bajo",IF(OR(AND(AO22="Muy baja",AQ22="Moderado"),AND(AO22="Baja",AQ22="Menor"),AND(AO22="Baja",AQ22="Moderado"),AND(AO22="Media",AQ22="Leve"),AND(AO22="Media",AQ22="Menor"),AND(AO22="Media",AQ22="Moderado"),AND(AO22="Alta",AQ22="Leve"),AND(AO22="Alta",AQ22="Menor")),"Moderado",IF(OR(AND(AO22="Muy Baja",AQ22="Mayor"),AND(AO22="Baja",AQ22="Mayor"),AND(AO22="Media",AQ22="Mayor"),AND(AO22="Alta",AQ22="Moderado"),AND(AO22="Alta",AQ22="Mayor"),AND(AO22="Muy Alta",AQ22="Leve"),AND(AO22="Muy Alta",AQ22="Menor"),AND(AO22="Muy Alta",AQ22="Moderado"),AND(AO22="Muy Alta",AQ22="Mayor")),"Alto",IF(OR(AND(AO22="Muy Baja",AQ22="Catastrofico"),AND(AO22="Baja",AQ22="Catastrofico"),AND(AO22="Media",AQ22="Catastrofico"),AND(AO22="Alta",AQ22="Catastrofico"),AND(AO22="Muy Alta",AQ22="Catastrofico")),"Extremo",""))))</f>
        <v>Bajo</v>
      </c>
      <c r="AS22" s="180" t="s">
        <v>315</v>
      </c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</row>
    <row r="23" spans="1:55" s="20" customFormat="1" ht="33.75" customHeight="1" hidden="1">
      <c r="A23" s="176"/>
      <c r="B23" s="177"/>
      <c r="C23" s="177"/>
      <c r="D23" s="177"/>
      <c r="E23" s="178"/>
      <c r="F23" s="177"/>
      <c r="G23" s="177"/>
      <c r="H23" s="177"/>
      <c r="I23" s="179"/>
      <c r="J23" s="177"/>
      <c r="K23" s="194"/>
      <c r="L23" s="165"/>
      <c r="M23" s="183"/>
      <c r="N23" s="165"/>
      <c r="O23" s="194"/>
      <c r="P23" s="181"/>
      <c r="Q23" s="52" t="s">
        <v>273</v>
      </c>
      <c r="R23" s="194"/>
      <c r="S23" s="165"/>
      <c r="T23" s="194"/>
      <c r="U23" s="195"/>
      <c r="V23" s="193"/>
      <c r="W23" s="53">
        <v>2</v>
      </c>
      <c r="X23" s="54" t="s">
        <v>301</v>
      </c>
      <c r="Y23" s="54" t="s">
        <v>325</v>
      </c>
      <c r="Z23" s="54" t="s">
        <v>326</v>
      </c>
      <c r="AA23" s="55" t="str">
        <f t="shared" si="1"/>
        <v>Asesor externo - Area de Calidad Publicar cronograma de mesas tecnicas con los gestores  y el equipo de calidad  para revisión, seguimiento y ajustes a los indicadores de gestión Trimestral </v>
      </c>
      <c r="AB23" s="56" t="s">
        <v>302</v>
      </c>
      <c r="AC23" s="57">
        <f t="shared" si="0"/>
        <v>0.25</v>
      </c>
      <c r="AD23" s="58" t="str">
        <f>+IF(OR(AB23='[1]11 FORMULAS'!$O$4,AB23='[1]11 FORMULAS'!$O$5),'[1]11 FORMULAS'!$P$5,IF(AB23='[1]11 FORMULAS'!$O$6,'[1]11 FORMULAS'!$P$6,""))</f>
        <v>Probabilidad</v>
      </c>
      <c r="AE23" s="56" t="s">
        <v>303</v>
      </c>
      <c r="AF23" s="57">
        <f t="shared" si="2"/>
        <v>0.15</v>
      </c>
      <c r="AG23" s="59" t="s">
        <v>310</v>
      </c>
      <c r="AH23" s="59" t="s">
        <v>305</v>
      </c>
      <c r="AI23" s="59" t="s">
        <v>306</v>
      </c>
      <c r="AJ23" s="58">
        <f t="shared" si="3"/>
        <v>0.4</v>
      </c>
      <c r="AK23" s="58">
        <f>+AL22*AJ23</f>
        <v>0.096</v>
      </c>
      <c r="AL23" s="58">
        <f>+AL22-AK23</f>
        <v>0.144</v>
      </c>
      <c r="AM23" s="58">
        <f>IF(AD23='[1]11 FORMULAS'!$P$6,AM22-(AM22*AJ23),AM22)</f>
        <v>0.4</v>
      </c>
      <c r="AN23" s="192"/>
      <c r="AO23" s="194"/>
      <c r="AP23" s="192"/>
      <c r="AQ23" s="194"/>
      <c r="AR23" s="193"/>
      <c r="AS23" s="181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</row>
    <row r="24" spans="1:61" s="20" customFormat="1" ht="33.75" customHeight="1" hidden="1">
      <c r="A24" s="176"/>
      <c r="B24" s="177"/>
      <c r="C24" s="177"/>
      <c r="D24" s="177"/>
      <c r="E24" s="178"/>
      <c r="F24" s="177"/>
      <c r="G24" s="177"/>
      <c r="H24" s="177"/>
      <c r="I24" s="179"/>
      <c r="J24" s="177"/>
      <c r="K24" s="194"/>
      <c r="L24" s="165"/>
      <c r="M24" s="183"/>
      <c r="N24" s="165"/>
      <c r="O24" s="194"/>
      <c r="P24" s="181"/>
      <c r="Q24" s="52" t="s">
        <v>311</v>
      </c>
      <c r="R24" s="194"/>
      <c r="S24" s="165"/>
      <c r="T24" s="194"/>
      <c r="U24" s="195"/>
      <c r="V24" s="193"/>
      <c r="W24" s="53">
        <v>3</v>
      </c>
      <c r="X24" s="54"/>
      <c r="Y24" s="54"/>
      <c r="Z24" s="54"/>
      <c r="AA24" s="55" t="str">
        <f t="shared" si="1"/>
        <v>  </v>
      </c>
      <c r="AB24" s="56"/>
      <c r="AC24" s="57">
        <f t="shared" si="0"/>
      </c>
      <c r="AD24" s="58">
        <f>+IF(OR(AB24='[1]11 FORMULAS'!$O$4,AB24='[1]11 FORMULAS'!$O$5),'[1]11 FORMULAS'!$P$5,IF(AB24='[1]11 FORMULAS'!$O$6,'[1]11 FORMULAS'!$P$6,""))</f>
      </c>
      <c r="AE24" s="56"/>
      <c r="AF24" s="57">
        <f t="shared" si="2"/>
      </c>
      <c r="AG24" s="59"/>
      <c r="AH24" s="59"/>
      <c r="AI24" s="59"/>
      <c r="AJ24" s="58" t="e">
        <f t="shared" si="3"/>
        <v>#VALUE!</v>
      </c>
      <c r="AK24" s="58"/>
      <c r="AL24" s="58">
        <f>IF(AD24='[1]11 FORMULAS'!$P$5,AL23-(AL23*AJ24),AL23)</f>
        <v>0.144</v>
      </c>
      <c r="AM24" s="58">
        <f>IF(AD24='[1]11 FORMULAS'!$P$6,AM23-(AM23*AJ24),AM23)</f>
        <v>0.4</v>
      </c>
      <c r="AN24" s="192"/>
      <c r="AO24" s="194"/>
      <c r="AP24" s="192"/>
      <c r="AQ24" s="194"/>
      <c r="AR24" s="193"/>
      <c r="AS24" s="181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I24" s="20" t="s">
        <v>225</v>
      </c>
    </row>
    <row r="25" spans="1:55" s="20" customFormat="1" ht="33.75" customHeight="1" hidden="1">
      <c r="A25" s="176"/>
      <c r="B25" s="177"/>
      <c r="C25" s="177"/>
      <c r="D25" s="177"/>
      <c r="E25" s="178"/>
      <c r="F25" s="177"/>
      <c r="G25" s="177"/>
      <c r="H25" s="177"/>
      <c r="I25" s="179"/>
      <c r="J25" s="177"/>
      <c r="K25" s="194"/>
      <c r="L25" s="165"/>
      <c r="M25" s="183"/>
      <c r="N25" s="165"/>
      <c r="O25" s="194"/>
      <c r="P25" s="181"/>
      <c r="Q25" s="52" t="s">
        <v>312</v>
      </c>
      <c r="R25" s="194"/>
      <c r="S25" s="165"/>
      <c r="T25" s="194"/>
      <c r="U25" s="195"/>
      <c r="V25" s="193"/>
      <c r="W25" s="53">
        <v>4</v>
      </c>
      <c r="X25" s="54"/>
      <c r="Y25" s="54"/>
      <c r="Z25" s="54"/>
      <c r="AA25" s="55" t="str">
        <f t="shared" si="1"/>
        <v>  </v>
      </c>
      <c r="AB25" s="56"/>
      <c r="AC25" s="57">
        <f t="shared" si="0"/>
      </c>
      <c r="AD25" s="58">
        <f>+IF(OR(AB25='[1]11 FORMULAS'!$O$4,AB25='[1]11 FORMULAS'!$O$5),'[1]11 FORMULAS'!$P$5,IF(AB25='[1]11 FORMULAS'!$O$6,'[1]11 FORMULAS'!$P$6,""))</f>
      </c>
      <c r="AE25" s="56"/>
      <c r="AF25" s="57">
        <f t="shared" si="2"/>
      </c>
      <c r="AG25" s="59"/>
      <c r="AH25" s="59"/>
      <c r="AI25" s="59"/>
      <c r="AJ25" s="58" t="e">
        <f t="shared" si="3"/>
        <v>#VALUE!</v>
      </c>
      <c r="AK25" s="58"/>
      <c r="AL25" s="58">
        <f>IF(AD25='[1]11 FORMULAS'!$P$5,AL24-(AL24*AJ25),AL24)</f>
        <v>0.144</v>
      </c>
      <c r="AM25" s="58">
        <f>IF(AD25='[1]11 FORMULAS'!$P$6,AM24-(AM24*AJ25),AM24)</f>
        <v>0.4</v>
      </c>
      <c r="AN25" s="192"/>
      <c r="AO25" s="194"/>
      <c r="AP25" s="192"/>
      <c r="AQ25" s="194"/>
      <c r="AR25" s="193"/>
      <c r="AS25" s="181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</row>
    <row r="26" spans="1:55" s="20" customFormat="1" ht="33.75" customHeight="1" hidden="1">
      <c r="A26" s="176"/>
      <c r="B26" s="177"/>
      <c r="C26" s="177"/>
      <c r="D26" s="177"/>
      <c r="E26" s="178"/>
      <c r="F26" s="177"/>
      <c r="G26" s="177"/>
      <c r="H26" s="177"/>
      <c r="I26" s="179"/>
      <c r="J26" s="177"/>
      <c r="K26" s="194"/>
      <c r="L26" s="165"/>
      <c r="M26" s="183"/>
      <c r="N26" s="165"/>
      <c r="O26" s="194"/>
      <c r="P26" s="182"/>
      <c r="Q26" s="52" t="s">
        <v>300</v>
      </c>
      <c r="R26" s="194"/>
      <c r="S26" s="165"/>
      <c r="T26" s="194"/>
      <c r="U26" s="195"/>
      <c r="V26" s="193"/>
      <c r="W26" s="60"/>
      <c r="X26" s="60"/>
      <c r="Y26" s="60"/>
      <c r="Z26" s="60"/>
      <c r="AA26" s="60"/>
      <c r="AB26" s="61"/>
      <c r="AC26" s="57">
        <f t="shared" si="0"/>
      </c>
      <c r="AD26" s="61"/>
      <c r="AE26" s="61"/>
      <c r="AF26" s="57">
        <f t="shared" si="2"/>
      </c>
      <c r="AG26" s="61"/>
      <c r="AH26" s="61"/>
      <c r="AI26" s="61"/>
      <c r="AJ26" s="58" t="e">
        <f t="shared" si="3"/>
        <v>#VALUE!</v>
      </c>
      <c r="AK26" s="58"/>
      <c r="AL26" s="58">
        <f>IF(AD26='[1]11 FORMULAS'!$P$5,AL25-(AL25*AJ26),AL25)</f>
        <v>0.144</v>
      </c>
      <c r="AM26" s="58">
        <f>IF(AD26='[1]11 FORMULAS'!$P$6,AM25-(AM25*AJ26),AM25)</f>
        <v>0.4</v>
      </c>
      <c r="AN26" s="192"/>
      <c r="AO26" s="194"/>
      <c r="AP26" s="192"/>
      <c r="AQ26" s="194"/>
      <c r="AR26" s="193"/>
      <c r="AS26" s="182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</row>
    <row r="27" spans="1:55" s="20" customFormat="1" ht="33.75" customHeight="1" hidden="1">
      <c r="A27" s="176" t="s">
        <v>327</v>
      </c>
      <c r="B27" s="177"/>
      <c r="C27" s="177"/>
      <c r="D27" s="177"/>
      <c r="E27" s="178" t="str">
        <f>+CONCATENATE(B27," ",C27," ",D27)</f>
        <v>  </v>
      </c>
      <c r="F27" s="177"/>
      <c r="G27" s="177"/>
      <c r="H27" s="177" t="s">
        <v>299</v>
      </c>
      <c r="I27" s="179" t="str">
        <f>+G27&amp;H27</f>
        <v>Procesos</v>
      </c>
      <c r="J27" s="177">
        <v>4</v>
      </c>
      <c r="K27" s="194" t="str">
        <f>IF(J27&lt;=0,"",IF(J27&lt;=2,"Muy Baja",IF(J27&lt;=24,"Baja",IF(J27&lt;=500,"Media",IF(J27&lt;=5000,"Alta","Muy Alta")))))</f>
        <v>Baja</v>
      </c>
      <c r="L27" s="164">
        <f>IF(K27="","",IF(K27="Muy Baja",0.2,IF(K27="Baja",0.4,IF(K27="Media",0.6,IF(K27="Alta",0.8,IF(K27="Muy Alta",1,))))))</f>
        <v>0.4</v>
      </c>
      <c r="M27" s="183" t="s">
        <v>313</v>
      </c>
      <c r="N27" s="164">
        <f>IF(M27="","",IF(M27="menor a 10 SMLMV",0.2,IF(M27="ENTRE 10 Y 50 SMLMV",0.4,IF(M27="entre 50 y 100 SMLMV",0.6,IF(M27="entre 100 y 500 SMLMV",0.8,IF(M27="Mayor a 500 SMLMV",1,))))))</f>
        <v>0</v>
      </c>
      <c r="O27" s="194">
        <f>IF(N27&lt;=0,"",IF(N27&lt;=20%,"Leve",IF(N27&lt;=40%,"Menor",IF(N27&lt;=60%,"Moderado",IF(N27&lt;=80%,"Mayor","Catastrofico")))))</f>
      </c>
      <c r="P27" s="180" t="s">
        <v>300</v>
      </c>
      <c r="Q27" s="52" t="s">
        <v>256</v>
      </c>
      <c r="R27" s="194" t="str">
        <f>IF(S27&lt;=0,"",IF(S27&lt;=20%,"Leve",IF(S27&lt;=40%,"Menor",IF(S27&lt;=60%,"Moderado",IF(S27&lt;=80%,"Mayor","Catastrofico")))))</f>
        <v>Catastrofico</v>
      </c>
      <c r="S27" s="164">
        <f>IF(P27="","",IF(P27="El riesgo afecta la imagen de algún área de la organización",0.2,IF(P27="El riesgo afecta la imagen de la entidad internamente, de conocimiento general nivel interno, de junta directiva y accionistas y/o de proveedores",0.4,IF(P27="El riesgo afecta la imagen de la entidad con algunos usuarios de relevancia frente al logro de los objetivos",0.6,IF(P27="El riesgo afecta la imagen de la entidad con efecto publicitario sostenido a nivel de sector administrativo, nivel departamental o municipal",0.8,IF(P27="El riesgo afecta la imagen de la entidad a nivel nacional, con efecto publicitario sostenido a nivel país",1,))))))</f>
        <v>1</v>
      </c>
      <c r="T27" s="194" t="str">
        <f>IF(U27&lt;=0,"",IF(U27&lt;=20%,"Leve",IF(U27&lt;=40%,"Menor",IF(U27&lt;=60%,"Moderado",IF(U27&lt;=80%,"Mayor","Catastrofico")))))</f>
        <v>Catastrofico</v>
      </c>
      <c r="U27" s="195">
        <f>+S27</f>
        <v>1</v>
      </c>
      <c r="V27" s="193" t="str">
        <f>IF(OR(AND(K27="Muy Baja",T27="Leve"),AND(K27="Muy Baja",T27="Menor"),AND(K27="Baja",T27="Leve")),"Bajo",IF(OR(AND(K27="Muy baja",T27="Moderado"),AND(K27="Baja",T27="Menor"),AND(K27="Baja",T27="Moderado"),AND(K27="Media",T27="Leve"),AND(K27="Media",T27="Menor"),AND(K27="Media",T27="Moderado"),AND(K27="Alta",T27="Leve"),AND(K27="Alta",T27="Menor")),"Moderado",IF(OR(AND(K27="Muy Baja",T27="Mayor"),AND(K27="Baja",T27="Mayor"),AND(K27="Media",T27="Mayor"),AND(K27="Alta",T27="Moderado"),AND(K27="Alta",T27="Mayor"),AND(K27="Muy Alta",T27="Leve"),AND(K27="Muy Alta",T27="Menor"),AND(K27="Muy Alta",T27="Moderado"),AND(K27="Muy Alta",T27="Mayor")),"Alto",IF(OR(AND(K27="Muy Baja",T27="Catastrofico"),AND(K27="Baja",T27="Catastrofico"),AND(K27="Media",T27="Catastrofico"),AND(K27="Alta",T27="Catastrofico"),AND(K27="Muy Alta",T27="Catastrofico")),"Extremo",))))</f>
        <v>Extremo</v>
      </c>
      <c r="W27" s="53">
        <v>1</v>
      </c>
      <c r="X27" s="54" t="s">
        <v>301</v>
      </c>
      <c r="Y27" s="54" t="s">
        <v>328</v>
      </c>
      <c r="Z27" s="54" t="s">
        <v>329</v>
      </c>
      <c r="AA27" s="55" t="str">
        <f>+CONCATENATE(X27," ",Y27," ",Z27)</f>
        <v>Asesor externo - Area de Calidad Realizar acompañamiento metodologico y seguimiento  tecnico al cargue del formulario Furag, por parte de cada uno de los lideres de Politica de Gestión y desempeño. Anual</v>
      </c>
      <c r="AB27" s="56" t="s">
        <v>302</v>
      </c>
      <c r="AC27" s="57">
        <f t="shared" si="0"/>
        <v>0.25</v>
      </c>
      <c r="AD27" s="58" t="str">
        <f>+IF(OR(AB27='[1]11 FORMULAS'!$O$4,AB27='[1]11 FORMULAS'!$O$5),'[1]11 FORMULAS'!$P$5,IF(AB27='[1]11 FORMULAS'!$O$6,'[1]11 FORMULAS'!$P$6,""))</f>
        <v>Probabilidad</v>
      </c>
      <c r="AE27" s="56" t="s">
        <v>303</v>
      </c>
      <c r="AF27" s="57">
        <f t="shared" si="2"/>
        <v>0.15</v>
      </c>
      <c r="AG27" s="59" t="s">
        <v>310</v>
      </c>
      <c r="AH27" s="59" t="s">
        <v>305</v>
      </c>
      <c r="AI27" s="59" t="s">
        <v>306</v>
      </c>
      <c r="AJ27" s="58">
        <f t="shared" si="3"/>
        <v>0.4</v>
      </c>
      <c r="AK27" s="58">
        <f>+L27*AJ27</f>
        <v>0.16000000000000003</v>
      </c>
      <c r="AL27" s="58">
        <f>+L27-AK27</f>
        <v>0.24</v>
      </c>
      <c r="AM27" s="58">
        <f>IF(AD27='[1]11 FORMULAS'!$P$6,U27-(U27*AJ27),U27)</f>
        <v>1</v>
      </c>
      <c r="AN27" s="192">
        <f>+AL31</f>
        <v>0.24</v>
      </c>
      <c r="AO27" s="194" t="str">
        <f>IF(AN27&lt;=0,"",IF(AN27&lt;=20%,"Muy Baja",IF(AN27&lt;=40%,"Baja",IF(AN27&lt;=60%,"Media",IF(AN27&lt;=80%,"Alta","Muy Alta")))))</f>
        <v>Baja</v>
      </c>
      <c r="AP27" s="192">
        <f>+AM31</f>
        <v>1</v>
      </c>
      <c r="AQ27" s="194" t="str">
        <f>IF(AP27&lt;=0,"",IF(AP27&lt;=20%,"Leve",IF(AP27&lt;=40%,"Menor",IF(AP27&lt;=60%,"Moderado",IF(AP27&lt;=80%,"Mayor","Catastrofico")))))</f>
        <v>Catastrofico</v>
      </c>
      <c r="AR27" s="193" t="str">
        <f>IF(OR(AND(AO27="Muy Baja",AQ27="Leve"),AND(AO27="Muy Baja",AQ27="Menor"),AND(AO27="Baja",AQ27="Leve")),"Bajo",IF(OR(AND(AO27="Muy baja",AQ27="Moderado"),AND(AO27="Baja",AQ27="Menor"),AND(AO27="Baja",AQ27="Moderado"),AND(AO27="Media",AQ27="Leve"),AND(AO27="Media",AQ27="Menor"),AND(AO27="Media",AQ27="Moderado"),AND(AO27="Alta",AQ27="Leve"),AND(AO27="Alta",AQ27="Menor")),"Moderado",IF(OR(AND(AO27="Muy Baja",AQ27="Mayor"),AND(AO27="Baja",AQ27="Mayor"),AND(AO27="Media",AQ27="Mayor"),AND(AO27="Alta",AQ27="Moderado"),AND(AO27="Alta",AQ27="Mayor"),AND(AO27="Muy Alta",AQ27="Leve"),AND(AO27="Muy Alta",AQ27="Menor"),AND(AO27="Muy Alta",AQ27="Moderado"),AND(AO27="Muy Alta",AQ27="Mayor")),"Alto",IF(OR(AND(AO27="Muy Baja",AQ27="Catastrofico"),AND(AO27="Baja",AQ27="Catastrofico"),AND(AO27="Media",AQ27="Catastrofico"),AND(AO27="Alta",AQ27="Catastrofico"),AND(AO27="Muy Alta",AQ27="Catastrofico")),"Extremo",""))))</f>
        <v>Extremo</v>
      </c>
      <c r="AS27" s="180" t="s">
        <v>307</v>
      </c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</row>
    <row r="28" spans="1:55" s="20" customFormat="1" ht="33.75" customHeight="1" hidden="1">
      <c r="A28" s="176"/>
      <c r="B28" s="177"/>
      <c r="C28" s="177"/>
      <c r="D28" s="177"/>
      <c r="E28" s="178"/>
      <c r="F28" s="177"/>
      <c r="G28" s="177"/>
      <c r="H28" s="177"/>
      <c r="I28" s="179"/>
      <c r="J28" s="177"/>
      <c r="K28" s="194"/>
      <c r="L28" s="165"/>
      <c r="M28" s="183"/>
      <c r="N28" s="165"/>
      <c r="O28" s="194"/>
      <c r="P28" s="181"/>
      <c r="Q28" s="52" t="s">
        <v>273</v>
      </c>
      <c r="R28" s="194"/>
      <c r="S28" s="165"/>
      <c r="T28" s="194"/>
      <c r="U28" s="195"/>
      <c r="V28" s="193"/>
      <c r="W28" s="53">
        <v>2</v>
      </c>
      <c r="X28" s="54"/>
      <c r="Y28" s="54"/>
      <c r="Z28" s="54"/>
      <c r="AA28" s="55"/>
      <c r="AB28" s="56"/>
      <c r="AC28" s="57">
        <f t="shared" si="0"/>
      </c>
      <c r="AD28" s="58">
        <f>+IF(OR(AB28='[1]11 FORMULAS'!$O$4,AB28='[1]11 FORMULAS'!$O$5),'[1]11 FORMULAS'!$P$5,IF(AB28='[1]11 FORMULAS'!$O$6,'[1]11 FORMULAS'!$P$6,""))</f>
      </c>
      <c r="AE28" s="56"/>
      <c r="AF28" s="57">
        <f t="shared" si="2"/>
      </c>
      <c r="AG28" s="59"/>
      <c r="AH28" s="59"/>
      <c r="AI28" s="59"/>
      <c r="AJ28" s="58" t="e">
        <f t="shared" si="3"/>
        <v>#VALUE!</v>
      </c>
      <c r="AK28" s="58"/>
      <c r="AL28" s="58">
        <f>+AL27-AK28</f>
        <v>0.24</v>
      </c>
      <c r="AM28" s="58">
        <f>IF(AD28='[1]11 FORMULAS'!$P$6,AM27-(AM27*AJ28),AM27)</f>
        <v>1</v>
      </c>
      <c r="AN28" s="192"/>
      <c r="AO28" s="194"/>
      <c r="AP28" s="192"/>
      <c r="AQ28" s="194"/>
      <c r="AR28" s="193"/>
      <c r="AS28" s="181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</row>
    <row r="29" spans="1:55" s="20" customFormat="1" ht="33.75" customHeight="1" hidden="1">
      <c r="A29" s="176"/>
      <c r="B29" s="177"/>
      <c r="C29" s="177"/>
      <c r="D29" s="177"/>
      <c r="E29" s="178"/>
      <c r="F29" s="177"/>
      <c r="G29" s="177"/>
      <c r="H29" s="177"/>
      <c r="I29" s="179"/>
      <c r="J29" s="177"/>
      <c r="K29" s="194"/>
      <c r="L29" s="165"/>
      <c r="M29" s="183"/>
      <c r="N29" s="165"/>
      <c r="O29" s="194"/>
      <c r="P29" s="181"/>
      <c r="Q29" s="52" t="s">
        <v>311</v>
      </c>
      <c r="R29" s="194"/>
      <c r="S29" s="165"/>
      <c r="T29" s="194"/>
      <c r="U29" s="195"/>
      <c r="V29" s="193"/>
      <c r="W29" s="53">
        <v>3</v>
      </c>
      <c r="X29" s="54"/>
      <c r="Y29" s="54"/>
      <c r="Z29" s="54"/>
      <c r="AA29" s="55" t="str">
        <f>+CONCATENATE(X29," ",Y29," ",Z29)</f>
        <v>  </v>
      </c>
      <c r="AB29" s="56"/>
      <c r="AC29" s="57">
        <f t="shared" si="0"/>
      </c>
      <c r="AD29" s="58">
        <f>+IF(OR(AB29='[1]11 FORMULAS'!$O$4,AB29='[1]11 FORMULAS'!$O$5),'[1]11 FORMULAS'!$P$5,IF(AB29='[1]11 FORMULAS'!$O$6,'[1]11 FORMULAS'!$P$6,""))</f>
      </c>
      <c r="AE29" s="56"/>
      <c r="AF29" s="57">
        <f t="shared" si="2"/>
      </c>
      <c r="AG29" s="59"/>
      <c r="AH29" s="59"/>
      <c r="AI29" s="59"/>
      <c r="AJ29" s="58" t="e">
        <f t="shared" si="3"/>
        <v>#VALUE!</v>
      </c>
      <c r="AK29" s="58"/>
      <c r="AL29" s="58">
        <f>IF(AD29='[1]11 FORMULAS'!$P$5,AL28-(AL28*AJ29),AL28)</f>
        <v>0.24</v>
      </c>
      <c r="AM29" s="58">
        <f>IF(AD29='[1]11 FORMULAS'!$P$6,AM28-(AM28*AJ29),AM28)</f>
        <v>1</v>
      </c>
      <c r="AN29" s="192"/>
      <c r="AO29" s="194"/>
      <c r="AP29" s="192"/>
      <c r="AQ29" s="194"/>
      <c r="AR29" s="193"/>
      <c r="AS29" s="181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</row>
    <row r="30" spans="1:55" s="20" customFormat="1" ht="33.75" customHeight="1" hidden="1">
      <c r="A30" s="176"/>
      <c r="B30" s="177"/>
      <c r="C30" s="177"/>
      <c r="D30" s="177"/>
      <c r="E30" s="178"/>
      <c r="F30" s="177"/>
      <c r="G30" s="177"/>
      <c r="H30" s="177"/>
      <c r="I30" s="179"/>
      <c r="J30" s="177"/>
      <c r="K30" s="194"/>
      <c r="L30" s="165"/>
      <c r="M30" s="183"/>
      <c r="N30" s="165"/>
      <c r="O30" s="194"/>
      <c r="P30" s="181"/>
      <c r="Q30" s="52" t="s">
        <v>312</v>
      </c>
      <c r="R30" s="194"/>
      <c r="S30" s="165"/>
      <c r="T30" s="194"/>
      <c r="U30" s="195"/>
      <c r="V30" s="193"/>
      <c r="W30" s="53">
        <v>4</v>
      </c>
      <c r="X30" s="54"/>
      <c r="Y30" s="54"/>
      <c r="Z30" s="54"/>
      <c r="AA30" s="55" t="str">
        <f>+CONCATENATE(X30," ",Y30," ",Z30)</f>
        <v>  </v>
      </c>
      <c r="AB30" s="56"/>
      <c r="AC30" s="57">
        <f t="shared" si="0"/>
      </c>
      <c r="AD30" s="58">
        <f>+IF(OR(AB30='[1]11 FORMULAS'!$O$4,AB30='[1]11 FORMULAS'!$O$5),'[1]11 FORMULAS'!$P$5,IF(AB30='[1]11 FORMULAS'!$O$6,'[1]11 FORMULAS'!$P$6,""))</f>
      </c>
      <c r="AE30" s="56"/>
      <c r="AF30" s="57">
        <f t="shared" si="2"/>
      </c>
      <c r="AG30" s="59"/>
      <c r="AH30" s="59"/>
      <c r="AI30" s="59"/>
      <c r="AJ30" s="58" t="e">
        <f t="shared" si="3"/>
        <v>#VALUE!</v>
      </c>
      <c r="AK30" s="58"/>
      <c r="AL30" s="58">
        <f>IF(AD30='[1]11 FORMULAS'!$P$5,AL29-(AL29*AJ30),AL29)</f>
        <v>0.24</v>
      </c>
      <c r="AM30" s="58">
        <f>IF(AD30='[1]11 FORMULAS'!$P$6,AM29-(AM29*AJ30),AM29)</f>
        <v>1</v>
      </c>
      <c r="AN30" s="192"/>
      <c r="AO30" s="194"/>
      <c r="AP30" s="192"/>
      <c r="AQ30" s="194"/>
      <c r="AR30" s="193"/>
      <c r="AS30" s="181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</row>
    <row r="31" spans="1:55" s="20" customFormat="1" ht="33.75" customHeight="1" hidden="1">
      <c r="A31" s="176"/>
      <c r="B31" s="177"/>
      <c r="C31" s="177"/>
      <c r="D31" s="177"/>
      <c r="E31" s="178"/>
      <c r="F31" s="177"/>
      <c r="G31" s="177"/>
      <c r="H31" s="177"/>
      <c r="I31" s="179"/>
      <c r="J31" s="177"/>
      <c r="K31" s="194"/>
      <c r="L31" s="165"/>
      <c r="M31" s="183"/>
      <c r="N31" s="165"/>
      <c r="O31" s="194"/>
      <c r="P31" s="182"/>
      <c r="Q31" s="52" t="s">
        <v>300</v>
      </c>
      <c r="R31" s="194"/>
      <c r="S31" s="165"/>
      <c r="T31" s="194"/>
      <c r="U31" s="195"/>
      <c r="V31" s="193"/>
      <c r="W31" s="60"/>
      <c r="X31" s="60"/>
      <c r="Y31" s="60"/>
      <c r="Z31" s="60"/>
      <c r="AA31" s="60"/>
      <c r="AB31" s="61"/>
      <c r="AC31" s="57">
        <f t="shared" si="0"/>
      </c>
      <c r="AD31" s="61"/>
      <c r="AE31" s="61"/>
      <c r="AF31" s="57">
        <f t="shared" si="2"/>
      </c>
      <c r="AG31" s="61"/>
      <c r="AH31" s="61"/>
      <c r="AI31" s="61"/>
      <c r="AJ31" s="58" t="e">
        <f t="shared" si="3"/>
        <v>#VALUE!</v>
      </c>
      <c r="AK31" s="58"/>
      <c r="AL31" s="58">
        <f>IF(AD31='[1]11 FORMULAS'!$P$5,AL30-(AL30*AJ31),AL30)</f>
        <v>0.24</v>
      </c>
      <c r="AM31" s="58">
        <f>IF(AD31='[1]11 FORMULAS'!$P$6,AM30-(AM30*AJ31),AM30)</f>
        <v>1</v>
      </c>
      <c r="AN31" s="192"/>
      <c r="AO31" s="194"/>
      <c r="AP31" s="192"/>
      <c r="AQ31" s="194"/>
      <c r="AR31" s="193"/>
      <c r="AS31" s="182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</row>
  </sheetData>
  <sheetProtection/>
  <mergeCells count="216">
    <mergeCell ref="AR22:AR26"/>
    <mergeCell ref="AT22:AT26"/>
    <mergeCell ref="AU22:AU26"/>
    <mergeCell ref="AQ27:AQ31"/>
    <mergeCell ref="AR27:AR31"/>
    <mergeCell ref="O22:O26"/>
    <mergeCell ref="P22:P26"/>
    <mergeCell ref="J22:J26"/>
    <mergeCell ref="K22:K26"/>
    <mergeCell ref="BB27:BB31"/>
    <mergeCell ref="P27:P31"/>
    <mergeCell ref="R27:R31"/>
    <mergeCell ref="S27:S31"/>
    <mergeCell ref="T27:T31"/>
    <mergeCell ref="AQ22:AQ26"/>
    <mergeCell ref="H22:H26"/>
    <mergeCell ref="R22:R26"/>
    <mergeCell ref="S22:S26"/>
    <mergeCell ref="T22:T26"/>
    <mergeCell ref="U22:U26"/>
    <mergeCell ref="F27:F31"/>
    <mergeCell ref="G27:G31"/>
    <mergeCell ref="H27:H31"/>
    <mergeCell ref="I27:I31"/>
    <mergeCell ref="J27:J31"/>
    <mergeCell ref="K27:K31"/>
    <mergeCell ref="L27:L31"/>
    <mergeCell ref="M27:M31"/>
    <mergeCell ref="N27:N31"/>
    <mergeCell ref="O27:O31"/>
    <mergeCell ref="AY27:AY31"/>
    <mergeCell ref="AS27:AS31"/>
    <mergeCell ref="AT27:AT31"/>
    <mergeCell ref="AU27:AU31"/>
    <mergeCell ref="V27:V31"/>
    <mergeCell ref="V22:V26"/>
    <mergeCell ref="AN22:AN26"/>
    <mergeCell ref="AO22:AO26"/>
    <mergeCell ref="AP22:AP26"/>
    <mergeCell ref="U27:U31"/>
    <mergeCell ref="AO27:AO31"/>
    <mergeCell ref="AN27:AN31"/>
    <mergeCell ref="BC27:BC31"/>
    <mergeCell ref="AX27:AX31"/>
    <mergeCell ref="BA27:BA31"/>
    <mergeCell ref="AX22:AX26"/>
    <mergeCell ref="BA22:BA26"/>
    <mergeCell ref="BB22:BB26"/>
    <mergeCell ref="AY22:AY26"/>
    <mergeCell ref="AZ22:AZ26"/>
    <mergeCell ref="AZ27:AZ31"/>
    <mergeCell ref="P5:T5"/>
    <mergeCell ref="I5:O5"/>
    <mergeCell ref="I6:O6"/>
    <mergeCell ref="P6:T6"/>
    <mergeCell ref="AV27:AV31"/>
    <mergeCell ref="AW27:AW31"/>
    <mergeCell ref="AP27:AP31"/>
    <mergeCell ref="AV22:AV26"/>
    <mergeCell ref="AW22:AW26"/>
    <mergeCell ref="S17:S21"/>
    <mergeCell ref="A22:A26"/>
    <mergeCell ref="B22:B26"/>
    <mergeCell ref="C22:C26"/>
    <mergeCell ref="D22:D26"/>
    <mergeCell ref="E22:E26"/>
    <mergeCell ref="AS22:AS26"/>
    <mergeCell ref="M22:M26"/>
    <mergeCell ref="N22:N26"/>
    <mergeCell ref="F22:F26"/>
    <mergeCell ref="G22:G26"/>
    <mergeCell ref="T17:T21"/>
    <mergeCell ref="AO17:AO21"/>
    <mergeCell ref="AN17:AN21"/>
    <mergeCell ref="BC22:BC26"/>
    <mergeCell ref="A27:A31"/>
    <mergeCell ref="B27:B31"/>
    <mergeCell ref="C27:C31"/>
    <mergeCell ref="D27:D31"/>
    <mergeCell ref="E27:E31"/>
    <mergeCell ref="I22:I26"/>
    <mergeCell ref="L22:L26"/>
    <mergeCell ref="K17:K21"/>
    <mergeCell ref="U17:U21"/>
    <mergeCell ref="V17:V21"/>
    <mergeCell ref="L17:L21"/>
    <mergeCell ref="M17:M21"/>
    <mergeCell ref="N17:N21"/>
    <mergeCell ref="O17:O21"/>
    <mergeCell ref="P17:P21"/>
    <mergeCell ref="R17:R21"/>
    <mergeCell ref="AP17:AP21"/>
    <mergeCell ref="AQ17:AQ21"/>
    <mergeCell ref="AR17:AR21"/>
    <mergeCell ref="AS17:AS21"/>
    <mergeCell ref="AT17:AT21"/>
    <mergeCell ref="AU17:AU21"/>
    <mergeCell ref="BB17:BB21"/>
    <mergeCell ref="BC17:BC21"/>
    <mergeCell ref="AW17:AW21"/>
    <mergeCell ref="AX17:AX21"/>
    <mergeCell ref="AY17:AY21"/>
    <mergeCell ref="AZ17:AZ21"/>
    <mergeCell ref="BA17:BA21"/>
    <mergeCell ref="AV17:AV21"/>
    <mergeCell ref="AY12:AY16"/>
    <mergeCell ref="AZ12:AZ16"/>
    <mergeCell ref="BA12:BA16"/>
    <mergeCell ref="U12:U16"/>
    <mergeCell ref="I12:I16"/>
    <mergeCell ref="J12:J16"/>
    <mergeCell ref="K12:K16"/>
    <mergeCell ref="L12:L16"/>
    <mergeCell ref="M12:M16"/>
    <mergeCell ref="N12:N16"/>
    <mergeCell ref="T12:T16"/>
    <mergeCell ref="A10:A11"/>
    <mergeCell ref="B10:B11"/>
    <mergeCell ref="C10:C11"/>
    <mergeCell ref="D10:D11"/>
    <mergeCell ref="E10:E11"/>
    <mergeCell ref="O12:O16"/>
    <mergeCell ref="Q9:Q11"/>
    <mergeCell ref="AQ12:AQ16"/>
    <mergeCell ref="AR12:AR16"/>
    <mergeCell ref="F17:F21"/>
    <mergeCell ref="G17:G21"/>
    <mergeCell ref="H17:H21"/>
    <mergeCell ref="I17:I21"/>
    <mergeCell ref="J17:J21"/>
    <mergeCell ref="P12:P16"/>
    <mergeCell ref="R12:R16"/>
    <mergeCell ref="S12:S16"/>
    <mergeCell ref="A17:A21"/>
    <mergeCell ref="B17:B21"/>
    <mergeCell ref="C17:C21"/>
    <mergeCell ref="D17:D21"/>
    <mergeCell ref="E17:E21"/>
    <mergeCell ref="AS12:AS16"/>
    <mergeCell ref="V12:V16"/>
    <mergeCell ref="AN12:AN16"/>
    <mergeCell ref="AO12:AO16"/>
    <mergeCell ref="AP12:AP16"/>
    <mergeCell ref="AQ9:AQ11"/>
    <mergeCell ref="AR9:AR11"/>
    <mergeCell ref="AS9:AS11"/>
    <mergeCell ref="BB12:BB16"/>
    <mergeCell ref="BC12:BC16"/>
    <mergeCell ref="AW12:AW16"/>
    <mergeCell ref="AX12:AX16"/>
    <mergeCell ref="AT12:AT16"/>
    <mergeCell ref="AU12:AU16"/>
    <mergeCell ref="AV12:AV16"/>
    <mergeCell ref="AT10:AT11"/>
    <mergeCell ref="AU10:AU11"/>
    <mergeCell ref="AV10:AV11"/>
    <mergeCell ref="AW10:AW11"/>
    <mergeCell ref="AX10:AZ10"/>
    <mergeCell ref="BA10:BA11"/>
    <mergeCell ref="BB10:BB11"/>
    <mergeCell ref="BC10:BC11"/>
    <mergeCell ref="A12:A16"/>
    <mergeCell ref="B12:B16"/>
    <mergeCell ref="C12:C16"/>
    <mergeCell ref="D12:D16"/>
    <mergeCell ref="E12:E16"/>
    <mergeCell ref="F12:F16"/>
    <mergeCell ref="G12:G16"/>
    <mergeCell ref="H12:H16"/>
    <mergeCell ref="AB9:AI9"/>
    <mergeCell ref="AG10:AI10"/>
    <mergeCell ref="K9:K11"/>
    <mergeCell ref="M9:M11"/>
    <mergeCell ref="N9:N11"/>
    <mergeCell ref="O9:O11"/>
    <mergeCell ref="P9:P11"/>
    <mergeCell ref="L9:L11"/>
    <mergeCell ref="AL9:AL10"/>
    <mergeCell ref="AM9:AM10"/>
    <mergeCell ref="AN9:AN11"/>
    <mergeCell ref="AO9:AO11"/>
    <mergeCell ref="AP9:AP11"/>
    <mergeCell ref="R9:R11"/>
    <mergeCell ref="S9:S11"/>
    <mergeCell ref="T9:T11"/>
    <mergeCell ref="U9:U11"/>
    <mergeCell ref="V9:V11"/>
    <mergeCell ref="W7:AS7"/>
    <mergeCell ref="AT7:BC9"/>
    <mergeCell ref="A8:I9"/>
    <mergeCell ref="J8:V8"/>
    <mergeCell ref="W8:AA10"/>
    <mergeCell ref="AB8:AS8"/>
    <mergeCell ref="J9:J11"/>
    <mergeCell ref="F10:I10"/>
    <mergeCell ref="AB10:AF10"/>
    <mergeCell ref="AJ9:AJ10"/>
    <mergeCell ref="A1:B4"/>
    <mergeCell ref="C1:BA1"/>
    <mergeCell ref="BB1:BC1"/>
    <mergeCell ref="C2:BA2"/>
    <mergeCell ref="BB2:BC2"/>
    <mergeCell ref="C3:BA3"/>
    <mergeCell ref="BB3:BC3"/>
    <mergeCell ref="C4:BA4"/>
    <mergeCell ref="BB4:BC4"/>
    <mergeCell ref="BF12:BG12"/>
    <mergeCell ref="A5:B5"/>
    <mergeCell ref="AS5:AS6"/>
    <mergeCell ref="BB5:BC5"/>
    <mergeCell ref="A6:B6"/>
    <mergeCell ref="C6:H6"/>
    <mergeCell ref="X6:AI6"/>
    <mergeCell ref="BB6:BC6"/>
    <mergeCell ref="C5:D5"/>
    <mergeCell ref="A7:V7"/>
  </mergeCells>
  <conditionalFormatting sqref="K12">
    <cfRule type="cellIs" priority="252" dxfId="26" operator="equal">
      <formula>"Muy Alta"</formula>
    </cfRule>
    <cfRule type="cellIs" priority="253" dxfId="25" operator="equal">
      <formula>"Alta"</formula>
    </cfRule>
    <cfRule type="cellIs" priority="254" dxfId="24" operator="equal">
      <formula>"Media"</formula>
    </cfRule>
    <cfRule type="cellIs" priority="255" dxfId="123" operator="equal">
      <formula>"Baja"</formula>
    </cfRule>
    <cfRule type="cellIs" priority="256" dxfId="124" operator="equal">
      <formula>"Muy Baja"</formula>
    </cfRule>
  </conditionalFormatting>
  <conditionalFormatting sqref="K17">
    <cfRule type="cellIs" priority="217" dxfId="26" operator="equal">
      <formula>"Muy Alta"</formula>
    </cfRule>
    <cfRule type="cellIs" priority="218" dxfId="25" operator="equal">
      <formula>"Alta"</formula>
    </cfRule>
    <cfRule type="cellIs" priority="219" dxfId="24" operator="equal">
      <formula>"Media"</formula>
    </cfRule>
    <cfRule type="cellIs" priority="220" dxfId="123" operator="equal">
      <formula>"Baja"</formula>
    </cfRule>
    <cfRule type="cellIs" priority="221" dxfId="124" operator="equal">
      <formula>"Muy Baja"</formula>
    </cfRule>
  </conditionalFormatting>
  <conditionalFormatting sqref="K22">
    <cfRule type="cellIs" priority="192" dxfId="26" operator="equal">
      <formula>"Muy Alta"</formula>
    </cfRule>
    <cfRule type="cellIs" priority="193" dxfId="25" operator="equal">
      <formula>"Alta"</formula>
    </cfRule>
    <cfRule type="cellIs" priority="194" dxfId="24" operator="equal">
      <formula>"Media"</formula>
    </cfRule>
    <cfRule type="cellIs" priority="195" dxfId="123" operator="equal">
      <formula>"Baja"</formula>
    </cfRule>
    <cfRule type="cellIs" priority="196" dxfId="124" operator="equal">
      <formula>"Muy Baja"</formula>
    </cfRule>
  </conditionalFormatting>
  <conditionalFormatting sqref="K27">
    <cfRule type="cellIs" priority="144" dxfId="26" operator="equal">
      <formula>"Muy Alta"</formula>
    </cfRule>
    <cfRule type="cellIs" priority="145" dxfId="25" operator="equal">
      <formula>"Alta"</formula>
    </cfRule>
    <cfRule type="cellIs" priority="146" dxfId="24" operator="equal">
      <formula>"Media"</formula>
    </cfRule>
    <cfRule type="cellIs" priority="147" dxfId="123" operator="equal">
      <formula>"Baja"</formula>
    </cfRule>
    <cfRule type="cellIs" priority="148" dxfId="124" operator="equal">
      <formula>"Muy Baja"</formula>
    </cfRule>
  </conditionalFormatting>
  <conditionalFormatting sqref="M12">
    <cfRule type="cellIs" priority="262" dxfId="62" operator="equal">
      <formula>$U$12</formula>
    </cfRule>
    <cfRule type="cellIs" priority="263" dxfId="61" operator="equal">
      <formula>$U$13</formula>
    </cfRule>
    <cfRule type="cellIs" priority="264" dxfId="60" operator="equal">
      <formula>$U$14</formula>
    </cfRule>
    <cfRule type="cellIs" priority="265" dxfId="125" operator="equal">
      <formula>$U$15</formula>
    </cfRule>
    <cfRule type="cellIs" priority="266" dxfId="126" operator="equal">
      <formula>$U$16</formula>
    </cfRule>
  </conditionalFormatting>
  <conditionalFormatting sqref="M17">
    <cfRule type="cellIs" priority="65" dxfId="62" operator="equal">
      <formula>$U$12</formula>
    </cfRule>
    <cfRule type="cellIs" priority="66" dxfId="61" operator="equal">
      <formula>$U$13</formula>
    </cfRule>
    <cfRule type="cellIs" priority="67" dxfId="60" operator="equal">
      <formula>$U$14</formula>
    </cfRule>
    <cfRule type="cellIs" priority="68" dxfId="125" operator="equal">
      <formula>$U$15</formula>
    </cfRule>
    <cfRule type="cellIs" priority="69" dxfId="126" operator="equal">
      <formula>$U$16</formula>
    </cfRule>
  </conditionalFormatting>
  <conditionalFormatting sqref="M22">
    <cfRule type="cellIs" priority="60" dxfId="62" operator="equal">
      <formula>$U$12</formula>
    </cfRule>
    <cfRule type="cellIs" priority="61" dxfId="61" operator="equal">
      <formula>$U$13</formula>
    </cfRule>
    <cfRule type="cellIs" priority="62" dxfId="60" operator="equal">
      <formula>$U$14</formula>
    </cfRule>
    <cfRule type="cellIs" priority="63" dxfId="125" operator="equal">
      <formula>$U$15</formula>
    </cfRule>
    <cfRule type="cellIs" priority="64" dxfId="126" operator="equal">
      <formula>$U$16</formula>
    </cfRule>
  </conditionalFormatting>
  <conditionalFormatting sqref="M27">
    <cfRule type="cellIs" priority="55" dxfId="62" operator="equal">
      <formula>$U$12</formula>
    </cfRule>
    <cfRule type="cellIs" priority="56" dxfId="61" operator="equal">
      <formula>$U$13</formula>
    </cfRule>
    <cfRule type="cellIs" priority="57" dxfId="60" operator="equal">
      <formula>$U$14</formula>
    </cfRule>
    <cfRule type="cellIs" priority="58" dxfId="125" operator="equal">
      <formula>$U$15</formula>
    </cfRule>
    <cfRule type="cellIs" priority="59" dxfId="126" operator="equal">
      <formula>$U$16</formula>
    </cfRule>
  </conditionalFormatting>
  <conditionalFormatting sqref="O12 O22 O27 O17">
    <cfRule type="cellIs" priority="247" dxfId="26" operator="equal">
      <formula>"catastrofico"</formula>
    </cfRule>
    <cfRule type="cellIs" priority="248" dxfId="25" operator="equal">
      <formula>"Mayor"</formula>
    </cfRule>
    <cfRule type="cellIs" priority="249" dxfId="24" operator="equal">
      <formula>"Moderado"</formula>
    </cfRule>
    <cfRule type="cellIs" priority="250" dxfId="123" operator="equal">
      <formula>"menor"</formula>
    </cfRule>
    <cfRule type="cellIs" priority="251" dxfId="124" operator="equal">
      <formula>"leve"</formula>
    </cfRule>
  </conditionalFormatting>
  <conditionalFormatting sqref="R12">
    <cfRule type="cellIs" priority="242" dxfId="26" operator="equal">
      <formula>"catastrofico"</formula>
    </cfRule>
    <cfRule type="cellIs" priority="243" dxfId="25" operator="equal">
      <formula>"Mayor"</formula>
    </cfRule>
    <cfRule type="cellIs" priority="244" dxfId="24" operator="equal">
      <formula>"Moderado"</formula>
    </cfRule>
    <cfRule type="cellIs" priority="245" dxfId="123" operator="equal">
      <formula>"menor"</formula>
    </cfRule>
    <cfRule type="cellIs" priority="246" dxfId="124" operator="equal">
      <formula>"leve"</formula>
    </cfRule>
  </conditionalFormatting>
  <conditionalFormatting sqref="R17">
    <cfRule type="cellIs" priority="212" dxfId="26" operator="equal">
      <formula>"catastrofico"</formula>
    </cfRule>
    <cfRule type="cellIs" priority="213" dxfId="25" operator="equal">
      <formula>"Mayor"</formula>
    </cfRule>
    <cfRule type="cellIs" priority="214" dxfId="24" operator="equal">
      <formula>"Moderado"</formula>
    </cfRule>
    <cfRule type="cellIs" priority="215" dxfId="123" operator="equal">
      <formula>"menor"</formula>
    </cfRule>
    <cfRule type="cellIs" priority="216" dxfId="124" operator="equal">
      <formula>"leve"</formula>
    </cfRule>
  </conditionalFormatting>
  <conditionalFormatting sqref="R22">
    <cfRule type="cellIs" priority="6" dxfId="26" operator="equal">
      <formula>"catastrofico"</formula>
    </cfRule>
    <cfRule type="cellIs" priority="7" dxfId="25" operator="equal">
      <formula>"Mayor"</formula>
    </cfRule>
    <cfRule type="cellIs" priority="8" dxfId="24" operator="equal">
      <formula>"Moderado"</formula>
    </cfRule>
    <cfRule type="cellIs" priority="9" dxfId="123" operator="equal">
      <formula>"menor"</formula>
    </cfRule>
    <cfRule type="cellIs" priority="10" dxfId="124" operator="equal">
      <formula>"leve"</formula>
    </cfRule>
  </conditionalFormatting>
  <conditionalFormatting sqref="R27">
    <cfRule type="cellIs" priority="1" dxfId="26" operator="equal">
      <formula>"catastrofico"</formula>
    </cfRule>
    <cfRule type="cellIs" priority="2" dxfId="25" operator="equal">
      <formula>"Mayor"</formula>
    </cfRule>
    <cfRule type="cellIs" priority="3" dxfId="24" operator="equal">
      <formula>"Moderado"</formula>
    </cfRule>
    <cfRule type="cellIs" priority="4" dxfId="123" operator="equal">
      <formula>"menor"</formula>
    </cfRule>
    <cfRule type="cellIs" priority="5" dxfId="124" operator="equal">
      <formula>"leve"</formula>
    </cfRule>
  </conditionalFormatting>
  <conditionalFormatting sqref="T12">
    <cfRule type="cellIs" priority="237" dxfId="26" operator="equal">
      <formula>"catastrofico"</formula>
    </cfRule>
    <cfRule type="cellIs" priority="238" dxfId="25" operator="equal">
      <formula>"Mayor"</formula>
    </cfRule>
    <cfRule type="cellIs" priority="239" dxfId="24" operator="equal">
      <formula>"Moderado"</formula>
    </cfRule>
    <cfRule type="cellIs" priority="240" dxfId="123" operator="equal">
      <formula>"menor"</formula>
    </cfRule>
    <cfRule type="cellIs" priority="241" dxfId="124" operator="equal">
      <formula>"leve"</formula>
    </cfRule>
  </conditionalFormatting>
  <conditionalFormatting sqref="T17">
    <cfRule type="cellIs" priority="207" dxfId="26" operator="equal">
      <formula>"catastrofico"</formula>
    </cfRule>
    <cfRule type="cellIs" priority="208" dxfId="25" operator="equal">
      <formula>"Mayor"</formula>
    </cfRule>
    <cfRule type="cellIs" priority="209" dxfId="24" operator="equal">
      <formula>"Moderado"</formula>
    </cfRule>
    <cfRule type="cellIs" priority="210" dxfId="123" operator="equal">
      <formula>"menor"</formula>
    </cfRule>
    <cfRule type="cellIs" priority="211" dxfId="124" operator="equal">
      <formula>"leve"</formula>
    </cfRule>
  </conditionalFormatting>
  <conditionalFormatting sqref="T22">
    <cfRule type="cellIs" priority="172" dxfId="26" operator="equal">
      <formula>"catastrofico"</formula>
    </cfRule>
    <cfRule type="cellIs" priority="173" dxfId="25" operator="equal">
      <formula>"Mayor"</formula>
    </cfRule>
    <cfRule type="cellIs" priority="174" dxfId="24" operator="equal">
      <formula>"Moderado"</formula>
    </cfRule>
    <cfRule type="cellIs" priority="175" dxfId="123" operator="equal">
      <formula>"menor"</formula>
    </cfRule>
    <cfRule type="cellIs" priority="176" dxfId="124" operator="equal">
      <formula>"leve"</formula>
    </cfRule>
  </conditionalFormatting>
  <conditionalFormatting sqref="T27">
    <cfRule type="cellIs" priority="124" dxfId="26" operator="equal">
      <formula>"catastrofico"</formula>
    </cfRule>
    <cfRule type="cellIs" priority="125" dxfId="25" operator="equal">
      <formula>"Mayor"</formula>
    </cfRule>
    <cfRule type="cellIs" priority="126" dxfId="24" operator="equal">
      <formula>"Moderado"</formula>
    </cfRule>
    <cfRule type="cellIs" priority="127" dxfId="123" operator="equal">
      <formula>"menor"</formula>
    </cfRule>
    <cfRule type="cellIs" priority="128" dxfId="124" operator="equal">
      <formula>"leve"</formula>
    </cfRule>
  </conditionalFormatting>
  <conditionalFormatting sqref="U12">
    <cfRule type="cellIs" priority="257" dxfId="62" operator="equal">
      <formula>'FORT. PARTIC. CIUDADANA  2023'!#REF!</formula>
    </cfRule>
    <cfRule type="cellIs" priority="258" dxfId="61" operator="equal">
      <formula>'FORT. PARTIC. CIUDADANA  2023'!#REF!</formula>
    </cfRule>
    <cfRule type="cellIs" priority="259" dxfId="60" operator="equal">
      <formula>'FORT. PARTIC. CIUDADANA  2023'!#REF!</formula>
    </cfRule>
    <cfRule type="cellIs" priority="260" dxfId="125" operator="equal">
      <formula>'FORT. PARTIC. CIUDADANA  2023'!#REF!</formula>
    </cfRule>
    <cfRule type="cellIs" priority="261" dxfId="126" operator="equal">
      <formula>'FORT. PARTIC. CIUDADANA  2023'!#REF!</formula>
    </cfRule>
  </conditionalFormatting>
  <conditionalFormatting sqref="U17">
    <cfRule type="cellIs" priority="222" dxfId="62" operator="equal">
      <formula>'FORT. PARTIC. CIUDADANA  2023'!#REF!</formula>
    </cfRule>
    <cfRule type="cellIs" priority="223" dxfId="61" operator="equal">
      <formula>'FORT. PARTIC. CIUDADANA  2023'!#REF!</formula>
    </cfRule>
    <cfRule type="cellIs" priority="224" dxfId="60" operator="equal">
      <formula>'FORT. PARTIC. CIUDADANA  2023'!#REF!</formula>
    </cfRule>
    <cfRule type="cellIs" priority="225" dxfId="125" operator="equal">
      <formula>'FORT. PARTIC. CIUDADANA  2023'!#REF!</formula>
    </cfRule>
    <cfRule type="cellIs" priority="226" dxfId="126" operator="equal">
      <formula>'FORT. PARTIC. CIUDADANA  2023'!#REF!</formula>
    </cfRule>
  </conditionalFormatting>
  <conditionalFormatting sqref="U22">
    <cfRule type="cellIs" priority="177" dxfId="62" operator="equal">
      <formula>'FORT. PARTIC. CIUDADANA  2023'!#REF!</formula>
    </cfRule>
    <cfRule type="cellIs" priority="178" dxfId="61" operator="equal">
      <formula>'FORT. PARTIC. CIUDADANA  2023'!#REF!</formula>
    </cfRule>
    <cfRule type="cellIs" priority="179" dxfId="60" operator="equal">
      <formula>'FORT. PARTIC. CIUDADANA  2023'!#REF!</formula>
    </cfRule>
    <cfRule type="cellIs" priority="180" dxfId="125" operator="equal">
      <formula>'FORT. PARTIC. CIUDADANA  2023'!#REF!</formula>
    </cfRule>
    <cfRule type="cellIs" priority="181" dxfId="126" operator="equal">
      <formula>'FORT. PARTIC. CIUDADANA  2023'!#REF!</formula>
    </cfRule>
  </conditionalFormatting>
  <conditionalFormatting sqref="U27">
    <cfRule type="cellIs" priority="129" dxfId="62" operator="equal">
      <formula>'FORT. PARTIC. CIUDADANA  2023'!#REF!</formula>
    </cfRule>
    <cfRule type="cellIs" priority="130" dxfId="61" operator="equal">
      <formula>'FORT. PARTIC. CIUDADANA  2023'!#REF!</formula>
    </cfRule>
    <cfRule type="cellIs" priority="131" dxfId="60" operator="equal">
      <formula>'FORT. PARTIC. CIUDADANA  2023'!#REF!</formula>
    </cfRule>
    <cfRule type="cellIs" priority="132" dxfId="125" operator="equal">
      <formula>'FORT. PARTIC. CIUDADANA  2023'!#REF!</formula>
    </cfRule>
    <cfRule type="cellIs" priority="133" dxfId="126" operator="equal">
      <formula>'FORT. PARTIC. CIUDADANA  2023'!#REF!</formula>
    </cfRule>
  </conditionalFormatting>
  <conditionalFormatting sqref="V12">
    <cfRule type="cellIs" priority="31" dxfId="14" operator="equal">
      <formula>"Extremo"</formula>
    </cfRule>
    <cfRule type="cellIs" priority="32" dxfId="13" operator="equal">
      <formula>"Alto"</formula>
    </cfRule>
    <cfRule type="cellIs" priority="33" dxfId="12" operator="equal">
      <formula>"Moderado"</formula>
    </cfRule>
    <cfRule type="cellIs" priority="34" dxfId="124" operator="equal">
      <formula>"Bajo"</formula>
    </cfRule>
  </conditionalFormatting>
  <conditionalFormatting sqref="V17">
    <cfRule type="cellIs" priority="27" dxfId="14" operator="equal">
      <formula>"Extremo"</formula>
    </cfRule>
    <cfRule type="cellIs" priority="28" dxfId="13" operator="equal">
      <formula>"Alto"</formula>
    </cfRule>
    <cfRule type="cellIs" priority="29" dxfId="12" operator="equal">
      <formula>"Moderado"</formula>
    </cfRule>
    <cfRule type="cellIs" priority="30" dxfId="124" operator="equal">
      <formula>"Bajo"</formula>
    </cfRule>
  </conditionalFormatting>
  <conditionalFormatting sqref="V22">
    <cfRule type="cellIs" priority="23" dxfId="14" operator="equal">
      <formula>"Extremo"</formula>
    </cfRule>
    <cfRule type="cellIs" priority="24" dxfId="13" operator="equal">
      <formula>"Alto"</formula>
    </cfRule>
    <cfRule type="cellIs" priority="25" dxfId="12" operator="equal">
      <formula>"Moderado"</formula>
    </cfRule>
    <cfRule type="cellIs" priority="26" dxfId="124" operator="equal">
      <formula>"Bajo"</formula>
    </cfRule>
  </conditionalFormatting>
  <conditionalFormatting sqref="V27">
    <cfRule type="cellIs" priority="110" dxfId="14" operator="equal">
      <formula>"Extremo"</formula>
    </cfRule>
    <cfRule type="cellIs" priority="111" dxfId="13" operator="equal">
      <formula>"Alto"</formula>
    </cfRule>
    <cfRule type="cellIs" priority="112" dxfId="12" operator="equal">
      <formula>"Moderado"</formula>
    </cfRule>
    <cfRule type="cellIs" priority="113" dxfId="124" operator="equal">
      <formula>"Bajo"</formula>
    </cfRule>
  </conditionalFormatting>
  <conditionalFormatting sqref="AO12">
    <cfRule type="cellIs" priority="232" dxfId="26" operator="equal">
      <formula>"Muy Alta"</formula>
    </cfRule>
    <cfRule type="cellIs" priority="233" dxfId="25" operator="equal">
      <formula>"Alta"</formula>
    </cfRule>
    <cfRule type="cellIs" priority="234" dxfId="24" operator="equal">
      <formula>"Media"</formula>
    </cfRule>
    <cfRule type="cellIs" priority="235" dxfId="123" operator="equal">
      <formula>"Baja"</formula>
    </cfRule>
    <cfRule type="cellIs" priority="236" dxfId="124" operator="equal">
      <formula>"Muy Baja"</formula>
    </cfRule>
  </conditionalFormatting>
  <conditionalFormatting sqref="AO17">
    <cfRule type="cellIs" priority="202" dxfId="26" operator="equal">
      <formula>"Muy Alta"</formula>
    </cfRule>
    <cfRule type="cellIs" priority="203" dxfId="25" operator="equal">
      <formula>"Alta"</formula>
    </cfRule>
    <cfRule type="cellIs" priority="204" dxfId="24" operator="equal">
      <formula>"Media"</formula>
    </cfRule>
    <cfRule type="cellIs" priority="205" dxfId="123" operator="equal">
      <formula>"Baja"</formula>
    </cfRule>
    <cfRule type="cellIs" priority="206" dxfId="124" operator="equal">
      <formula>"Muy Baja"</formula>
    </cfRule>
  </conditionalFormatting>
  <conditionalFormatting sqref="AO22">
    <cfRule type="cellIs" priority="167" dxfId="26" operator="equal">
      <formula>"Muy Alta"</formula>
    </cfRule>
    <cfRule type="cellIs" priority="168" dxfId="25" operator="equal">
      <formula>"Alta"</formula>
    </cfRule>
    <cfRule type="cellIs" priority="169" dxfId="24" operator="equal">
      <formula>"Media"</formula>
    </cfRule>
    <cfRule type="cellIs" priority="170" dxfId="123" operator="equal">
      <formula>"Baja"</formula>
    </cfRule>
    <cfRule type="cellIs" priority="171" dxfId="124" operator="equal">
      <formula>"Muy Baja"</formula>
    </cfRule>
  </conditionalFormatting>
  <conditionalFormatting sqref="AO27">
    <cfRule type="cellIs" priority="119" dxfId="26" operator="equal">
      <formula>"Muy Alta"</formula>
    </cfRule>
    <cfRule type="cellIs" priority="120" dxfId="25" operator="equal">
      <formula>"Alta"</formula>
    </cfRule>
    <cfRule type="cellIs" priority="121" dxfId="24" operator="equal">
      <formula>"Media"</formula>
    </cfRule>
    <cfRule type="cellIs" priority="122" dxfId="123" operator="equal">
      <formula>"Baja"</formula>
    </cfRule>
    <cfRule type="cellIs" priority="123" dxfId="124" operator="equal">
      <formula>"Muy Baja"</formula>
    </cfRule>
  </conditionalFormatting>
  <conditionalFormatting sqref="AQ12">
    <cfRule type="cellIs" priority="227" dxfId="26" operator="equal">
      <formula>"Catastrofico"</formula>
    </cfRule>
    <cfRule type="cellIs" priority="228" dxfId="25" operator="equal">
      <formula>"Mayor"</formula>
    </cfRule>
    <cfRule type="cellIs" priority="229" dxfId="24" operator="equal">
      <formula>"Moderado"</formula>
    </cfRule>
    <cfRule type="cellIs" priority="230" dxfId="123" operator="equal">
      <formula>"Menor"</formula>
    </cfRule>
    <cfRule type="cellIs" priority="231" dxfId="124" operator="equal">
      <formula>"Leve"</formula>
    </cfRule>
  </conditionalFormatting>
  <conditionalFormatting sqref="AQ17">
    <cfRule type="cellIs" priority="197" dxfId="26" operator="equal">
      <formula>"Catastrofico"</formula>
    </cfRule>
    <cfRule type="cellIs" priority="198" dxfId="25" operator="equal">
      <formula>"Mayor"</formula>
    </cfRule>
    <cfRule type="cellIs" priority="199" dxfId="24" operator="equal">
      <formula>"Moderado"</formula>
    </cfRule>
    <cfRule type="cellIs" priority="200" dxfId="123" operator="equal">
      <formula>"Menor"</formula>
    </cfRule>
    <cfRule type="cellIs" priority="201" dxfId="124" operator="equal">
      <formula>"Leve"</formula>
    </cfRule>
  </conditionalFormatting>
  <conditionalFormatting sqref="AQ22">
    <cfRule type="cellIs" priority="162" dxfId="26" operator="equal">
      <formula>"Catastrofico"</formula>
    </cfRule>
    <cfRule type="cellIs" priority="163" dxfId="25" operator="equal">
      <formula>"Mayor"</formula>
    </cfRule>
    <cfRule type="cellIs" priority="164" dxfId="24" operator="equal">
      <formula>"Moderado"</formula>
    </cfRule>
    <cfRule type="cellIs" priority="165" dxfId="123" operator="equal">
      <formula>"Menor"</formula>
    </cfRule>
    <cfRule type="cellIs" priority="166" dxfId="124" operator="equal">
      <formula>"Leve"</formula>
    </cfRule>
  </conditionalFormatting>
  <conditionalFormatting sqref="AQ27">
    <cfRule type="cellIs" priority="114" dxfId="26" operator="equal">
      <formula>"Catastrofico"</formula>
    </cfRule>
    <cfRule type="cellIs" priority="115" dxfId="25" operator="equal">
      <formula>"Mayor"</formula>
    </cfRule>
    <cfRule type="cellIs" priority="116" dxfId="24" operator="equal">
      <formula>"Moderado"</formula>
    </cfRule>
    <cfRule type="cellIs" priority="117" dxfId="123" operator="equal">
      <formula>"Menor"</formula>
    </cfRule>
    <cfRule type="cellIs" priority="118" dxfId="124" operator="equal">
      <formula>"Leve"</formula>
    </cfRule>
  </conditionalFormatting>
  <conditionalFormatting sqref="AR12">
    <cfRule type="cellIs" priority="70" dxfId="14" operator="equal">
      <formula>"Extremo"</formula>
    </cfRule>
    <cfRule type="cellIs" priority="71" dxfId="13" operator="equal">
      <formula>"Alto"</formula>
    </cfRule>
    <cfRule type="cellIs" priority="72" dxfId="12" operator="equal">
      <formula>"Moderado"</formula>
    </cfRule>
    <cfRule type="cellIs" priority="73" dxfId="124" operator="equal">
      <formula>"Bajo"</formula>
    </cfRule>
  </conditionalFormatting>
  <conditionalFormatting sqref="AR17">
    <cfRule type="cellIs" priority="19" dxfId="14" operator="equal">
      <formula>"Extremo"</formula>
    </cfRule>
    <cfRule type="cellIs" priority="20" dxfId="13" operator="equal">
      <formula>"Alto"</formula>
    </cfRule>
    <cfRule type="cellIs" priority="21" dxfId="12" operator="equal">
      <formula>"Moderado"</formula>
    </cfRule>
    <cfRule type="cellIs" priority="22" dxfId="124" operator="equal">
      <formula>"Bajo"</formula>
    </cfRule>
  </conditionalFormatting>
  <conditionalFormatting sqref="AR22">
    <cfRule type="cellIs" priority="15" dxfId="14" operator="equal">
      <formula>"Extremo"</formula>
    </cfRule>
    <cfRule type="cellIs" priority="16" dxfId="13" operator="equal">
      <formula>"Alto"</formula>
    </cfRule>
    <cfRule type="cellIs" priority="17" dxfId="12" operator="equal">
      <formula>"Moderado"</formula>
    </cfRule>
    <cfRule type="cellIs" priority="18" dxfId="124" operator="equal">
      <formula>"Bajo"</formula>
    </cfRule>
  </conditionalFormatting>
  <conditionalFormatting sqref="AR27">
    <cfRule type="cellIs" priority="11" dxfId="14" operator="equal">
      <formula>"Extremo"</formula>
    </cfRule>
    <cfRule type="cellIs" priority="12" dxfId="13" operator="equal">
      <formula>"Alto"</formula>
    </cfRule>
    <cfRule type="cellIs" priority="13" dxfId="12" operator="equal">
      <formula>"Moderado"</formula>
    </cfRule>
    <cfRule type="cellIs" priority="14" dxfId="124" operator="equal">
      <formula>"Bajo"</formula>
    </cfRule>
  </conditionalFormatting>
  <conditionalFormatting sqref="AS12">
    <cfRule type="cellIs" priority="105" dxfId="2" operator="equal">
      <formula>"Evitar"</formula>
    </cfRule>
    <cfRule type="cellIs" priority="106" dxfId="1" operator="equal">
      <formula>"Aceptar"</formula>
    </cfRule>
    <cfRule type="cellIs" priority="107" dxfId="0" operator="equal">
      <formula>"reducir transferir"</formula>
    </cfRule>
    <cfRule type="cellIs" priority="108" dxfId="127" operator="equal">
      <formula>"reducir mitigar"</formula>
    </cfRule>
    <cfRule type="cellIs" priority="109" dxfId="127" operator="equal">
      <formula>"Reducir mitigar"</formula>
    </cfRule>
  </conditionalFormatting>
  <conditionalFormatting sqref="AS17">
    <cfRule type="cellIs" priority="100" dxfId="2" operator="equal">
      <formula>"Evitar"</formula>
    </cfRule>
    <cfRule type="cellIs" priority="101" dxfId="1" operator="equal">
      <formula>"Aceptar"</formula>
    </cfRule>
    <cfRule type="cellIs" priority="102" dxfId="0" operator="equal">
      <formula>"reducir transferir"</formula>
    </cfRule>
    <cfRule type="cellIs" priority="103" dxfId="127" operator="equal">
      <formula>"reducir mitigar"</formula>
    </cfRule>
    <cfRule type="cellIs" priority="104" dxfId="127" operator="equal">
      <formula>"Reducir mitigar"</formula>
    </cfRule>
  </conditionalFormatting>
  <conditionalFormatting sqref="AS22">
    <cfRule type="cellIs" priority="95" dxfId="2" operator="equal">
      <formula>"Evitar"</formula>
    </cfRule>
    <cfRule type="cellIs" priority="96" dxfId="1" operator="equal">
      <formula>"Aceptar"</formula>
    </cfRule>
    <cfRule type="cellIs" priority="97" dxfId="0" operator="equal">
      <formula>"reducir transferir"</formula>
    </cfRule>
    <cfRule type="cellIs" priority="98" dxfId="127" operator="equal">
      <formula>"reducir mitigar"</formula>
    </cfRule>
    <cfRule type="cellIs" priority="99" dxfId="127" operator="equal">
      <formula>"Reducir mitigar"</formula>
    </cfRule>
  </conditionalFormatting>
  <conditionalFormatting sqref="AS27">
    <cfRule type="cellIs" priority="90" dxfId="2" operator="equal">
      <formula>"Evitar"</formula>
    </cfRule>
    <cfRule type="cellIs" priority="91" dxfId="1" operator="equal">
      <formula>"Aceptar"</formula>
    </cfRule>
    <cfRule type="cellIs" priority="92" dxfId="0" operator="equal">
      <formula>"reducir transferir"</formula>
    </cfRule>
    <cfRule type="cellIs" priority="93" dxfId="127" operator="equal">
      <formula>"reducir mitigar"</formula>
    </cfRule>
    <cfRule type="cellIs" priority="94" dxfId="127" operator="equal">
      <formula>"Reducir mitigar"</formula>
    </cfRule>
  </conditionalFormatting>
  <dataValidations count="15">
    <dataValidation type="list" allowBlank="1" showInputMessage="1" showErrorMessage="1" sqref="AS12 AS17 AS22 AS27">
      <formula1>"Reducir mitigar,Reducir Transferir,Aceptar,Evitar"</formula1>
    </dataValidation>
    <dataValidation type="list" allowBlank="1" showInputMessage="1" showErrorMessage="1" sqref="G27:H27 G17:H17 G22:H22 G12:H12">
      <formula1>"Procesos,Evento externo,Talento humano,Tecnologias,Infraestructura"</formula1>
    </dataValidation>
    <dataValidation type="list" allowBlank="1" showInputMessage="1" showErrorMessage="1" sqref="B12:B31">
      <formula1>"Posibilidad de perdidad economica,Posibilidad de perdida reputacional,Posibilidad de perdida economica y reputacional,Posibilidad de perdida reputacional y economica"</formula1>
    </dataValidation>
    <dataValidation type="list" allowBlank="1" showInputMessage="1" showErrorMessage="1" sqref="F12:F31">
      <formula1>"A Ejecucion y administracion de procesos,B Fraude externo,C Fraude interno,D Fallas teconologicas,E Relaciones laborales,F Usuarios productos y practicas organizacionales,G Daños activos fisicos"</formula1>
    </dataValidation>
    <dataValidation type="list" allowBlank="1" showInputMessage="1" showErrorMessage="1" sqref="M12:M31">
      <formula1>"N/A,menor a 10 SMLMV,ENTRE 10 Y 50 SMLMV,entre 50 y 100 SMLMV,entre 100 y 500 SMLMV,Mayor a 500 SMLMV"</formula1>
    </dataValidation>
    <dataValidation type="list" allowBlank="1" showInputMessage="1" showErrorMessage="1" sqref="AB12:AB13 AB17 AB22">
      <formula1>"Preventivo,Detectivo,Correctivo"</formula1>
    </dataValidation>
    <dataValidation type="list" allowBlank="1" showInputMessage="1" showErrorMessage="1" sqref="AE12:AE13 AE22">
      <formula1>"Manual,Automatico"</formula1>
    </dataValidation>
    <dataValidation type="list" allowBlank="1" showInputMessage="1" showErrorMessage="1" sqref="AE17">
      <formula1>"Manual,Automático"</formula1>
    </dataValidation>
    <dataValidation type="list" allowBlank="1" showInputMessage="1" showErrorMessage="1" sqref="AG12:AG13 AG17 AG22:AG23">
      <formula1>"Documentado,Sin Documentar"</formula1>
    </dataValidation>
    <dataValidation type="list" allowBlank="1" showInputMessage="1" showErrorMessage="1" sqref="AH12:AH13 AH17 AH22:AH23">
      <formula1>"Continua,Aleatoria"</formula1>
    </dataValidation>
    <dataValidation type="list" allowBlank="1" showInputMessage="1" showErrorMessage="1" sqref="AI12:AI13 AI17 AI22:AI23 AI27">
      <formula1>"Con Registro,Sin Registro"</formula1>
    </dataValidation>
    <dataValidation type="list" allowBlank="1" showInputMessage="1" showErrorMessage="1" sqref="BI6">
      <formula1>$BI$9:$BI$13</formula1>
    </dataValidation>
    <dataValidation type="list" allowBlank="1" showInputMessage="1" showErrorMessage="1" sqref="P12 P17 P22 P27">
      <formula1>$Q$12:$Q$16</formula1>
    </dataValidation>
    <dataValidation type="list" allowBlank="1" showInputMessage="1" showErrorMessage="1" sqref="H5">
      <formula1>"Estrategico,Misional,Apoyo"</formula1>
    </dataValidation>
    <dataValidation type="list" allowBlank="1" showInputMessage="1" showErrorMessage="1" sqref="BC12:BC31">
      <formula1>"Sin Iniciar,En proceso,Cerrado"</formula1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2023-11-02T18:27:35Z</dcterms:modified>
  <cp:category/>
  <cp:version/>
  <cp:contentType/>
  <cp:contentStatus/>
</cp:coreProperties>
</file>