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yr\OneDrive\Documentos\2023\PLAN DE ACCION MIPG\EVIDENCIAS\"/>
    </mc:Choice>
  </mc:AlternateContent>
  <xr:revisionPtr revIDLastSave="0" documentId="8_{E289F499-7773-4773-BD17-22C693BAAB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1" l="1"/>
  <c r="N27" i="1"/>
  <c r="N15" i="1"/>
  <c r="N14" i="1" l="1"/>
  <c r="N12" i="1"/>
  <c r="N31" i="1" l="1"/>
  <c r="N30" i="1"/>
  <c r="N29" i="1"/>
  <c r="N26" i="1"/>
  <c r="N25" i="1"/>
  <c r="N21" i="1"/>
  <c r="N19" i="1"/>
  <c r="N16" i="1"/>
  <c r="N11" i="1"/>
  <c r="N8" i="1"/>
  <c r="N22" i="1" s="1"/>
  <c r="N7" i="1"/>
  <c r="Q9" i="1"/>
  <c r="Q6" i="1"/>
</calcChain>
</file>

<file path=xl/sharedStrings.xml><?xml version="1.0" encoding="utf-8"?>
<sst xmlns="http://schemas.openxmlformats.org/spreadsheetml/2006/main" count="243" uniqueCount="153">
  <si>
    <t>ACTIVIDADES</t>
  </si>
  <si>
    <t>FECHA DE INICIO</t>
  </si>
  <si>
    <t>FECHA FINAL</t>
  </si>
  <si>
    <t>ENTREGABLES</t>
  </si>
  <si>
    <t>RESPONSABLES</t>
  </si>
  <si>
    <t>NOMBRES DE LOS INDICADORES</t>
  </si>
  <si>
    <t>INDICES</t>
  </si>
  <si>
    <t>METAS</t>
  </si>
  <si>
    <t>DESCRIPCION DEL RECURSO REQUERIDO</t>
  </si>
  <si>
    <t>OBSERVACIONES</t>
  </si>
  <si>
    <t>CORTO PLAZO</t>
  </si>
  <si>
    <t>MEDIANO PLAZO</t>
  </si>
  <si>
    <t>LARGO PLAZO</t>
  </si>
  <si>
    <t>MEDICIÓN TRIMESTRAL</t>
  </si>
  <si>
    <t>ETAPAS</t>
  </si>
  <si>
    <t>Asegurar que el Cuadro de Clasificación Documental - CCD de la entidad, refleje la estructura organizacional vigente de la entidad.</t>
  </si>
  <si>
    <t>Publicar el Cuadro de Clasificación Documental - CCD en la página web de la entidad.</t>
  </si>
  <si>
    <t>Verificar que las Tablas de Retención Documental, en su elaboración reflejen la estructura orgánica de la entidad.</t>
  </si>
  <si>
    <t>Implementar el Sistema Integrado de Conservación - SIC de la entidad.</t>
  </si>
  <si>
    <t>Realizar el saneamiento ambiental de áreas de archivo (fumigación, desinfección, desratización, desinsectación) donde se conservan los soportes físicos de la entidad.</t>
  </si>
  <si>
    <t>Realizar actividades de prevención de emergencias y de atención de desastres en los sistemas de archivo de soportes físicos de la entidad.</t>
  </si>
  <si>
    <t>Aplicar el Cuadro de Clasificación Documental como parte del proceso de organizacional documental de la entidad.</t>
  </si>
  <si>
    <t>Incluir los documentos audiovisuales (video, audio, fotográficos) en cualquier soporte y medio (análogo, digital, electrónico), en los instrumentos archivísticos de la entidad.</t>
  </si>
  <si>
    <t>Implementar las Tablas de Valoración Documental - TVD para organizar el Fondo Documental Acumulado de la entidad.</t>
  </si>
  <si>
    <t>Publicar en el sitio web de la entidad, en la sección de transparencia, las Tablas de Retención Documental.</t>
  </si>
  <si>
    <t>Desarrollar acciones frente al manejo de los residuos generados en los procesos de gestión documental articulados a la política de gestión ambiental de la entidad.</t>
  </si>
  <si>
    <t>Gestionar de manera adecuada los residuos de aparatos eléctricos y digitales acorde con la política nacional y la política de gestión ambiental de la entidad.</t>
  </si>
  <si>
    <t>Implementar una organización documental adecuada, y disponer de instrumentos archivísticos que le permitan a la entidad dar manejo a los Fondos Documentales recibidos.</t>
  </si>
  <si>
    <t>Publicar en la página web de la entidad las Tablas de Valoración Documental - TVD para organizar el Fondo Documental Acumulado de la entidad.</t>
  </si>
  <si>
    <t>Ejecutar y documentar estrategias de preservación digital (migración, conversión, refreshing) para garantizar que la información que produce esté disponible a lo largo del tiempo.</t>
  </si>
  <si>
    <t>Crear los expedientes electrónicos con los respectivos componentes tecnológicos (de autenticidad, integridad, fiabilidad, disponibilidad) que requiera la entidad.</t>
  </si>
  <si>
    <t>Incluir en el presupuesto de la entidad recursos para la infraestructura física requerida para la adecuada gestión documental.</t>
  </si>
  <si>
    <t>Realizar la eliminación de documentos, aplicando criterios técnicos.</t>
  </si>
  <si>
    <t>Definir el modelo de requisitos de gestión para los documentos electrónicos de la entidad.</t>
  </si>
  <si>
    <t>Utilizar la digitalización de documentos para contar con copia de seguridad.</t>
  </si>
  <si>
    <t xml:space="preserve">Direccion de Archivo </t>
  </si>
  <si>
    <t xml:space="preserve">Link de publicación </t>
  </si>
  <si>
    <t>Actas de Transferencia Primaria</t>
  </si>
  <si>
    <t>Proyecto de presupuesto</t>
  </si>
  <si>
    <t>Tablas de Retención Documental</t>
  </si>
  <si>
    <t>Acta de Consejo Distrital de Archivo</t>
  </si>
  <si>
    <t>No. de Actas de Transferencia Primaria</t>
  </si>
  <si>
    <t xml:space="preserve">Jornadas de fumigación </t>
  </si>
  <si>
    <t>Presupuesto presentado</t>
  </si>
  <si>
    <t>No.</t>
  </si>
  <si>
    <t xml:space="preserve">No. </t>
  </si>
  <si>
    <t>Expedientes creados de acuerdo a la TRD</t>
  </si>
  <si>
    <t xml:space="preserve">Adecuación del Archivo Central </t>
  </si>
  <si>
    <t xml:space="preserve">Presupuesto </t>
  </si>
  <si>
    <t>Actas de eliminación</t>
  </si>
  <si>
    <t xml:space="preserve">SGDEA </t>
  </si>
  <si>
    <t>Modelo de Requisitos de gestión de documento electrónico de archivo</t>
  </si>
  <si>
    <t>Jornadas de capacitación</t>
  </si>
  <si>
    <t xml:space="preserve">No. de expedientes </t>
  </si>
  <si>
    <t>No. de Metros Lineales de inventarios documentales</t>
  </si>
  <si>
    <t>TVD publicadas</t>
  </si>
  <si>
    <t>Archivo Central Adecuado</t>
  </si>
  <si>
    <t>Presupuesto asignado</t>
  </si>
  <si>
    <t>Modelo de requisito elaborado</t>
  </si>
  <si>
    <t>Copia de seguridad</t>
  </si>
  <si>
    <t>Copia de Seguridad</t>
  </si>
  <si>
    <t xml:space="preserve">Contratar firma especializada </t>
  </si>
  <si>
    <t>ninguno</t>
  </si>
  <si>
    <t>actualización de SIGOB</t>
  </si>
  <si>
    <t>Adecuación del espacio del Archivo Central</t>
  </si>
  <si>
    <t>Contratar firma especializada  para implementación de las TVD</t>
  </si>
  <si>
    <t>Jornada de capacitación</t>
  </si>
  <si>
    <t>Inscribir en el Registro Único de Series Documentales la Tabla de Retención Documental de la entidad.</t>
  </si>
  <si>
    <t xml:space="preserve">Elaborar Diagnóstico de Preservación Digital 
Definir estrategias de preservación digital (migración, conversión, refreshing), para garantizar que la información que produce esté disponible a lo largo del tiempo. </t>
  </si>
  <si>
    <t xml:space="preserve">Registro de las Jornadas de Fumigación </t>
  </si>
  <si>
    <t>Formato Único de Inventario documental</t>
  </si>
  <si>
    <t xml:space="preserve">DEPENDENCIA RESPONSABLE </t>
  </si>
  <si>
    <t xml:space="preserve">DIRECCIÓN DEL ARCHIVO GENERAL </t>
  </si>
  <si>
    <t>FECHA:</t>
  </si>
  <si>
    <t>SEGUIMIENTO DEL PLAN INSTITUCIONAL (PINAR)</t>
  </si>
  <si>
    <t>%</t>
  </si>
  <si>
    <t>Verificar y controlar la ejecución de  los servicios de custodia  para atender los requerimientos de custodia de los documentos.</t>
  </si>
  <si>
    <t>Socializar el procedimiento de preservación para garantizar la conservación documental, elaborado.</t>
  </si>
  <si>
    <t xml:space="preserve">Jornadas de capacitación y sensibilización </t>
  </si>
  <si>
    <t>Tablas de Retención Documental por cada dependencia</t>
  </si>
  <si>
    <t>Tablas de Retención Documental publicadas</t>
  </si>
  <si>
    <t>Expedientes electrónicos</t>
  </si>
  <si>
    <t xml:space="preserve">Asignar en el presupuesto recursos para la infraestructura del Archivo Central </t>
  </si>
  <si>
    <t>Asignar recursos para el SGDEA</t>
  </si>
  <si>
    <t>Personal de informática y de Gestión Documental</t>
  </si>
  <si>
    <t>Concepto del Consejo Distrital de Archivo</t>
  </si>
  <si>
    <t>concepto del Consejo Distrital de Archivo</t>
  </si>
  <si>
    <t xml:space="preserve">Registro de inscripción </t>
  </si>
  <si>
    <t>Registro de Inscripción realizado</t>
  </si>
  <si>
    <t>Espacio suficiente para copia de seguridad</t>
  </si>
  <si>
    <t>Contemplar los expedientes electrónicos de archivo en las Tablas de Retención Documental de la entidad.</t>
  </si>
  <si>
    <t>Realizar la transferencia de documentos de los archivos de gestión al archivo central de acuerdo con la Tabla de Retención Documental de la entidad propuestas</t>
  </si>
  <si>
    <t>Elaborar y socializar un procedimiento de preservación para garantizar la conservación documental</t>
  </si>
  <si>
    <t xml:space="preserve">
Definir el modelo de requisitos de gestión para los documentos electrónicos de la entidad.</t>
  </si>
  <si>
    <t>Implementar las Tablas de Retención Documental de la entidad</t>
  </si>
  <si>
    <t>Entregar a la oficina competente los aparatos electricos y digitales de acuerdo al estado para la optima gestión de la política ambiental</t>
  </si>
  <si>
    <t xml:space="preserve">Oficio de traslado de entrega </t>
  </si>
  <si>
    <t>Procedimiento Elaborado</t>
  </si>
  <si>
    <t>Elaborar procedimiento de preservación digital</t>
  </si>
  <si>
    <t>capacitación sobre Instructivo de Cero Papel</t>
  </si>
  <si>
    <t xml:space="preserve">Se remitió a la oficina de Informática los equipos de computo que no estna en uso en la Dirección de Archivo </t>
  </si>
  <si>
    <t>Se cuenta con el CDP No. 159 del 25 de abril de 2023 y el estudio previo, Se envió a Secretaria General para avanzar el proceos ocn la UAC.</t>
  </si>
  <si>
    <t>Elaborar las Tablas de Valoración Documental - TVD para organizar el Fondo Documental Acumulado de la entidad.</t>
  </si>
  <si>
    <t xml:space="preserve">Tablas de Valoración Documental </t>
  </si>
  <si>
    <t xml:space="preserve">No. tablas de valoración documental por periodo identificado </t>
  </si>
  <si>
    <t xml:space="preserve">Seguimiento al plan de preservación </t>
  </si>
  <si>
    <t>Está en ejecución el contrato para la elaboración de las Tablas de Retención Documental y del Cuadro de Clasificación Documental por parte de la Firma 472 SAS</t>
  </si>
  <si>
    <t>Se adelanta la actualizacion de 282 ML de ineventaros doc del archivo central</t>
  </si>
  <si>
    <t xml:space="preserve">La direccion de archivo realiza la supervisión de la contratación para la elaboración de las Tablas de Retención Documental y del Cuadro de Clasificación Documental </t>
  </si>
  <si>
    <t xml:space="preserve">Se adelantan jornadas de capacitacion sobre el instructivo cero papel a las dependencias </t>
  </si>
  <si>
    <t>En el ultimo binestre se desarrollaran las jornadas de fumigación a corte de octubre ya se adjudicó elcontrato</t>
  </si>
  <si>
    <t xml:space="preserve">Se presentó el proyecto de presupuesto para continuar con los procesos de custodia y conservación </t>
  </si>
  <si>
    <t xml:space="preserve">Se asignaron recursos ppara implementar los proyectos del PINAR, el PGD y el SIC en la presente vigencia 
</t>
  </si>
  <si>
    <t>Se elaboró el Diagnóstico de Preservacion digital y  la politica de preservacion digital</t>
  </si>
  <si>
    <t xml:space="preserve">Se elaboró la Política de preserevación digital </t>
  </si>
  <si>
    <t xml:space="preserve">Las Tablas de Retención documenttal incluyen los archivos en diferetes soportes esta fueron remitidas junto con el y el Cuadro de clasificación documental al Archivo General de la Nación mediante radica No.  AGN-1-2023-10928 para convalidación </t>
  </si>
  <si>
    <t xml:space="preserve">Se adelantó el protocolo de digitalización con fines de prueba </t>
  </si>
  <si>
    <t>Definir los requisitos para la indexación, búsqueda, rotulación, almanecenamiento local, soportes y actualizaciones</t>
  </si>
  <si>
    <t>Documento o protocolo con requisitos</t>
  </si>
  <si>
    <t>Se Elaboró el documento Protocolo de digitalización con fines de prueba y se cuenta con el CDP y estufios previos para la adquisición del escaner para la digitalción con indexación</t>
  </si>
  <si>
    <t xml:space="preserve">Los expedientes se crear de acuerdo con la serie establecida en la TRD </t>
  </si>
  <si>
    <t>En las depednecias del distrito los expedientes se crear a partir de la serie documental establecida en la TRD la cual se encuentra en proceso de convalidacion por parte del AGN</t>
  </si>
  <si>
    <t xml:space="preserve">Se han realizado capacitaciones en las dependencias sobre el instructivo Cero Papel y se realizó una jornada masiva en coordianción con la Escuela de Gobierno donde participaron mas de 100 funcionarios </t>
  </si>
  <si>
    <t>Se elaboró la politica de presevacion digital</t>
  </si>
  <si>
    <t>Se contrató a un asesor externo para la elaboraicón de  la politica de presevacion digital</t>
  </si>
  <si>
    <t>AVANCES A CORTO PLAZO</t>
  </si>
  <si>
    <t>AVANCES A MEDIANO PLAZO</t>
  </si>
  <si>
    <t>AVANCES DE LARGO PLAZO</t>
  </si>
  <si>
    <t>Asignar y/o adecuar los espacios físicos suficientes para el funcionamiento de los archivos de la entidad, teniendo en cuenta las especificaciones técnicas requeridas.</t>
  </si>
  <si>
    <t>Implementar 1a fase del Sistema de Gestión de Documentos Electrónicos de Archivo -SGDEA en la entidad.</t>
  </si>
  <si>
    <t xml:space="preserve">TVD </t>
  </si>
  <si>
    <t>Tablas de Valoracion Documental elaboradas</t>
  </si>
  <si>
    <t>Implementar la Prmera fase del Plan de Preservación Digital.</t>
  </si>
  <si>
    <t>1a fase del Plan de preservación digital a largo plazo implementado</t>
  </si>
  <si>
    <t>% de expedientes electrónicos creados</t>
  </si>
  <si>
    <t>% de documentos del archivo central eliminados</t>
  </si>
  <si>
    <t>% del SGDEA implementado</t>
  </si>
  <si>
    <t>Se avanza en los programas del Sstema Integrado de Conservación (capacitación, saneamiento ambiental, monitoreo ambiental, almacenamiento),  y la politica del plan de preservación digital</t>
  </si>
  <si>
    <t>Programas del SIC ejecutados</t>
  </si>
  <si>
    <t>Se suscribió RP y se realizaron 2 jornadas de fumigación en las instalaciones del Archivo Central</t>
  </si>
  <si>
    <t xml:space="preserve">Se han realizado 14 transferencias documentales de las depedencias del distrito (328,3 ML) </t>
  </si>
  <si>
    <t>Se han elaborado 14 transferencias primarias al archivo central</t>
  </si>
  <si>
    <t xml:space="preserve">Las Tablas de Retención documental y el Cuadro de clasificación documental fue remitido al Archivo Generla de la Nación mediante radicado No.  AGN-1-2023-10928 para revisión y convalidación </t>
  </si>
  <si>
    <t>Se cuenta con cdp y RP para la contratacion del servicio de fumigacion en el archivo central. Se realizaron 2 jornadas de fumigacion en el Archivo Central</t>
  </si>
  <si>
    <t>Seguimiento a los Programas del  SIC (Plan de Conservación Documental -Saneamiento Ambiental-Almacenamiento-Monitoreo Amb-Politica Plan de Preservación)</t>
  </si>
  <si>
    <t>Se adelantó la actualizacion de 524 ML de ineventaros doc del archivo central</t>
  </si>
  <si>
    <t>El resporte de esta meta no es acumulativa a corte sdic 5 se han elaborado 524 metros lineales superando la meta propuesta</t>
  </si>
  <si>
    <t>El resporte de esta meta no es acumulativa a corte dic 5 se han elaborado 524 metros lineales superando la meta propuesta</t>
  </si>
  <si>
    <t>Se realizó jornadas de capacitacion a  109 funcionarios sobre el Plan de Atencion de emergencias</t>
  </si>
  <si>
    <t>Se realizó la capacitación sobre el plan  de Atencion de Emegencias de la Entidad que ya fue elaborado</t>
  </si>
  <si>
    <t>Se entregaron las 60 TRD.  En proceso de revision y aprobacion para su convalidacion en el AGN. Una vez se convaliden seran pubicadas</t>
  </si>
  <si>
    <t>Se suscribió CDP para las TVD pero no fueron contratadas por falta de tiempo</t>
  </si>
  <si>
    <t>Estas actividades se programan para la vigencia del proximo Plan de Desarrollo, teniendo en cuenta que corresponden a las acciones de Largo Plazo previstas en el PINAR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</si>
</sst>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72"/>
      <name val="SansSerif"/>
    </font>
    <font>
      <sz val="11"/>
      <color theme="1"/>
      <name val="Calibri"/>
      <family val="2"/>
      <scheme val="minor"/>
    </font>
    <font>
      <sz val="10"/>
      <name val="SansSerif"/>
    </font>
    <font>
      <sz val="10"/>
      <name val="Arial"/>
      <family val="2"/>
    </font>
    <font>
      <sz val="10"/>
      <color rgb="FFFF0000"/>
      <name val="SansSerif"/>
    </font>
    <font>
      <sz val="10"/>
      <color rgb="FFFF0000"/>
      <name val="Arial"/>
      <family val="2"/>
    </font>
    <font>
      <b/>
      <sz val="10"/>
      <color rgb="FFFF0000"/>
      <name val="SansSerif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14" fontId="2" fillId="0" borderId="36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wrapText="1"/>
    </xf>
    <xf numFmtId="9" fontId="10" fillId="0" borderId="3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9" fontId="1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topLeftCell="B5" zoomScale="82" zoomScaleNormal="82" workbookViewId="0">
      <pane ySplit="1" topLeftCell="A23" activePane="bottomLeft" state="frozen"/>
      <selection activeCell="A5" sqref="A5"/>
      <selection pane="bottomLeft" activeCell="B25" sqref="B25"/>
    </sheetView>
  </sheetViews>
  <sheetFormatPr baseColWidth="10" defaultRowHeight="12.75"/>
  <cols>
    <col min="1" max="1" width="11.42578125" style="19"/>
    <col min="2" max="2" width="39.85546875" style="19" customWidth="1"/>
    <col min="3" max="3" width="14" style="19" customWidth="1"/>
    <col min="4" max="4" width="12.42578125" style="19" customWidth="1"/>
    <col min="5" max="5" width="30" style="19" customWidth="1"/>
    <col min="6" max="6" width="21.7109375" style="19" customWidth="1"/>
    <col min="7" max="7" width="35.28515625" style="19" customWidth="1"/>
    <col min="8" max="9" width="11.42578125" style="19"/>
    <col min="10" max="10" width="8.7109375" style="19" customWidth="1"/>
    <col min="11" max="11" width="5.7109375" style="19" customWidth="1"/>
    <col min="12" max="12" width="6.140625" style="19" customWidth="1"/>
    <col min="13" max="13" width="8" style="19" customWidth="1"/>
    <col min="14" max="14" width="9.5703125" style="19" customWidth="1"/>
    <col min="15" max="15" width="34.7109375" style="19" customWidth="1"/>
    <col min="16" max="16" width="49.7109375" style="19" customWidth="1"/>
    <col min="17" max="16384" width="11.42578125" style="19"/>
  </cols>
  <sheetData>
    <row r="1" spans="1:17" ht="13.5" hidden="1" thickBot="1"/>
    <row r="2" spans="1:17" ht="31.5" hidden="1" customHeight="1" thickBot="1">
      <c r="A2" s="82" t="s">
        <v>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7" ht="16.5" hidden="1" customHeight="1" thickBot="1">
      <c r="A3" s="32"/>
      <c r="B3" s="32" t="s">
        <v>71</v>
      </c>
      <c r="C3" s="84" t="s">
        <v>72</v>
      </c>
      <c r="D3" s="84"/>
      <c r="E3" s="84"/>
      <c r="F3" s="34" t="s">
        <v>73</v>
      </c>
      <c r="G3" s="35">
        <v>45199</v>
      </c>
      <c r="H3" s="32"/>
      <c r="I3" s="32"/>
      <c r="J3" s="29"/>
      <c r="K3" s="29"/>
      <c r="L3" s="29"/>
      <c r="M3" s="29"/>
      <c r="N3" s="32"/>
      <c r="O3" s="32"/>
      <c r="P3" s="33"/>
    </row>
    <row r="4" spans="1:17" ht="22.5" hidden="1" customHeight="1" thickBot="1">
      <c r="A4" s="32"/>
      <c r="B4" s="32"/>
      <c r="C4" s="32"/>
      <c r="D4" s="32"/>
      <c r="E4" s="32"/>
      <c r="F4" s="32"/>
      <c r="G4" s="32"/>
      <c r="H4" s="32"/>
      <c r="I4" s="32"/>
      <c r="J4" s="29"/>
      <c r="K4" s="29"/>
      <c r="L4" s="29"/>
      <c r="M4" s="29"/>
      <c r="N4" s="32"/>
      <c r="O4" s="32"/>
      <c r="P4" s="33"/>
    </row>
    <row r="5" spans="1:17" ht="21.75" customHeight="1" thickBot="1">
      <c r="A5" s="66" t="s">
        <v>14</v>
      </c>
      <c r="B5" s="68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62" t="s">
        <v>5</v>
      </c>
      <c r="H5" s="56" t="s">
        <v>6</v>
      </c>
      <c r="I5" s="64" t="s">
        <v>7</v>
      </c>
      <c r="J5" s="105" t="s">
        <v>13</v>
      </c>
      <c r="K5" s="106"/>
      <c r="L5" s="106"/>
      <c r="M5" s="107"/>
      <c r="N5" s="70" t="s">
        <v>75</v>
      </c>
      <c r="O5" s="58" t="s">
        <v>8</v>
      </c>
      <c r="P5" s="60" t="s">
        <v>9</v>
      </c>
    </row>
    <row r="6" spans="1:17" ht="21.75" customHeight="1" thickBot="1">
      <c r="A6" s="67"/>
      <c r="B6" s="69"/>
      <c r="C6" s="57"/>
      <c r="D6" s="57"/>
      <c r="E6" s="57"/>
      <c r="F6" s="57"/>
      <c r="G6" s="63"/>
      <c r="H6" s="57"/>
      <c r="I6" s="65"/>
      <c r="J6" s="6">
        <v>1</v>
      </c>
      <c r="K6" s="20">
        <v>2</v>
      </c>
      <c r="L6" s="20">
        <v>3</v>
      </c>
      <c r="M6" s="21">
        <v>4</v>
      </c>
      <c r="N6" s="71"/>
      <c r="O6" s="59"/>
      <c r="P6" s="61"/>
      <c r="Q6" s="19">
        <f>48*9</f>
        <v>432</v>
      </c>
    </row>
    <row r="7" spans="1:17" ht="51">
      <c r="A7" s="92" t="s">
        <v>10</v>
      </c>
      <c r="B7" s="25" t="s">
        <v>15</v>
      </c>
      <c r="C7" s="9">
        <v>44986</v>
      </c>
      <c r="D7" s="9">
        <v>45291</v>
      </c>
      <c r="E7" s="2" t="s">
        <v>85</v>
      </c>
      <c r="F7" s="15" t="s">
        <v>35</v>
      </c>
      <c r="G7" s="15" t="s">
        <v>40</v>
      </c>
      <c r="H7" s="4" t="s">
        <v>44</v>
      </c>
      <c r="I7" s="4">
        <v>1</v>
      </c>
      <c r="J7" s="15">
        <v>0</v>
      </c>
      <c r="K7" s="15">
        <v>0</v>
      </c>
      <c r="L7" s="15">
        <v>1</v>
      </c>
      <c r="M7" s="40">
        <v>0</v>
      </c>
      <c r="N7" s="74">
        <f>(J7+K7+L7)/I7</f>
        <v>1</v>
      </c>
      <c r="O7" s="89" t="s">
        <v>106</v>
      </c>
      <c r="P7" s="89" t="s">
        <v>142</v>
      </c>
    </row>
    <row r="8" spans="1:17" ht="38.25">
      <c r="A8" s="92"/>
      <c r="B8" s="25" t="s">
        <v>16</v>
      </c>
      <c r="C8" s="10">
        <v>45015</v>
      </c>
      <c r="D8" s="10">
        <v>45291</v>
      </c>
      <c r="E8" s="2" t="s">
        <v>36</v>
      </c>
      <c r="F8" s="15" t="s">
        <v>35</v>
      </c>
      <c r="G8" s="15" t="s">
        <v>36</v>
      </c>
      <c r="H8" s="4" t="s">
        <v>44</v>
      </c>
      <c r="I8" s="4">
        <v>1</v>
      </c>
      <c r="J8" s="15">
        <v>0</v>
      </c>
      <c r="K8" s="15">
        <v>0</v>
      </c>
      <c r="L8" s="15">
        <v>0</v>
      </c>
      <c r="M8" s="40">
        <v>0</v>
      </c>
      <c r="N8" s="74">
        <f t="shared" ref="N8:N21" si="0">(J8+K8+L8)/I8</f>
        <v>0</v>
      </c>
      <c r="O8" s="90"/>
      <c r="P8" s="90"/>
    </row>
    <row r="9" spans="1:17" ht="38.25">
      <c r="A9" s="92"/>
      <c r="B9" s="25" t="s">
        <v>17</v>
      </c>
      <c r="C9" s="9">
        <v>44958</v>
      </c>
      <c r="D9" s="9">
        <v>45291</v>
      </c>
      <c r="E9" s="2" t="s">
        <v>86</v>
      </c>
      <c r="F9" s="15" t="s">
        <v>35</v>
      </c>
      <c r="G9" s="2" t="s">
        <v>79</v>
      </c>
      <c r="H9" s="4" t="s">
        <v>44</v>
      </c>
      <c r="I9" s="4">
        <v>51</v>
      </c>
      <c r="J9" s="15">
        <v>0</v>
      </c>
      <c r="K9" s="15">
        <v>60</v>
      </c>
      <c r="L9" s="15">
        <v>0</v>
      </c>
      <c r="M9" s="40">
        <v>0</v>
      </c>
      <c r="N9" s="74">
        <v>1</v>
      </c>
      <c r="O9" s="90"/>
      <c r="P9" s="90"/>
      <c r="Q9" s="19">
        <f>48*3</f>
        <v>144</v>
      </c>
    </row>
    <row r="10" spans="1:17" ht="38.25">
      <c r="A10" s="92"/>
      <c r="B10" s="25" t="s">
        <v>90</v>
      </c>
      <c r="C10" s="9">
        <v>45107</v>
      </c>
      <c r="D10" s="9">
        <v>45291</v>
      </c>
      <c r="E10" s="2" t="s">
        <v>39</v>
      </c>
      <c r="F10" s="15" t="s">
        <v>35</v>
      </c>
      <c r="G10" s="2" t="s">
        <v>79</v>
      </c>
      <c r="H10" s="4" t="s">
        <v>44</v>
      </c>
      <c r="I10" s="4">
        <v>51</v>
      </c>
      <c r="J10" s="15">
        <v>0</v>
      </c>
      <c r="K10" s="15">
        <v>60</v>
      </c>
      <c r="L10" s="15">
        <v>0</v>
      </c>
      <c r="M10" s="40">
        <v>0</v>
      </c>
      <c r="N10" s="74">
        <v>1</v>
      </c>
      <c r="O10" s="90"/>
      <c r="P10" s="90"/>
    </row>
    <row r="11" spans="1:17" ht="38.25">
      <c r="A11" s="92"/>
      <c r="B11" s="25" t="s">
        <v>67</v>
      </c>
      <c r="C11" s="9">
        <v>45107</v>
      </c>
      <c r="D11" s="9">
        <v>45291</v>
      </c>
      <c r="E11" s="2" t="s">
        <v>87</v>
      </c>
      <c r="F11" s="15" t="s">
        <v>35</v>
      </c>
      <c r="G11" s="15" t="s">
        <v>88</v>
      </c>
      <c r="H11" s="4" t="s">
        <v>44</v>
      </c>
      <c r="I11" s="4">
        <v>1</v>
      </c>
      <c r="J11" s="15">
        <v>0</v>
      </c>
      <c r="K11" s="15">
        <v>0</v>
      </c>
      <c r="L11" s="15">
        <v>0</v>
      </c>
      <c r="M11" s="40">
        <v>0</v>
      </c>
      <c r="N11" s="74">
        <f t="shared" si="0"/>
        <v>0</v>
      </c>
      <c r="O11" s="91"/>
      <c r="P11" s="91"/>
    </row>
    <row r="12" spans="1:17" ht="51">
      <c r="A12" s="92"/>
      <c r="B12" s="50" t="s">
        <v>91</v>
      </c>
      <c r="C12" s="9">
        <v>45107</v>
      </c>
      <c r="D12" s="9">
        <v>45291</v>
      </c>
      <c r="E12" s="1" t="s">
        <v>37</v>
      </c>
      <c r="F12" s="15" t="s">
        <v>35</v>
      </c>
      <c r="G12" s="2" t="s">
        <v>41</v>
      </c>
      <c r="H12" s="4" t="s">
        <v>44</v>
      </c>
      <c r="I12" s="4">
        <v>10</v>
      </c>
      <c r="J12" s="15">
        <v>11</v>
      </c>
      <c r="K12" s="15">
        <v>0</v>
      </c>
      <c r="L12" s="15">
        <v>0</v>
      </c>
      <c r="M12" s="40">
        <v>3</v>
      </c>
      <c r="N12" s="74">
        <f>(J12+K12+L12+M12)/I12</f>
        <v>1.4</v>
      </c>
      <c r="O12" s="44" t="s">
        <v>141</v>
      </c>
      <c r="P12" s="44" t="s">
        <v>140</v>
      </c>
    </row>
    <row r="13" spans="1:17" ht="63.75">
      <c r="A13" s="92"/>
      <c r="B13" s="25" t="s">
        <v>19</v>
      </c>
      <c r="C13" s="9">
        <v>45107</v>
      </c>
      <c r="D13" s="9">
        <v>45291</v>
      </c>
      <c r="E13" s="7" t="s">
        <v>69</v>
      </c>
      <c r="F13" s="15" t="s">
        <v>35</v>
      </c>
      <c r="G13" s="16" t="s">
        <v>42</v>
      </c>
      <c r="H13" s="4" t="s">
        <v>44</v>
      </c>
      <c r="I13" s="8">
        <v>1</v>
      </c>
      <c r="J13" s="15">
        <v>0</v>
      </c>
      <c r="K13" s="16">
        <v>0</v>
      </c>
      <c r="L13" s="16">
        <v>0</v>
      </c>
      <c r="M13" s="41">
        <v>1</v>
      </c>
      <c r="N13" s="74">
        <v>1</v>
      </c>
      <c r="O13" s="45" t="s">
        <v>143</v>
      </c>
      <c r="P13" s="45" t="s">
        <v>139</v>
      </c>
    </row>
    <row r="14" spans="1:17" ht="98.25" customHeight="1">
      <c r="A14" s="92"/>
      <c r="B14" s="49" t="s">
        <v>18</v>
      </c>
      <c r="C14" s="9">
        <v>45017</v>
      </c>
      <c r="D14" s="9">
        <v>45291</v>
      </c>
      <c r="E14" s="13" t="s">
        <v>144</v>
      </c>
      <c r="F14" s="15" t="s">
        <v>35</v>
      </c>
      <c r="G14" s="13" t="s">
        <v>138</v>
      </c>
      <c r="H14" s="3" t="s">
        <v>44</v>
      </c>
      <c r="I14" s="3">
        <v>5</v>
      </c>
      <c r="J14" s="15">
        <v>2</v>
      </c>
      <c r="K14" s="17">
        <v>0</v>
      </c>
      <c r="L14" s="17">
        <v>2</v>
      </c>
      <c r="M14" s="42">
        <v>1</v>
      </c>
      <c r="N14" s="74">
        <f>(J14+K14+L14+M14)/I14</f>
        <v>1</v>
      </c>
      <c r="O14" s="46" t="s">
        <v>137</v>
      </c>
      <c r="P14" s="46" t="s">
        <v>110</v>
      </c>
    </row>
    <row r="15" spans="1:17" ht="63.75">
      <c r="A15" s="92"/>
      <c r="B15" s="25" t="s">
        <v>27</v>
      </c>
      <c r="C15" s="9">
        <v>44958</v>
      </c>
      <c r="D15" s="9">
        <v>45291</v>
      </c>
      <c r="E15" s="1" t="s">
        <v>70</v>
      </c>
      <c r="F15" s="15" t="s">
        <v>35</v>
      </c>
      <c r="G15" s="13" t="s">
        <v>54</v>
      </c>
      <c r="H15" s="3" t="s">
        <v>44</v>
      </c>
      <c r="I15" s="3">
        <v>400</v>
      </c>
      <c r="J15" s="3">
        <v>282</v>
      </c>
      <c r="K15" s="17">
        <v>332</v>
      </c>
      <c r="L15" s="17">
        <v>432</v>
      </c>
      <c r="M15" s="42">
        <v>524</v>
      </c>
      <c r="N15" s="74">
        <f>(524/400)</f>
        <v>1.31</v>
      </c>
      <c r="O15" s="45" t="s">
        <v>145</v>
      </c>
      <c r="P15" s="38" t="s">
        <v>147</v>
      </c>
    </row>
    <row r="16" spans="1:17" ht="51">
      <c r="A16" s="92"/>
      <c r="B16" s="25" t="s">
        <v>76</v>
      </c>
      <c r="C16" s="9">
        <v>44958</v>
      </c>
      <c r="D16" s="9">
        <v>45291</v>
      </c>
      <c r="E16" s="7" t="s">
        <v>38</v>
      </c>
      <c r="F16" s="15" t="s">
        <v>35</v>
      </c>
      <c r="G16" s="16" t="s">
        <v>43</v>
      </c>
      <c r="H16" s="4" t="s">
        <v>44</v>
      </c>
      <c r="I16" s="8">
        <v>1</v>
      </c>
      <c r="J16" s="8">
        <v>0</v>
      </c>
      <c r="K16" s="16">
        <v>0</v>
      </c>
      <c r="L16" s="16">
        <v>1</v>
      </c>
      <c r="M16" s="41">
        <v>0</v>
      </c>
      <c r="N16" s="74">
        <f t="shared" si="0"/>
        <v>1</v>
      </c>
      <c r="O16" s="45" t="s">
        <v>112</v>
      </c>
      <c r="P16" s="45" t="s">
        <v>111</v>
      </c>
    </row>
    <row r="17" spans="1:16" ht="38.25">
      <c r="A17" s="92"/>
      <c r="B17" s="25" t="s">
        <v>21</v>
      </c>
      <c r="C17" s="9">
        <v>44958</v>
      </c>
      <c r="D17" s="9">
        <v>45291</v>
      </c>
      <c r="E17" s="1" t="s">
        <v>70</v>
      </c>
      <c r="F17" s="15" t="s">
        <v>35</v>
      </c>
      <c r="G17" s="7" t="s">
        <v>54</v>
      </c>
      <c r="H17" s="4" t="s">
        <v>44</v>
      </c>
      <c r="I17" s="8">
        <v>400</v>
      </c>
      <c r="J17" s="3">
        <v>282</v>
      </c>
      <c r="K17" s="17">
        <v>332</v>
      </c>
      <c r="L17" s="17">
        <v>432</v>
      </c>
      <c r="M17" s="41">
        <v>524</v>
      </c>
      <c r="N17" s="74">
        <v>1</v>
      </c>
      <c r="O17" s="45" t="s">
        <v>107</v>
      </c>
      <c r="P17" s="38" t="s">
        <v>146</v>
      </c>
    </row>
    <row r="18" spans="1:16" ht="72.75" customHeight="1">
      <c r="A18" s="92"/>
      <c r="B18" s="49" t="s">
        <v>20</v>
      </c>
      <c r="C18" s="9">
        <v>44958</v>
      </c>
      <c r="D18" s="9">
        <v>45291</v>
      </c>
      <c r="E18" s="13" t="s">
        <v>78</v>
      </c>
      <c r="F18" s="15" t="s">
        <v>35</v>
      </c>
      <c r="G18" s="28" t="s">
        <v>52</v>
      </c>
      <c r="H18" s="4" t="s">
        <v>44</v>
      </c>
      <c r="I18" s="3">
        <v>1</v>
      </c>
      <c r="J18" s="3">
        <v>0</v>
      </c>
      <c r="K18" s="17">
        <v>0</v>
      </c>
      <c r="L18" s="17">
        <v>0</v>
      </c>
      <c r="M18" s="42">
        <v>1</v>
      </c>
      <c r="N18" s="74">
        <v>1</v>
      </c>
      <c r="O18" s="46" t="s">
        <v>148</v>
      </c>
      <c r="P18" s="13" t="s">
        <v>149</v>
      </c>
    </row>
    <row r="19" spans="1:16" ht="63.75">
      <c r="A19" s="92"/>
      <c r="B19" s="25" t="s">
        <v>68</v>
      </c>
      <c r="C19" s="9">
        <v>44958</v>
      </c>
      <c r="D19" s="9">
        <v>45291</v>
      </c>
      <c r="E19" s="13" t="s">
        <v>92</v>
      </c>
      <c r="F19" s="15" t="s">
        <v>35</v>
      </c>
      <c r="G19" s="13" t="s">
        <v>77</v>
      </c>
      <c r="H19" s="4" t="s">
        <v>44</v>
      </c>
      <c r="I19" s="3">
        <v>1</v>
      </c>
      <c r="J19" s="3">
        <v>0</v>
      </c>
      <c r="K19" s="17">
        <v>1</v>
      </c>
      <c r="L19" s="17">
        <v>0</v>
      </c>
      <c r="M19" s="42">
        <v>0</v>
      </c>
      <c r="N19" s="74">
        <f t="shared" si="0"/>
        <v>1</v>
      </c>
      <c r="O19" s="46" t="s">
        <v>114</v>
      </c>
      <c r="P19" s="36" t="s">
        <v>113</v>
      </c>
    </row>
    <row r="20" spans="1:16" ht="82.5" customHeight="1">
      <c r="A20" s="92"/>
      <c r="B20" s="25" t="s">
        <v>22</v>
      </c>
      <c r="C20" s="11">
        <v>44742</v>
      </c>
      <c r="D20" s="9">
        <v>44926</v>
      </c>
      <c r="E20" s="7" t="s">
        <v>39</v>
      </c>
      <c r="F20" s="18" t="s">
        <v>35</v>
      </c>
      <c r="G20" s="7" t="s">
        <v>79</v>
      </c>
      <c r="H20" s="8" t="s">
        <v>45</v>
      </c>
      <c r="I20" s="8">
        <v>51</v>
      </c>
      <c r="J20" s="8">
        <v>0</v>
      </c>
      <c r="K20" s="16">
        <v>61</v>
      </c>
      <c r="L20" s="16">
        <v>0</v>
      </c>
      <c r="M20" s="41">
        <v>0</v>
      </c>
      <c r="N20" s="74">
        <v>1</v>
      </c>
      <c r="O20" s="44" t="s">
        <v>108</v>
      </c>
      <c r="P20" s="14" t="s">
        <v>115</v>
      </c>
    </row>
    <row r="21" spans="1:16" ht="64.5" customHeight="1">
      <c r="A21" s="92"/>
      <c r="B21" s="26" t="s">
        <v>93</v>
      </c>
      <c r="C21" s="11">
        <v>45017</v>
      </c>
      <c r="D21" s="77">
        <v>45291</v>
      </c>
      <c r="E21" s="7" t="s">
        <v>117</v>
      </c>
      <c r="F21" s="18" t="s">
        <v>35</v>
      </c>
      <c r="G21" s="7" t="s">
        <v>118</v>
      </c>
      <c r="H21" s="8" t="s">
        <v>44</v>
      </c>
      <c r="I21" s="8">
        <v>1</v>
      </c>
      <c r="J21" s="8">
        <v>0</v>
      </c>
      <c r="K21" s="16">
        <v>0</v>
      </c>
      <c r="L21" s="16">
        <v>1</v>
      </c>
      <c r="M21" s="41">
        <v>0</v>
      </c>
      <c r="N21" s="74">
        <f t="shared" si="0"/>
        <v>1</v>
      </c>
      <c r="O21" s="47" t="s">
        <v>116</v>
      </c>
      <c r="P21" s="14" t="s">
        <v>119</v>
      </c>
    </row>
    <row r="22" spans="1:16" ht="40.5" customHeight="1" thickBot="1">
      <c r="A22" s="72"/>
      <c r="B22" s="96" t="s">
        <v>125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74">
        <f>AVERAGE(N7:N21)</f>
        <v>0.91400000000000003</v>
      </c>
      <c r="O22" s="55"/>
      <c r="P22" s="73"/>
    </row>
    <row r="23" spans="1:16" ht="26.25" customHeight="1" thickBot="1">
      <c r="A23" s="99" t="s">
        <v>11</v>
      </c>
      <c r="B23" s="85" t="s">
        <v>0</v>
      </c>
      <c r="C23" s="87" t="s">
        <v>1</v>
      </c>
      <c r="D23" s="87" t="s">
        <v>2</v>
      </c>
      <c r="E23" s="87" t="s">
        <v>3</v>
      </c>
      <c r="F23" s="88" t="s">
        <v>4</v>
      </c>
      <c r="G23" s="94" t="s">
        <v>5</v>
      </c>
      <c r="H23" s="87" t="s">
        <v>6</v>
      </c>
      <c r="I23" s="112" t="s">
        <v>7</v>
      </c>
      <c r="J23" s="101" t="s">
        <v>13</v>
      </c>
      <c r="K23" s="102"/>
      <c r="L23" s="102"/>
      <c r="M23" s="103"/>
      <c r="N23" s="37"/>
      <c r="O23" s="113" t="s">
        <v>8</v>
      </c>
      <c r="P23" s="115" t="s">
        <v>9</v>
      </c>
    </row>
    <row r="24" spans="1:16" ht="26.25" customHeight="1">
      <c r="A24" s="99"/>
      <c r="B24" s="86"/>
      <c r="C24" s="88"/>
      <c r="D24" s="88"/>
      <c r="E24" s="88"/>
      <c r="F24" s="93"/>
      <c r="G24" s="95"/>
      <c r="H24" s="88"/>
      <c r="I24" s="119"/>
      <c r="J24" s="30"/>
      <c r="K24" s="31">
        <v>2</v>
      </c>
      <c r="L24" s="31">
        <v>3</v>
      </c>
      <c r="M24" s="43">
        <v>4</v>
      </c>
      <c r="N24" s="48"/>
      <c r="O24" s="117"/>
      <c r="P24" s="118"/>
    </row>
    <row r="25" spans="1:16" ht="54.75" customHeight="1">
      <c r="A25" s="100"/>
      <c r="B25" s="78" t="s">
        <v>94</v>
      </c>
      <c r="C25" s="10">
        <v>45015</v>
      </c>
      <c r="D25" s="10">
        <v>45291</v>
      </c>
      <c r="E25" s="1" t="s">
        <v>46</v>
      </c>
      <c r="F25" s="17" t="s">
        <v>35</v>
      </c>
      <c r="G25" s="17" t="s">
        <v>53</v>
      </c>
      <c r="H25" s="3" t="s">
        <v>45</v>
      </c>
      <c r="I25" s="3">
        <v>20</v>
      </c>
      <c r="J25" s="3">
        <v>0</v>
      </c>
      <c r="K25" s="17">
        <v>0</v>
      </c>
      <c r="L25" s="17">
        <v>20</v>
      </c>
      <c r="M25" s="17">
        <v>0</v>
      </c>
      <c r="N25" s="74">
        <f t="shared" ref="N25:N31" si="1">(J25+K25+L25)/I25</f>
        <v>1</v>
      </c>
      <c r="O25" s="54" t="s">
        <v>120</v>
      </c>
      <c r="P25" s="120" t="s">
        <v>121</v>
      </c>
    </row>
    <row r="26" spans="1:16" ht="51">
      <c r="A26" s="100"/>
      <c r="B26" s="78" t="s">
        <v>24</v>
      </c>
      <c r="C26" s="10">
        <v>45015</v>
      </c>
      <c r="D26" s="10">
        <v>45107</v>
      </c>
      <c r="E26" s="1" t="s">
        <v>36</v>
      </c>
      <c r="F26" s="17" t="s">
        <v>35</v>
      </c>
      <c r="G26" s="1" t="s">
        <v>80</v>
      </c>
      <c r="H26" s="3" t="s">
        <v>45</v>
      </c>
      <c r="I26" s="3">
        <v>1</v>
      </c>
      <c r="J26" s="3">
        <v>0</v>
      </c>
      <c r="K26" s="17">
        <v>0</v>
      </c>
      <c r="L26" s="17">
        <v>0</v>
      </c>
      <c r="M26" s="17">
        <v>0</v>
      </c>
      <c r="N26" s="74">
        <f t="shared" si="1"/>
        <v>0</v>
      </c>
      <c r="O26" s="54" t="s">
        <v>150</v>
      </c>
      <c r="P26" s="121"/>
    </row>
    <row r="27" spans="1:16" ht="51">
      <c r="A27" s="100"/>
      <c r="B27" s="78" t="s">
        <v>25</v>
      </c>
      <c r="C27" s="10">
        <v>44986</v>
      </c>
      <c r="D27" s="10">
        <v>45291</v>
      </c>
      <c r="E27" s="1" t="s">
        <v>99</v>
      </c>
      <c r="F27" s="17" t="s">
        <v>35</v>
      </c>
      <c r="G27" s="17" t="s">
        <v>66</v>
      </c>
      <c r="H27" s="3" t="s">
        <v>45</v>
      </c>
      <c r="I27" s="3">
        <v>30</v>
      </c>
      <c r="J27" s="3">
        <v>13</v>
      </c>
      <c r="K27" s="17">
        <v>15</v>
      </c>
      <c r="L27" s="17">
        <v>1</v>
      </c>
      <c r="M27" s="17">
        <v>1</v>
      </c>
      <c r="N27" s="74">
        <f>(J27+K27+L27+M27)/I27</f>
        <v>1</v>
      </c>
      <c r="O27" s="54" t="s">
        <v>109</v>
      </c>
      <c r="P27" s="14" t="s">
        <v>122</v>
      </c>
    </row>
    <row r="28" spans="1:16" ht="63.75" customHeight="1">
      <c r="A28" s="100"/>
      <c r="B28" s="78" t="s">
        <v>26</v>
      </c>
      <c r="C28" s="10">
        <v>44986</v>
      </c>
      <c r="D28" s="10">
        <v>45291</v>
      </c>
      <c r="E28" s="1" t="s">
        <v>95</v>
      </c>
      <c r="F28" s="17" t="s">
        <v>35</v>
      </c>
      <c r="G28" s="17" t="s">
        <v>96</v>
      </c>
      <c r="H28" s="3" t="s">
        <v>45</v>
      </c>
      <c r="I28" s="3">
        <v>1</v>
      </c>
      <c r="J28" s="3">
        <v>1</v>
      </c>
      <c r="K28" s="17">
        <v>1</v>
      </c>
      <c r="L28" s="17">
        <v>0</v>
      </c>
      <c r="M28" s="17">
        <v>0</v>
      </c>
      <c r="N28" s="74">
        <v>1</v>
      </c>
      <c r="O28" s="51" t="s">
        <v>62</v>
      </c>
      <c r="P28" s="38" t="s">
        <v>100</v>
      </c>
    </row>
    <row r="29" spans="1:16" ht="63.75">
      <c r="A29" s="100"/>
      <c r="B29" s="78" t="s">
        <v>29</v>
      </c>
      <c r="C29" s="12">
        <v>45107</v>
      </c>
      <c r="D29" s="12">
        <v>45291</v>
      </c>
      <c r="E29" s="13" t="s">
        <v>98</v>
      </c>
      <c r="F29" s="17" t="s">
        <v>35</v>
      </c>
      <c r="G29" s="28" t="s">
        <v>97</v>
      </c>
      <c r="H29" s="3" t="s">
        <v>45</v>
      </c>
      <c r="I29" s="3">
        <v>1</v>
      </c>
      <c r="J29" s="3">
        <v>0</v>
      </c>
      <c r="K29" s="17">
        <v>0</v>
      </c>
      <c r="L29" s="17">
        <v>1</v>
      </c>
      <c r="M29" s="17">
        <v>0</v>
      </c>
      <c r="N29" s="74">
        <f t="shared" si="1"/>
        <v>1</v>
      </c>
      <c r="O29" s="52" t="s">
        <v>124</v>
      </c>
      <c r="P29" s="13" t="s">
        <v>123</v>
      </c>
    </row>
    <row r="30" spans="1:16" ht="38.25">
      <c r="A30" s="53"/>
      <c r="B30" s="78" t="s">
        <v>102</v>
      </c>
      <c r="C30" s="12">
        <v>44985</v>
      </c>
      <c r="D30" s="12">
        <v>45290</v>
      </c>
      <c r="E30" s="1" t="s">
        <v>103</v>
      </c>
      <c r="F30" s="17" t="s">
        <v>35</v>
      </c>
      <c r="G30" s="13" t="s">
        <v>104</v>
      </c>
      <c r="H30" s="3" t="s">
        <v>45</v>
      </c>
      <c r="I30" s="3">
        <v>3</v>
      </c>
      <c r="J30" s="3">
        <v>0</v>
      </c>
      <c r="K30" s="17">
        <v>0</v>
      </c>
      <c r="L30" s="17">
        <v>0</v>
      </c>
      <c r="M30" s="17">
        <v>0</v>
      </c>
      <c r="N30" s="74">
        <f t="shared" si="1"/>
        <v>0</v>
      </c>
      <c r="O30" s="122" t="s">
        <v>151</v>
      </c>
      <c r="P30" s="122" t="s">
        <v>101</v>
      </c>
    </row>
    <row r="31" spans="1:16" ht="51">
      <c r="A31" s="53"/>
      <c r="B31" s="78" t="s">
        <v>28</v>
      </c>
      <c r="C31" s="12">
        <v>45137</v>
      </c>
      <c r="D31" s="12">
        <v>45290</v>
      </c>
      <c r="E31" s="1" t="s">
        <v>36</v>
      </c>
      <c r="F31" s="17" t="s">
        <v>35</v>
      </c>
      <c r="G31" s="28" t="s">
        <v>55</v>
      </c>
      <c r="H31" s="3" t="s">
        <v>45</v>
      </c>
      <c r="I31" s="3">
        <v>1</v>
      </c>
      <c r="J31" s="3">
        <v>0</v>
      </c>
      <c r="K31" s="17">
        <v>0</v>
      </c>
      <c r="L31" s="17">
        <v>0</v>
      </c>
      <c r="M31" s="17">
        <v>0</v>
      </c>
      <c r="N31" s="74">
        <f t="shared" si="1"/>
        <v>0</v>
      </c>
      <c r="O31" s="123"/>
      <c r="P31" s="123"/>
    </row>
    <row r="32" spans="1:16" ht="48" customHeight="1" thickBot="1">
      <c r="A32" s="53"/>
      <c r="B32" s="124" t="s">
        <v>126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80">
        <f>AVERAGE(N25:N31)</f>
        <v>0.5714285714285714</v>
      </c>
      <c r="O32" s="75"/>
      <c r="P32" s="76"/>
    </row>
    <row r="33" spans="1:16" ht="20.25" customHeight="1" thickBot="1">
      <c r="A33" s="92" t="s">
        <v>12</v>
      </c>
      <c r="B33" s="127" t="s">
        <v>0</v>
      </c>
      <c r="C33" s="87" t="s">
        <v>1</v>
      </c>
      <c r="D33" s="87" t="s">
        <v>2</v>
      </c>
      <c r="E33" s="87" t="s">
        <v>3</v>
      </c>
      <c r="F33" s="87" t="s">
        <v>4</v>
      </c>
      <c r="G33" s="108" t="s">
        <v>5</v>
      </c>
      <c r="H33" s="87" t="s">
        <v>6</v>
      </c>
      <c r="I33" s="112" t="s">
        <v>7</v>
      </c>
      <c r="J33" s="101" t="s">
        <v>13</v>
      </c>
      <c r="K33" s="102"/>
      <c r="L33" s="102"/>
      <c r="M33" s="104"/>
      <c r="N33" s="79"/>
      <c r="O33" s="113" t="s">
        <v>8</v>
      </c>
      <c r="P33" s="115" t="s">
        <v>9</v>
      </c>
    </row>
    <row r="34" spans="1:16" ht="20.25" customHeight="1">
      <c r="A34" s="92"/>
      <c r="B34" s="127"/>
      <c r="C34" s="87"/>
      <c r="D34" s="87"/>
      <c r="E34" s="87"/>
      <c r="F34" s="88"/>
      <c r="G34" s="108"/>
      <c r="H34" s="87"/>
      <c r="I34" s="112"/>
      <c r="J34" s="5">
        <v>1</v>
      </c>
      <c r="K34" s="22">
        <v>2</v>
      </c>
      <c r="L34" s="22">
        <v>3</v>
      </c>
      <c r="M34" s="23">
        <v>4</v>
      </c>
      <c r="N34" s="39"/>
      <c r="O34" s="114"/>
      <c r="P34" s="116"/>
    </row>
    <row r="35" spans="1:16" ht="38.25">
      <c r="A35" s="92"/>
      <c r="B35" s="25" t="s">
        <v>23</v>
      </c>
      <c r="C35" s="12">
        <v>45293</v>
      </c>
      <c r="D35" s="12">
        <v>46752</v>
      </c>
      <c r="E35" s="1" t="s">
        <v>130</v>
      </c>
      <c r="F35" s="15" t="s">
        <v>35</v>
      </c>
      <c r="G35" s="2" t="s">
        <v>131</v>
      </c>
      <c r="H35" s="3" t="s">
        <v>75</v>
      </c>
      <c r="I35" s="13">
        <v>100</v>
      </c>
      <c r="J35" s="3"/>
      <c r="K35" s="17"/>
      <c r="L35" s="17"/>
      <c r="M35" s="17"/>
      <c r="N35" s="17"/>
      <c r="O35" s="13" t="s">
        <v>61</v>
      </c>
      <c r="P35" s="81" t="s">
        <v>152</v>
      </c>
    </row>
    <row r="36" spans="1:16" ht="25.5" customHeight="1">
      <c r="A36" s="92"/>
      <c r="B36" s="25" t="s">
        <v>132</v>
      </c>
      <c r="C36" s="12">
        <v>45294</v>
      </c>
      <c r="D36" s="12">
        <v>46752</v>
      </c>
      <c r="E36" s="2" t="s">
        <v>105</v>
      </c>
      <c r="F36" s="15" t="s">
        <v>35</v>
      </c>
      <c r="G36" s="2" t="s">
        <v>133</v>
      </c>
      <c r="H36" s="3" t="s">
        <v>75</v>
      </c>
      <c r="I36" s="13">
        <v>50</v>
      </c>
      <c r="J36" s="4"/>
      <c r="K36" s="15"/>
      <c r="L36" s="15"/>
      <c r="M36" s="15"/>
      <c r="N36" s="24"/>
      <c r="O36" s="24" t="s">
        <v>61</v>
      </c>
      <c r="P36" s="81"/>
    </row>
    <row r="37" spans="1:16" ht="51">
      <c r="A37" s="92"/>
      <c r="B37" s="25" t="s">
        <v>30</v>
      </c>
      <c r="C37" s="12">
        <v>45295</v>
      </c>
      <c r="D37" s="12">
        <v>46752</v>
      </c>
      <c r="E37" s="1" t="s">
        <v>81</v>
      </c>
      <c r="F37" s="15" t="s">
        <v>35</v>
      </c>
      <c r="G37" s="17" t="s">
        <v>134</v>
      </c>
      <c r="H37" s="3" t="s">
        <v>75</v>
      </c>
      <c r="I37" s="13">
        <v>100</v>
      </c>
      <c r="J37" s="4"/>
      <c r="K37" s="15"/>
      <c r="L37" s="15"/>
      <c r="M37" s="15"/>
      <c r="N37" s="15"/>
      <c r="O37" s="17" t="s">
        <v>63</v>
      </c>
      <c r="P37" s="81"/>
    </row>
    <row r="38" spans="1:16" ht="51">
      <c r="A38" s="92"/>
      <c r="B38" s="25" t="s">
        <v>128</v>
      </c>
      <c r="C38" s="12">
        <v>45296</v>
      </c>
      <c r="D38" s="12">
        <v>46752</v>
      </c>
      <c r="E38" s="1" t="s">
        <v>47</v>
      </c>
      <c r="F38" s="15" t="s">
        <v>35</v>
      </c>
      <c r="G38" s="17" t="s">
        <v>56</v>
      </c>
      <c r="H38" s="3" t="s">
        <v>75</v>
      </c>
      <c r="I38" s="13">
        <v>100</v>
      </c>
      <c r="J38" s="3"/>
      <c r="K38" s="17"/>
      <c r="L38" s="17"/>
      <c r="M38" s="17"/>
      <c r="N38" s="17"/>
      <c r="O38" s="1" t="s">
        <v>64</v>
      </c>
      <c r="P38" s="81"/>
    </row>
    <row r="39" spans="1:16" ht="51">
      <c r="A39" s="92"/>
      <c r="B39" s="25" t="s">
        <v>31</v>
      </c>
      <c r="C39" s="12">
        <v>45297</v>
      </c>
      <c r="D39" s="12">
        <v>46752</v>
      </c>
      <c r="E39" s="7" t="s">
        <v>48</v>
      </c>
      <c r="F39" s="15" t="s">
        <v>35</v>
      </c>
      <c r="G39" s="16" t="s">
        <v>57</v>
      </c>
      <c r="H39" s="13" t="s">
        <v>44</v>
      </c>
      <c r="I39" s="13">
        <v>1</v>
      </c>
      <c r="J39" s="8"/>
      <c r="K39" s="16"/>
      <c r="L39" s="16"/>
      <c r="M39" s="16"/>
      <c r="N39" s="16"/>
      <c r="O39" s="7" t="s">
        <v>82</v>
      </c>
      <c r="P39" s="81"/>
    </row>
    <row r="40" spans="1:16" ht="43.5" customHeight="1">
      <c r="A40" s="92"/>
      <c r="B40" s="26" t="s">
        <v>32</v>
      </c>
      <c r="C40" s="12">
        <v>45664</v>
      </c>
      <c r="D40" s="12">
        <v>46752</v>
      </c>
      <c r="E40" s="7" t="s">
        <v>49</v>
      </c>
      <c r="F40" s="15" t="s">
        <v>35</v>
      </c>
      <c r="G40" s="7" t="s">
        <v>135</v>
      </c>
      <c r="H40" s="3" t="s">
        <v>75</v>
      </c>
      <c r="I40" s="13">
        <v>30</v>
      </c>
      <c r="J40" s="8"/>
      <c r="K40" s="16"/>
      <c r="L40" s="16"/>
      <c r="M40" s="16"/>
      <c r="N40" s="16"/>
      <c r="O40" s="7" t="s">
        <v>65</v>
      </c>
      <c r="P40" s="81"/>
    </row>
    <row r="41" spans="1:16" ht="38.25">
      <c r="A41" s="92"/>
      <c r="B41" s="25" t="s">
        <v>129</v>
      </c>
      <c r="C41" s="12">
        <v>45299</v>
      </c>
      <c r="D41" s="12">
        <v>46752</v>
      </c>
      <c r="E41" s="7" t="s">
        <v>50</v>
      </c>
      <c r="F41" s="15" t="s">
        <v>35</v>
      </c>
      <c r="G41" s="16" t="s">
        <v>136</v>
      </c>
      <c r="H41" s="3" t="s">
        <v>75</v>
      </c>
      <c r="I41" s="13">
        <v>100</v>
      </c>
      <c r="J41" s="8"/>
      <c r="K41" s="16"/>
      <c r="L41" s="16"/>
      <c r="M41" s="16"/>
      <c r="N41" s="16"/>
      <c r="O41" s="16" t="s">
        <v>83</v>
      </c>
      <c r="P41" s="81"/>
    </row>
    <row r="42" spans="1:16" ht="49.5" customHeight="1">
      <c r="A42" s="92"/>
      <c r="B42" s="26" t="s">
        <v>33</v>
      </c>
      <c r="C42" s="12">
        <v>45300</v>
      </c>
      <c r="D42" s="12">
        <v>46752</v>
      </c>
      <c r="E42" s="7" t="s">
        <v>51</v>
      </c>
      <c r="F42" s="15" t="s">
        <v>35</v>
      </c>
      <c r="G42" s="16" t="s">
        <v>58</v>
      </c>
      <c r="H42" s="13" t="s">
        <v>44</v>
      </c>
      <c r="I42" s="13">
        <v>1</v>
      </c>
      <c r="J42" s="8"/>
      <c r="K42" s="16"/>
      <c r="L42" s="16"/>
      <c r="M42" s="16"/>
      <c r="N42" s="16"/>
      <c r="O42" s="7" t="s">
        <v>84</v>
      </c>
      <c r="P42" s="81"/>
    </row>
    <row r="43" spans="1:16" ht="32.25" customHeight="1">
      <c r="A43" s="92"/>
      <c r="B43" s="27" t="s">
        <v>34</v>
      </c>
      <c r="C43" s="12">
        <v>45301</v>
      </c>
      <c r="D43" s="12">
        <v>46752</v>
      </c>
      <c r="E43" s="1" t="s">
        <v>60</v>
      </c>
      <c r="F43" s="15" t="s">
        <v>35</v>
      </c>
      <c r="G43" s="1" t="s">
        <v>59</v>
      </c>
      <c r="H43" s="3" t="s">
        <v>75</v>
      </c>
      <c r="I43" s="13">
        <v>100</v>
      </c>
      <c r="J43" s="3"/>
      <c r="K43" s="17"/>
      <c r="L43" s="17"/>
      <c r="M43" s="17"/>
      <c r="N43" s="17"/>
      <c r="O43" s="1" t="s">
        <v>89</v>
      </c>
      <c r="P43" s="81"/>
    </row>
    <row r="44" spans="1:16" ht="38.25" customHeight="1">
      <c r="B44" s="109" t="s">
        <v>127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7"/>
      <c r="O44" s="17"/>
      <c r="P44" s="17"/>
    </row>
  </sheetData>
  <protectedRanges>
    <protectedRange sqref="C8:D8" name="Rango1_3_2"/>
  </protectedRanges>
  <mergeCells count="37">
    <mergeCell ref="B44:M44"/>
    <mergeCell ref="I33:I34"/>
    <mergeCell ref="O33:O34"/>
    <mergeCell ref="P33:P34"/>
    <mergeCell ref="O23:O24"/>
    <mergeCell ref="P23:P24"/>
    <mergeCell ref="I23:I24"/>
    <mergeCell ref="P25:P26"/>
    <mergeCell ref="P30:P31"/>
    <mergeCell ref="B32:M32"/>
    <mergeCell ref="B33:B34"/>
    <mergeCell ref="C33:C34"/>
    <mergeCell ref="D33:D34"/>
    <mergeCell ref="E33:E34"/>
    <mergeCell ref="F33:F34"/>
    <mergeCell ref="O30:O31"/>
    <mergeCell ref="J33:M33"/>
    <mergeCell ref="J5:M5"/>
    <mergeCell ref="G33:G34"/>
    <mergeCell ref="H33:H34"/>
    <mergeCell ref="D23:D24"/>
    <mergeCell ref="P35:P43"/>
    <mergeCell ref="A2:P2"/>
    <mergeCell ref="C3:E3"/>
    <mergeCell ref="B23:B24"/>
    <mergeCell ref="C23:C24"/>
    <mergeCell ref="P7:P11"/>
    <mergeCell ref="O7:O11"/>
    <mergeCell ref="A7:A21"/>
    <mergeCell ref="E23:E24"/>
    <mergeCell ref="F23:F24"/>
    <mergeCell ref="G23:G24"/>
    <mergeCell ref="H23:H24"/>
    <mergeCell ref="B22:M22"/>
    <mergeCell ref="A33:A43"/>
    <mergeCell ref="A23:A29"/>
    <mergeCell ref="J23:M23"/>
  </mergeCells>
  <pageMargins left="0.7" right="0.7" top="0.75" bottom="0.75" header="0.3" footer="0.3"/>
  <pageSetup paperSize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B1F7D4E16FB48BE917CD699CBE250" ma:contentTypeVersion="11" ma:contentTypeDescription="Create a new document." ma:contentTypeScope="" ma:versionID="77ca64372181b5c2e97845c5154c9459">
  <xsd:schema xmlns:xsd="http://www.w3.org/2001/XMLSchema" xmlns:xs="http://www.w3.org/2001/XMLSchema" xmlns:p="http://schemas.microsoft.com/office/2006/metadata/properties" xmlns:ns3="39d3f8d7-5e22-4b40-93ed-9fdb6e283f20" targetNamespace="http://schemas.microsoft.com/office/2006/metadata/properties" ma:root="true" ma:fieldsID="f3973ebb7def8943b8e0c0ce171e4cc8" ns3:_="">
    <xsd:import namespace="39d3f8d7-5e22-4b40-93ed-9fdb6e283f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3f8d7-5e22-4b40-93ed-9fdb6e283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E4278-2BD6-488A-A875-89243F58C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3f8d7-5e22-4b40-93ed-9fdb6e283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D5B5A9-07A3-4052-A697-FE8F7F13FD38}">
  <ds:schemaRefs>
    <ds:schemaRef ds:uri="http://purl.org/dc/dcmitype/"/>
    <ds:schemaRef ds:uri="39d3f8d7-5e22-4b40-93ed-9fdb6e283f20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6E18F98-EA1C-4A68-95EB-A853B9EF5C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Barraza Aparicio</dc:creator>
  <cp:lastModifiedBy>Rene Alejandro Abello Ramos</cp:lastModifiedBy>
  <cp:lastPrinted>2023-02-28T14:22:59Z</cp:lastPrinted>
  <dcterms:created xsi:type="dcterms:W3CDTF">2021-06-04T19:55:09Z</dcterms:created>
  <dcterms:modified xsi:type="dcterms:W3CDTF">2023-12-06T14:10:54Z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0x010100FABB1F7D4E16FB48BE917CD699CBE250</vt:lpwstr>
  </property>
</Properties>
</file>