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ea13f30f6909b780/Escritorio/ALCALDIA DE CARTAGENA 2024/3. CENTROS DE POTENC-IA/2. FASE II/"/>
    </mc:Choice>
  </mc:AlternateContent>
  <xr:revisionPtr revIDLastSave="39" documentId="8_{E13C1BBD-F9CB-4A21-85FD-D43C66F09DA5}" xr6:coauthVersionLast="47" xr6:coauthVersionMax="47" xr10:uidLastSave="{7ACB3F52-E8EC-4127-95A3-6015EC9BD58F}"/>
  <bookViews>
    <workbookView xWindow="-110" yWindow="-110" windowWidth="19420" windowHeight="10300" activeTab="1" xr2:uid="{00000000-000D-0000-FFFF-FFFF00000000}"/>
  </bookViews>
  <sheets>
    <sheet name="Hoja1" sheetId="5" r:id="rId1"/>
    <sheet name="Areas 2024-04-10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0" i="3" l="1"/>
  <c r="F39" i="3"/>
  <c r="F38" i="3"/>
  <c r="G32" i="3"/>
  <c r="G31" i="3"/>
  <c r="G30" i="3"/>
  <c r="F28" i="3"/>
  <c r="F27" i="3"/>
  <c r="F25" i="3"/>
  <c r="F23" i="3"/>
  <c r="F20" i="3"/>
  <c r="F19" i="3"/>
  <c r="F17" i="3"/>
</calcChain>
</file>

<file path=xl/sharedStrings.xml><?xml version="1.0" encoding="utf-8"?>
<sst xmlns="http://schemas.openxmlformats.org/spreadsheetml/2006/main" count="121" uniqueCount="88">
  <si>
    <t>MinTIC</t>
  </si>
  <si>
    <t>V.2</t>
  </si>
  <si>
    <t>Total áreas</t>
  </si>
  <si>
    <t>Área mínima de predio a postular. Área util, no incluye aislamientos, retiros, estacionamientos u otras afectaciones.</t>
  </si>
  <si>
    <t>Relación construido – urbanizado</t>
  </si>
  <si>
    <t xml:space="preserve"> </t>
  </si>
  <si>
    <t>Urbanismo adicional zonas duras</t>
  </si>
  <si>
    <t>Area predio mínimo – Total construido
Relación zona dura - zona verde</t>
  </si>
  <si>
    <t>Suma de espacio cubierto y descubierto</t>
  </si>
  <si>
    <t>Área Circulación</t>
  </si>
  <si>
    <t>Adicional circulaciones cubiertas. Puede ser menor, validar que todo espacio tenga acceso cubierto con anchos de 1.20m para uso privado, y 1.80 m para público</t>
  </si>
  <si>
    <t>Área Total espacios</t>
  </si>
  <si>
    <t>Espacios utiles</t>
  </si>
  <si>
    <t>Cap.</t>
  </si>
  <si>
    <t>Espacio</t>
  </si>
  <si>
    <t>Personas</t>
  </si>
  <si>
    <t>Índice x pers.</t>
  </si>
  <si>
    <t>Área Cubierta</t>
  </si>
  <si>
    <t>Área Desc.</t>
  </si>
  <si>
    <t>Caracterización de espacios</t>
  </si>
  <si>
    <t>Cantidad espacios</t>
  </si>
  <si>
    <t>Personas x turno</t>
  </si>
  <si>
    <t/>
  </si>
  <si>
    <t>Recepción</t>
  </si>
  <si>
    <t>Acceso al edificio. Espacio con barra alta. 1 funcionario y 2 usuarios. Espacio para fila o turno. Plano informativo o pantalla inteligente. Pantalla o cartelera con programas del mes</t>
  </si>
  <si>
    <t>Gobierno Digital / Asistente Conectividad</t>
  </si>
  <si>
    <t>Espacio para asistente digital x2  y terminal (PC) fijo a pared para consultas rápidas. Pequeña sala de espera con mobiliario bajo</t>
  </si>
  <si>
    <t>Kitchenette / Lockers</t>
  </si>
  <si>
    <t>Espacio para cocineta con microondas y lavaplatos. Barra a pared con bancas altas. Lockers para funcionarios (6)</t>
  </si>
  <si>
    <t>Baño PMR</t>
  </si>
  <si>
    <t>Baño Personas movilidad reducida. Incluir cambiador plegable. Baño familiar</t>
  </si>
  <si>
    <t>Concesion</t>
  </si>
  <si>
    <t>Espacio para montaje de concesión venta. Café, accesorios celular, comida ligera.</t>
  </si>
  <si>
    <t/>
  </si>
  <si>
    <t>Ludoteca Digital. (Aula preescolar)</t>
  </si>
  <si>
    <t/>
  </si>
  <si>
    <t>Salón múltiple</t>
  </si>
  <si>
    <t>Tipo aula, mobiliario modular. Para clase o charla, o para debates o reuniones.  Video Beam o TV, tablero inteligente. Si hay 2 espacios o mas, posibilidad de unirlos entre si, para un solo espacio.</t>
  </si>
  <si>
    <t>Producción de contenidos</t>
  </si>
  <si>
    <t>2 espacios. 1 con sinfin, y aislamiento acústico. Altura mayor, para parrilla de luces. 
Otro espacio, como cabina de control, con vidrio acústico, meson, sofá, y escritorio, para 2  personas.
Cerca a deposito central para guardar trípodes, etc. Req. AA en climas cálidos.</t>
  </si>
  <si>
    <t/>
  </si>
  <si>
    <t>Zona trabajo grupal, reuniones abiertas</t>
  </si>
  <si>
    <t>Mueble silla respaldo alto, para reuniones semi privadas. Dentro del espacio general de trabajo</t>
  </si>
  <si>
    <t xml:space="preserve">  </t>
  </si>
  <si>
    <t>Espacio circulacion, muebles almacenamiento, etc.</t>
  </si>
  <si>
    <t>Zona trabajo individual</t>
  </si>
  <si>
    <t xml:space="preserve">Espacio tipo coworking. Barra + stool, con divisiones superiores de privacidad. Punto eléctrico, iluminación de trabajo. </t>
  </si>
  <si>
    <t>Zona Consolas videojuego</t>
  </si>
  <si>
    <t>Espacio colorido, con mobiliario informal, sofás, bean bags, etc, para video juegos. Espacio con control acústico en muros y cielo raso. Cerca a espacios exteriores, para tener relación visual con zona urbana. Req. AA en climas cálidos</t>
  </si>
  <si>
    <t>Taller AR – VR</t>
  </si>
  <si>
    <t>Espacio cerrado, control de iluminación, para uso de sistemas de realidad aumentada o virtual. Req. AA en climas cálidos</t>
  </si>
  <si>
    <t/>
  </si>
  <si>
    <t>Zona de mesas altas, bajas, café</t>
  </si>
  <si>
    <t>Anexo a concesión café. Puede ser cubierto o con pérgola, de acuerdo al clima del lugar.</t>
  </si>
  <si>
    <t>Zona con prado artificial, tumbadoras o gradas.  Descubierto, con pérgolas. Juegos de mesa escala grande</t>
  </si>
  <si>
    <t>Teatrino, tarima y gradas</t>
  </si>
  <si>
    <t xml:space="preserve">Espacio para presentaciones. Graderias en prado o concreto. Tarima, o tarima puede ser una de las aulas múltiples con muro removible. Espacio exterior. Cine nocturno con video beam o pantalla LED </t>
  </si>
  <si>
    <t/>
  </si>
  <si>
    <t>Bodega</t>
  </si>
  <si>
    <t>Almacenamiento general proyecto. Compartimentar de acuerdo a necesidad específica</t>
  </si>
  <si>
    <t>Rack, comunicaciones, servidor</t>
  </si>
  <si>
    <t xml:space="preserve">Espacio para 2 rack 24”, UPS, tablero, entrada comunicaciones </t>
  </si>
  <si>
    <t>Tanques agua y bombas</t>
  </si>
  <si>
    <t>Espacio para equipo presión y tanque en concreto enterrado</t>
  </si>
  <si>
    <t xml:space="preserve">Baños </t>
  </si>
  <si>
    <t>Servicio hombres y mujeres</t>
  </si>
  <si>
    <t>Baños Pre escolar / Familiar</t>
  </si>
  <si>
    <t>Igual a baño familiar</t>
  </si>
  <si>
    <t>Cuarto basuras, lavatraperos</t>
  </si>
  <si>
    <t xml:space="preserve">Espacio ventilado, en perímetro del edifico, acceso facil a calle. </t>
  </si>
  <si>
    <t>Sub Estación, planta eléctrica, suplencia</t>
  </si>
  <si>
    <t>Validar con proyecto técnico</t>
  </si>
  <si>
    <t>Total construido - Área Cubierta</t>
  </si>
  <si>
    <t>Total construido - Área descubierta</t>
  </si>
  <si>
    <t>Centros potenc-IA</t>
  </si>
  <si>
    <t xml:space="preserve">Anexo 3. Programa Arquitectónico </t>
  </si>
  <si>
    <t/>
  </si>
  <si>
    <t>Circulación interna</t>
  </si>
  <si>
    <t>Zona de juegos</t>
  </si>
  <si>
    <t>Tipo B</t>
  </si>
  <si>
    <t>#</t>
  </si>
  <si>
    <t>TIPO A</t>
  </si>
  <si>
    <t>TIPO B</t>
  </si>
  <si>
    <t>TIPO C</t>
  </si>
  <si>
    <t>Distribución</t>
  </si>
  <si>
    <t>Espacios</t>
  </si>
  <si>
    <t>Cantidad de espacios</t>
  </si>
  <si>
    <t>Se contempla un 50% area tratada y un 50% no tratada. Sin embargo, se debe como mínimo garantizar que la z.v. no tratada cuente con nivelación y pendientado + siembra de grama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</si>
</sst>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&quot; pers.&quot;"/>
    <numFmt numFmtId="165" formatCode="0.0&quot; m²&quot;"/>
    <numFmt numFmtId="166" formatCode="0.0&quot; m² x pers.&quot;"/>
    <numFmt numFmtId="167" formatCode="yy/mm/dd"/>
    <numFmt numFmtId="168" formatCode="0&quot; m²&quot;"/>
    <numFmt numFmtId="169" formatCode="&quot;1 x cada &quot;0&quot; pers.&quot;"/>
    <numFmt numFmtId="170" formatCode="0.0"/>
  </numFmts>
  <fonts count="17" x14ac:knownFonts="1">
    <font>
      <sz val="11"/>
      <color theme="1"/>
      <name val="Aptos Narrow"/>
      <family val="2"/>
      <scheme val="minor"/>
    </font>
    <font>
      <b/>
      <sz val="14"/>
      <color rgb="FF000000"/>
      <name val="Century Gothic"/>
      <family val="2"/>
    </font>
    <font>
      <sz val="14"/>
      <color theme="1"/>
      <name val="Century Gothic"/>
      <family val="2"/>
    </font>
    <font>
      <sz val="8"/>
      <color theme="1"/>
      <name val="Century Gothic"/>
      <family val="2"/>
    </font>
    <font>
      <b/>
      <sz val="14"/>
      <color theme="1"/>
      <name val="Century Gothic"/>
      <family val="2"/>
    </font>
    <font>
      <b/>
      <sz val="8"/>
      <color rgb="FF000000"/>
      <name val="Century Gothic"/>
      <family val="2"/>
    </font>
    <font>
      <b/>
      <sz val="30"/>
      <color theme="1"/>
      <name val="Century Gothic"/>
      <family val="2"/>
    </font>
    <font>
      <sz val="10"/>
      <name val="Verdana"/>
      <family val="2"/>
    </font>
    <font>
      <b/>
      <sz val="10"/>
      <color theme="1"/>
      <name val="Century Gothic"/>
      <family val="2"/>
    </font>
    <font>
      <sz val="10"/>
      <color theme="1"/>
      <name val="Century Gothic"/>
      <family val="2"/>
    </font>
    <font>
      <b/>
      <sz val="20"/>
      <color theme="1"/>
      <name val="Century Gothic"/>
      <family val="2"/>
    </font>
    <font>
      <b/>
      <sz val="8"/>
      <color theme="1"/>
      <name val="Century Gothic"/>
      <family val="2"/>
    </font>
    <font>
      <b/>
      <sz val="10"/>
      <color rgb="FF000000"/>
      <name val="Century Gothic"/>
      <family val="2"/>
    </font>
    <font>
      <b/>
      <sz val="20"/>
      <color rgb="FF000000"/>
      <name val="Century Gothic"/>
      <family val="2"/>
    </font>
    <font>
      <sz val="10"/>
      <color rgb="FF000000"/>
      <name val="Century Gothic"/>
      <family val="2"/>
    </font>
    <font>
      <b/>
      <sz val="20"/>
      <color rgb="FF000000"/>
      <name val="Century Gothic"/>
      <family val="2"/>
    </font>
    <font>
      <sz val="10"/>
      <color theme="1"/>
      <name val="Cavolini"/>
      <family val="4"/>
    </font>
  </fonts>
  <fills count="16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EAD3"/>
        <bgColor rgb="FFD9EAD3"/>
      </patternFill>
    </fill>
    <fill>
      <patternFill patternType="solid">
        <fgColor rgb="FFC9DAF8"/>
        <bgColor rgb="FFDEE6EF"/>
      </patternFill>
    </fill>
    <fill>
      <patternFill patternType="solid">
        <fgColor rgb="FFC9DAF8"/>
        <bgColor rgb="FFFFD7D7"/>
      </patternFill>
    </fill>
    <fill>
      <patternFill patternType="solid">
        <fgColor rgb="FFFFFFD7"/>
        <bgColor rgb="FFFFFFD7"/>
      </patternFill>
    </fill>
    <fill>
      <patternFill patternType="solid">
        <fgColor rgb="FFDEE6EF"/>
        <bgColor rgb="FFDEE6EF"/>
      </patternFill>
    </fill>
    <fill>
      <patternFill patternType="solid">
        <fgColor rgb="FFB6D7A8"/>
        <bgColor rgb="FFB6D7A8"/>
      </patternFill>
    </fill>
    <fill>
      <patternFill patternType="solid">
        <fgColor rgb="FFCCCCCC"/>
        <bgColor rgb="FFCCCCCC"/>
      </patternFill>
    </fill>
    <fill>
      <patternFill patternType="solid">
        <fgColor rgb="FFF9CB9C"/>
        <bgColor rgb="FFF9CB9C"/>
      </patternFill>
    </fill>
    <fill>
      <patternFill patternType="solid">
        <fgColor rgb="FFD5A6BD"/>
        <bgColor rgb="FFD5A6BD"/>
      </patternFill>
    </fill>
    <fill>
      <patternFill patternType="solid">
        <fgColor rgb="FF9FC5E8"/>
        <bgColor rgb="FF9FC5E8"/>
      </patternFill>
    </fill>
    <fill>
      <patternFill patternType="solid">
        <fgColor rgb="FFB2B2B2"/>
        <bgColor rgb="FFB2B2B2"/>
      </patternFill>
    </fill>
    <fill>
      <patternFill patternType="solid">
        <fgColor rgb="FFEA9999"/>
        <bgColor rgb="FFEA9999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164" fontId="3" fillId="0" borderId="0" xfId="0" applyNumberFormat="1" applyFont="1" applyAlignment="1">
      <alignment vertical="center"/>
    </xf>
    <xf numFmtId="165" fontId="2" fillId="0" borderId="0" xfId="0" applyNumberFormat="1" applyFont="1" applyAlignment="1">
      <alignment horizontal="center" vertical="center"/>
    </xf>
    <xf numFmtId="164" fontId="5" fillId="0" borderId="0" xfId="0" applyNumberFormat="1" applyFont="1" applyAlignment="1">
      <alignment horizontal="right" vertical="center"/>
    </xf>
    <xf numFmtId="166" fontId="2" fillId="0" borderId="0" xfId="0" applyNumberFormat="1" applyFont="1" applyAlignment="1">
      <alignment vertical="center"/>
    </xf>
    <xf numFmtId="167" fontId="8" fillId="0" borderId="0" xfId="0" applyNumberFormat="1" applyFont="1" applyAlignment="1">
      <alignment vertical="center"/>
    </xf>
    <xf numFmtId="0" fontId="9" fillId="0" borderId="0" xfId="0" applyFont="1" applyAlignment="1">
      <alignment vertical="center"/>
    </xf>
    <xf numFmtId="164" fontId="5" fillId="0" borderId="0" xfId="0" applyNumberFormat="1" applyFont="1" applyAlignment="1">
      <alignment vertical="center"/>
    </xf>
    <xf numFmtId="166" fontId="9" fillId="0" borderId="0" xfId="0" applyNumberFormat="1" applyFont="1" applyAlignment="1">
      <alignment vertical="center"/>
    </xf>
    <xf numFmtId="165" fontId="9" fillId="0" borderId="0" xfId="0" applyNumberFormat="1" applyFont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9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wrapText="1"/>
    </xf>
    <xf numFmtId="165" fontId="8" fillId="0" borderId="2" xfId="0" applyNumberFormat="1" applyFont="1" applyBorder="1" applyAlignment="1">
      <alignment horizontal="center" vertical="center" wrapText="1"/>
    </xf>
    <xf numFmtId="168" fontId="2" fillId="2" borderId="2" xfId="0" applyNumberFormat="1" applyFont="1" applyFill="1" applyBorder="1" applyAlignment="1">
      <alignment wrapText="1"/>
    </xf>
    <xf numFmtId="164" fontId="11" fillId="0" borderId="2" xfId="0" applyNumberFormat="1" applyFont="1" applyBorder="1" applyAlignment="1">
      <alignment horizontal="center" vertical="center" wrapText="1"/>
    </xf>
    <xf numFmtId="10" fontId="8" fillId="0" borderId="2" xfId="0" applyNumberFormat="1" applyFont="1" applyBorder="1" applyAlignment="1">
      <alignment horizontal="center" vertical="center" wrapText="1"/>
    </xf>
    <xf numFmtId="10" fontId="11" fillId="0" borderId="2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164" fontId="11" fillId="0" borderId="2" xfId="0" applyNumberFormat="1" applyFont="1" applyBorder="1" applyAlignment="1">
      <alignment vertical="center" wrapText="1"/>
    </xf>
    <xf numFmtId="166" fontId="8" fillId="0" borderId="2" xfId="0" applyNumberFormat="1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166" fontId="12" fillId="0" borderId="2" xfId="0" applyNumberFormat="1" applyFont="1" applyBorder="1" applyAlignment="1">
      <alignment horizontal="center" vertical="center" wrapText="1"/>
    </xf>
    <xf numFmtId="165" fontId="12" fillId="0" borderId="2" xfId="0" applyNumberFormat="1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166" fontId="9" fillId="9" borderId="2" xfId="0" applyNumberFormat="1" applyFont="1" applyFill="1" applyBorder="1" applyAlignment="1">
      <alignment horizontal="center" vertical="center" wrapText="1"/>
    </xf>
    <xf numFmtId="165" fontId="9" fillId="0" borderId="2" xfId="0" applyNumberFormat="1" applyFont="1" applyBorder="1" applyAlignment="1">
      <alignment horizontal="center" vertical="center" wrapText="1"/>
    </xf>
    <xf numFmtId="0" fontId="14" fillId="0" borderId="2" xfId="0" applyFont="1" applyBorder="1" applyAlignment="1">
      <alignment vertical="center" wrapText="1"/>
    </xf>
    <xf numFmtId="164" fontId="3" fillId="0" borderId="2" xfId="0" applyNumberFormat="1" applyFont="1" applyBorder="1" applyAlignment="1">
      <alignment vertical="center" wrapText="1"/>
    </xf>
    <xf numFmtId="166" fontId="9" fillId="0" borderId="2" xfId="0" applyNumberFormat="1" applyFont="1" applyBorder="1" applyAlignment="1">
      <alignment vertical="center" wrapText="1"/>
    </xf>
    <xf numFmtId="166" fontId="9" fillId="0" borderId="2" xfId="0" applyNumberFormat="1" applyFont="1" applyBorder="1" applyAlignment="1">
      <alignment horizontal="center" vertical="center" wrapText="1"/>
    </xf>
    <xf numFmtId="164" fontId="3" fillId="9" borderId="2" xfId="0" applyNumberFormat="1" applyFont="1" applyFill="1" applyBorder="1" applyAlignment="1">
      <alignment horizontal="center" vertical="center" wrapText="1"/>
    </xf>
    <xf numFmtId="169" fontId="3" fillId="0" borderId="2" xfId="0" applyNumberFormat="1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9" fillId="0" borderId="0" xfId="0" applyFont="1" applyAlignment="1">
      <alignment wrapText="1"/>
    </xf>
    <xf numFmtId="164" fontId="3" fillId="0" borderId="0" xfId="0" applyNumberFormat="1" applyFont="1" applyAlignment="1">
      <alignment wrapText="1"/>
    </xf>
    <xf numFmtId="166" fontId="9" fillId="0" borderId="0" xfId="0" applyNumberFormat="1" applyFont="1" applyAlignment="1">
      <alignment wrapText="1"/>
    </xf>
    <xf numFmtId="165" fontId="9" fillId="0" borderId="0" xfId="0" applyNumberFormat="1" applyFont="1" applyAlignment="1">
      <alignment horizontal="center" wrapText="1"/>
    </xf>
    <xf numFmtId="164" fontId="9" fillId="0" borderId="0" xfId="0" applyNumberFormat="1" applyFont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1" fontId="9" fillId="0" borderId="2" xfId="0" applyNumberFormat="1" applyFont="1" applyBorder="1" applyAlignment="1">
      <alignment vertical="center" wrapText="1"/>
    </xf>
    <xf numFmtId="164" fontId="9" fillId="0" borderId="2" xfId="0" applyNumberFormat="1" applyFont="1" applyBorder="1" applyAlignment="1">
      <alignment vertical="center" wrapText="1"/>
    </xf>
    <xf numFmtId="0" fontId="13" fillId="0" borderId="4" xfId="0" applyFont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1" fontId="9" fillId="3" borderId="4" xfId="0" applyNumberFormat="1" applyFont="1" applyFill="1" applyBorder="1" applyAlignment="1">
      <alignment horizontal="center" vertical="center" wrapText="1"/>
    </xf>
    <xf numFmtId="1" fontId="9" fillId="7" borderId="4" xfId="0" applyNumberFormat="1" applyFont="1" applyFill="1" applyBorder="1" applyAlignment="1">
      <alignment horizontal="center" vertical="center" wrapText="1"/>
    </xf>
    <xf numFmtId="1" fontId="9" fillId="6" borderId="4" xfId="0" applyNumberFormat="1" applyFont="1" applyFill="1" applyBorder="1" applyAlignment="1">
      <alignment horizontal="center" vertical="center" wrapText="1"/>
    </xf>
    <xf numFmtId="170" fontId="9" fillId="7" borderId="4" xfId="0" applyNumberFormat="1" applyFont="1" applyFill="1" applyBorder="1" applyAlignment="1">
      <alignment horizontal="center" vertical="center" wrapText="1"/>
    </xf>
    <xf numFmtId="170" fontId="9" fillId="6" borderId="4" xfId="0" applyNumberFormat="1" applyFont="1" applyFill="1" applyBorder="1" applyAlignment="1">
      <alignment horizontal="center" vertical="center" wrapText="1"/>
    </xf>
    <xf numFmtId="170" fontId="9" fillId="3" borderId="4" xfId="0" applyNumberFormat="1" applyFont="1" applyFill="1" applyBorder="1" applyAlignment="1">
      <alignment horizontal="center" vertical="center" wrapText="1"/>
    </xf>
    <xf numFmtId="1" fontId="8" fillId="3" borderId="4" xfId="0" applyNumberFormat="1" applyFont="1" applyFill="1" applyBorder="1" applyAlignment="1">
      <alignment horizontal="center" vertical="center" wrapText="1"/>
    </xf>
    <xf numFmtId="1" fontId="8" fillId="7" borderId="4" xfId="0" applyNumberFormat="1" applyFont="1" applyFill="1" applyBorder="1" applyAlignment="1">
      <alignment horizontal="center" vertical="center" wrapText="1"/>
    </xf>
    <xf numFmtId="1" fontId="8" fillId="6" borderId="4" xfId="0" applyNumberFormat="1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1" fontId="9" fillId="3" borderId="5" xfId="0" applyNumberFormat="1" applyFont="1" applyFill="1" applyBorder="1" applyAlignment="1">
      <alignment horizontal="center" vertical="center" wrapText="1"/>
    </xf>
    <xf numFmtId="1" fontId="9" fillId="7" borderId="5" xfId="0" applyNumberFormat="1" applyFont="1" applyFill="1" applyBorder="1" applyAlignment="1">
      <alignment horizontal="center" vertical="center" wrapText="1"/>
    </xf>
    <xf numFmtId="1" fontId="9" fillId="6" borderId="5" xfId="0" applyNumberFormat="1" applyFont="1" applyFill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1" fontId="9" fillId="3" borderId="7" xfId="0" applyNumberFormat="1" applyFont="1" applyFill="1" applyBorder="1" applyAlignment="1">
      <alignment horizontal="center" vertical="center" wrapText="1"/>
    </xf>
    <xf numFmtId="1" fontId="9" fillId="7" borderId="7" xfId="0" applyNumberFormat="1" applyFont="1" applyFill="1" applyBorder="1" applyAlignment="1">
      <alignment horizontal="center" vertical="center" wrapText="1"/>
    </xf>
    <xf numFmtId="1" fontId="9" fillId="6" borderId="7" xfId="0" applyNumberFormat="1" applyFont="1" applyFill="1" applyBorder="1" applyAlignment="1">
      <alignment horizontal="center" vertical="center" wrapText="1"/>
    </xf>
    <xf numFmtId="0" fontId="8" fillId="15" borderId="8" xfId="0" applyFont="1" applyFill="1" applyBorder="1" applyAlignment="1">
      <alignment vertical="center" wrapText="1"/>
    </xf>
    <xf numFmtId="1" fontId="9" fillId="15" borderId="8" xfId="0" applyNumberFormat="1" applyFont="1" applyFill="1" applyBorder="1" applyAlignment="1">
      <alignment vertical="center" wrapText="1"/>
    </xf>
    <xf numFmtId="0" fontId="16" fillId="0" borderId="4" xfId="0" applyFont="1" applyBorder="1" applyAlignment="1">
      <alignment vertical="center" wrapText="1"/>
    </xf>
    <xf numFmtId="0" fontId="16" fillId="0" borderId="5" xfId="0" applyFont="1" applyBorder="1" applyAlignment="1">
      <alignment vertical="center" wrapText="1"/>
    </xf>
    <xf numFmtId="0" fontId="16" fillId="15" borderId="8" xfId="0" applyFont="1" applyFill="1" applyBorder="1" applyAlignment="1">
      <alignment vertical="center" wrapText="1"/>
    </xf>
    <xf numFmtId="0" fontId="16" fillId="0" borderId="7" xfId="0" applyFont="1" applyBorder="1" applyAlignment="1">
      <alignment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3" borderId="6" xfId="0" applyFont="1" applyFill="1" applyBorder="1" applyAlignment="1">
      <alignment horizontal="center" vertical="center" wrapText="1"/>
    </xf>
    <xf numFmtId="0" fontId="12" fillId="3" borderId="8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0" fontId="15" fillId="8" borderId="4" xfId="0" applyFont="1" applyFill="1" applyBorder="1" applyAlignment="1">
      <alignment horizontal="center" vertical="center" wrapText="1"/>
    </xf>
    <xf numFmtId="0" fontId="7" fillId="0" borderId="4" xfId="0" applyFont="1" applyBorder="1"/>
    <xf numFmtId="0" fontId="7" fillId="0" borderId="5" xfId="0" applyFont="1" applyBorder="1"/>
    <xf numFmtId="0" fontId="13" fillId="10" borderId="7" xfId="0" applyFont="1" applyFill="1" applyBorder="1" applyAlignment="1">
      <alignment horizontal="center" vertical="center" wrapText="1"/>
    </xf>
    <xf numFmtId="0" fontId="13" fillId="11" borderId="4" xfId="0" applyFont="1" applyFill="1" applyBorder="1" applyAlignment="1">
      <alignment horizontal="center" vertical="center" wrapText="1"/>
    </xf>
    <xf numFmtId="0" fontId="13" fillId="12" borderId="4" xfId="0" applyFont="1" applyFill="1" applyBorder="1" applyAlignment="1">
      <alignment horizontal="center" vertical="center" wrapText="1"/>
    </xf>
    <xf numFmtId="0" fontId="13" fillId="13" borderId="4" xfId="0" applyFont="1" applyFill="1" applyBorder="1" applyAlignment="1">
      <alignment horizontal="center" vertical="center" wrapText="1"/>
    </xf>
    <xf numFmtId="0" fontId="13" fillId="14" borderId="4" xfId="0" applyFont="1" applyFill="1" applyBorder="1" applyAlignment="1">
      <alignment horizontal="center" vertical="center" wrapText="1"/>
    </xf>
    <xf numFmtId="0" fontId="13" fillId="14" borderId="1" xfId="0" applyFont="1" applyFill="1" applyBorder="1" applyAlignment="1">
      <alignment horizontal="center" vertical="center" wrapText="1"/>
    </xf>
    <xf numFmtId="0" fontId="7" fillId="0" borderId="0" xfId="0" applyFont="1"/>
    <xf numFmtId="0" fontId="7" fillId="0" borderId="3" xfId="0" applyFont="1" applyBorder="1"/>
    <xf numFmtId="0" fontId="10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7" fillId="0" borderId="2" xfId="0" applyFont="1" applyBorder="1"/>
    <xf numFmtId="0" fontId="15" fillId="8" borderId="1" xfId="0" applyFont="1" applyFill="1" applyBorder="1" applyAlignment="1">
      <alignment horizontal="center" vertical="center" wrapText="1"/>
    </xf>
    <xf numFmtId="0" fontId="13" fillId="10" borderId="1" xfId="0" applyFont="1" applyFill="1" applyBorder="1" applyAlignment="1">
      <alignment horizontal="center" vertical="center" wrapText="1"/>
    </xf>
    <xf numFmtId="0" fontId="13" fillId="11" borderId="1" xfId="0" applyFont="1" applyFill="1" applyBorder="1" applyAlignment="1">
      <alignment horizontal="center" vertical="center" wrapText="1"/>
    </xf>
    <xf numFmtId="0" fontId="13" fillId="11" borderId="0" xfId="0" applyFont="1" applyFill="1" applyAlignment="1">
      <alignment horizontal="center" vertical="center" wrapText="1"/>
    </xf>
    <xf numFmtId="0" fontId="13" fillId="12" borderId="1" xfId="0" applyFont="1" applyFill="1" applyBorder="1" applyAlignment="1">
      <alignment horizontal="center" vertical="center" wrapText="1"/>
    </xf>
    <xf numFmtId="0" fontId="13" fillId="13" borderId="1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vertical="center"/>
    </xf>
    <xf numFmtId="168" fontId="4" fillId="2" borderId="2" xfId="0" applyNumberFormat="1" applyFont="1" applyFill="1" applyBorder="1" applyAlignment="1">
      <alignment vertical="center" wrapText="1"/>
    </xf>
    <xf numFmtId="164" fontId="4" fillId="5" borderId="2" xfId="0" applyNumberFormat="1" applyFont="1" applyFill="1" applyBorder="1" applyAlignment="1">
      <alignment vertical="center" wrapText="1"/>
    </xf>
    <xf numFmtId="1" fontId="11" fillId="4" borderId="2" xfId="0" applyNumberFormat="1" applyFont="1" applyFill="1" applyBorder="1" applyAlignment="1">
      <alignment vertical="center" wrapText="1"/>
    </xf>
    <xf numFmtId="0" fontId="12" fillId="7" borderId="2" xfId="0" applyFont="1" applyFill="1" applyBorder="1" applyAlignment="1">
      <alignment vertical="center" wrapText="1"/>
    </xf>
    <xf numFmtId="164" fontId="12" fillId="7" borderId="2" xfId="0" applyNumberFormat="1" applyFont="1" applyFill="1" applyBorder="1" applyAlignment="1">
      <alignment vertical="center" wrapText="1"/>
    </xf>
    <xf numFmtId="165" fontId="12" fillId="7" borderId="2" xfId="0" applyNumberFormat="1" applyFont="1" applyFill="1" applyBorder="1" applyAlignment="1">
      <alignment vertical="center" wrapText="1"/>
    </xf>
    <xf numFmtId="1" fontId="9" fillId="7" borderId="2" xfId="0" applyNumberFormat="1" applyFont="1" applyFill="1" applyBorder="1" applyAlignment="1">
      <alignment vertical="center" wrapText="1"/>
    </xf>
    <xf numFmtId="164" fontId="9" fillId="7" borderId="2" xfId="0" applyNumberFormat="1" applyFont="1" applyFill="1" applyBorder="1" applyAlignment="1">
      <alignment vertical="center" wrapText="1"/>
    </xf>
    <xf numFmtId="165" fontId="9" fillId="7" borderId="2" xfId="0" applyNumberFormat="1" applyFont="1" applyFill="1" applyBorder="1" applyAlignment="1">
      <alignment vertical="center" wrapText="1"/>
    </xf>
    <xf numFmtId="165" fontId="9" fillId="0" borderId="2" xfId="0" applyNumberFormat="1" applyFont="1" applyBorder="1" applyAlignment="1">
      <alignment vertical="center" wrapText="1"/>
    </xf>
    <xf numFmtId="170" fontId="9" fillId="7" borderId="2" xfId="0" applyNumberFormat="1" applyFont="1" applyFill="1" applyBorder="1" applyAlignment="1">
      <alignment vertical="center" wrapText="1"/>
    </xf>
    <xf numFmtId="1" fontId="8" fillId="7" borderId="2" xfId="0" applyNumberFormat="1" applyFont="1" applyFill="1" applyBorder="1" applyAlignment="1">
      <alignment vertical="center" wrapText="1"/>
    </xf>
    <xf numFmtId="164" fontId="8" fillId="7" borderId="2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0"/>
  <sheetViews>
    <sheetView topLeftCell="A9" workbookViewId="0">
      <selection activeCell="H6" sqref="H6"/>
    </sheetView>
  </sheetViews>
  <sheetFormatPr baseColWidth="10" defaultRowHeight="14.5" x14ac:dyDescent="0.35"/>
  <sheetData>
    <row r="1" spans="1:6" ht="37.5" x14ac:dyDescent="0.35">
      <c r="A1" s="71" t="s">
        <v>84</v>
      </c>
      <c r="B1" s="71" t="s">
        <v>80</v>
      </c>
      <c r="C1" s="71" t="s">
        <v>85</v>
      </c>
      <c r="D1" s="72" t="s">
        <v>86</v>
      </c>
      <c r="E1" s="73"/>
      <c r="F1" s="74"/>
    </row>
    <row r="2" spans="1:6" x14ac:dyDescent="0.35">
      <c r="A2" s="71"/>
      <c r="B2" s="71"/>
      <c r="C2" s="71"/>
      <c r="D2" s="47" t="s">
        <v>81</v>
      </c>
      <c r="E2" s="47" t="s">
        <v>82</v>
      </c>
      <c r="F2" s="47" t="s">
        <v>83</v>
      </c>
    </row>
    <row r="3" spans="1:6" ht="24.5" x14ac:dyDescent="0.35">
      <c r="A3" s="75" t="s">
        <v>22</v>
      </c>
      <c r="B3" s="46">
        <v>1</v>
      </c>
      <c r="C3" s="67" t="s">
        <v>23</v>
      </c>
      <c r="D3" s="48">
        <v>1</v>
      </c>
      <c r="E3" s="49">
        <v>1</v>
      </c>
      <c r="F3" s="50">
        <v>1</v>
      </c>
    </row>
    <row r="4" spans="1:6" ht="67.5" x14ac:dyDescent="0.35">
      <c r="A4" s="76"/>
      <c r="B4" s="46">
        <v>2</v>
      </c>
      <c r="C4" s="67" t="s">
        <v>25</v>
      </c>
      <c r="D4" s="48">
        <v>2</v>
      </c>
      <c r="E4" s="49">
        <v>2</v>
      </c>
      <c r="F4" s="50">
        <v>2</v>
      </c>
    </row>
    <row r="5" spans="1:6" ht="40.5" x14ac:dyDescent="0.35">
      <c r="A5" s="76"/>
      <c r="B5" s="46">
        <v>3</v>
      </c>
      <c r="C5" s="67" t="s">
        <v>27</v>
      </c>
      <c r="D5" s="48">
        <v>1</v>
      </c>
      <c r="E5" s="49">
        <v>1</v>
      </c>
      <c r="F5" s="50">
        <v>1</v>
      </c>
    </row>
    <row r="6" spans="1:6" ht="24.5" x14ac:dyDescent="0.35">
      <c r="A6" s="76"/>
      <c r="B6" s="46">
        <v>4</v>
      </c>
      <c r="C6" s="67" t="s">
        <v>29</v>
      </c>
      <c r="D6" s="48">
        <v>1</v>
      </c>
      <c r="E6" s="49">
        <v>1</v>
      </c>
      <c r="F6" s="50">
        <v>1</v>
      </c>
    </row>
    <row r="7" spans="1:6" ht="27" x14ac:dyDescent="0.35">
      <c r="A7" s="77"/>
      <c r="B7" s="57">
        <v>5</v>
      </c>
      <c r="C7" s="68" t="s">
        <v>31</v>
      </c>
      <c r="D7" s="58">
        <v>3</v>
      </c>
      <c r="E7" s="59">
        <v>3</v>
      </c>
      <c r="F7" s="60">
        <v>3</v>
      </c>
    </row>
    <row r="8" spans="1:6" x14ac:dyDescent="0.35">
      <c r="A8" s="65"/>
      <c r="B8" s="65"/>
      <c r="C8" s="69"/>
      <c r="D8" s="66"/>
      <c r="E8" s="66"/>
      <c r="F8" s="66"/>
    </row>
    <row r="9" spans="1:6" ht="67.5" x14ac:dyDescent="0.35">
      <c r="A9" s="78" t="s">
        <v>33</v>
      </c>
      <c r="B9" s="61">
        <v>1</v>
      </c>
      <c r="C9" s="70" t="s">
        <v>34</v>
      </c>
      <c r="D9" s="62">
        <v>2</v>
      </c>
      <c r="E9" s="63">
        <v>1</v>
      </c>
      <c r="F9" s="64">
        <v>1</v>
      </c>
    </row>
    <row r="10" spans="1:6" ht="27" x14ac:dyDescent="0.35">
      <c r="A10" s="76"/>
      <c r="B10" s="46">
        <v>2</v>
      </c>
      <c r="C10" s="67" t="s">
        <v>36</v>
      </c>
      <c r="D10" s="48">
        <v>6</v>
      </c>
      <c r="E10" s="49">
        <v>4</v>
      </c>
      <c r="F10" s="50">
        <v>2</v>
      </c>
    </row>
    <row r="11" spans="1:6" ht="54" x14ac:dyDescent="0.35">
      <c r="A11" s="76"/>
      <c r="B11" s="46">
        <v>3</v>
      </c>
      <c r="C11" s="67" t="s">
        <v>38</v>
      </c>
      <c r="D11" s="48">
        <v>1</v>
      </c>
      <c r="E11" s="49">
        <v>1</v>
      </c>
      <c r="F11" s="50">
        <v>1</v>
      </c>
    </row>
    <row r="12" spans="1:6" x14ac:dyDescent="0.35">
      <c r="A12" s="65"/>
      <c r="B12" s="65"/>
      <c r="C12" s="69"/>
      <c r="D12" s="66"/>
      <c r="E12" s="66"/>
      <c r="F12" s="66"/>
    </row>
    <row r="13" spans="1:6" ht="67.5" x14ac:dyDescent="0.35">
      <c r="A13" s="79" t="s">
        <v>40</v>
      </c>
      <c r="B13" s="46">
        <v>1</v>
      </c>
      <c r="C13" s="67" t="s">
        <v>41</v>
      </c>
      <c r="D13" s="48">
        <v>4</v>
      </c>
      <c r="E13" s="49">
        <v>2</v>
      </c>
      <c r="F13" s="50">
        <v>1</v>
      </c>
    </row>
    <row r="14" spans="1:6" ht="40.5" x14ac:dyDescent="0.35">
      <c r="A14" s="79"/>
      <c r="B14" s="46">
        <v>2</v>
      </c>
      <c r="C14" s="67" t="s">
        <v>77</v>
      </c>
      <c r="D14" s="48"/>
      <c r="E14" s="49"/>
      <c r="F14" s="50"/>
    </row>
    <row r="15" spans="1:6" ht="40.5" x14ac:dyDescent="0.35">
      <c r="A15" s="76"/>
      <c r="B15" s="46">
        <v>3</v>
      </c>
      <c r="C15" s="67" t="s">
        <v>45</v>
      </c>
      <c r="D15" s="48">
        <v>28</v>
      </c>
      <c r="E15" s="49">
        <v>14</v>
      </c>
      <c r="F15" s="50">
        <v>7</v>
      </c>
    </row>
    <row r="16" spans="1:6" x14ac:dyDescent="0.35">
      <c r="A16" s="65"/>
      <c r="B16" s="65"/>
      <c r="C16" s="69"/>
      <c r="D16" s="66"/>
      <c r="E16" s="66"/>
      <c r="F16" s="66"/>
    </row>
    <row r="17" spans="1:6" ht="54" x14ac:dyDescent="0.35">
      <c r="A17" s="80" t="s">
        <v>76</v>
      </c>
      <c r="B17" s="46">
        <v>1</v>
      </c>
      <c r="C17" s="67" t="s">
        <v>47</v>
      </c>
      <c r="D17" s="48">
        <v>6</v>
      </c>
      <c r="E17" s="49">
        <v>3</v>
      </c>
      <c r="F17" s="50">
        <v>3</v>
      </c>
    </row>
    <row r="18" spans="1:6" ht="27" x14ac:dyDescent="0.35">
      <c r="A18" s="76"/>
      <c r="B18" s="46">
        <v>2</v>
      </c>
      <c r="C18" s="67" t="s">
        <v>49</v>
      </c>
      <c r="D18" s="48">
        <v>2</v>
      </c>
      <c r="E18" s="49">
        <v>1</v>
      </c>
      <c r="F18" s="50">
        <v>1</v>
      </c>
    </row>
    <row r="19" spans="1:6" x14ac:dyDescent="0.35">
      <c r="A19" s="65"/>
      <c r="B19" s="65"/>
      <c r="C19" s="69"/>
      <c r="D19" s="66"/>
      <c r="E19" s="66"/>
      <c r="F19" s="66"/>
    </row>
    <row r="20" spans="1:6" ht="67.5" x14ac:dyDescent="0.35">
      <c r="A20" s="81" t="s">
        <v>51</v>
      </c>
      <c r="B20" s="46">
        <v>1</v>
      </c>
      <c r="C20" s="67" t="s">
        <v>52</v>
      </c>
      <c r="D20" s="48">
        <v>2</v>
      </c>
      <c r="E20" s="49">
        <v>1</v>
      </c>
      <c r="F20" s="50">
        <v>1</v>
      </c>
    </row>
    <row r="21" spans="1:6" ht="27" x14ac:dyDescent="0.35">
      <c r="A21" s="76"/>
      <c r="B21" s="46">
        <v>2</v>
      </c>
      <c r="C21" s="67" t="s">
        <v>78</v>
      </c>
      <c r="D21" s="48">
        <v>2</v>
      </c>
      <c r="E21" s="49">
        <v>1</v>
      </c>
      <c r="F21" s="50">
        <v>1</v>
      </c>
    </row>
    <row r="22" spans="1:6" ht="40.5" x14ac:dyDescent="0.35">
      <c r="A22" s="76"/>
      <c r="B22" s="46">
        <v>3</v>
      </c>
      <c r="C22" s="67" t="s">
        <v>55</v>
      </c>
      <c r="D22" s="48">
        <v>2</v>
      </c>
      <c r="E22" s="49">
        <v>2</v>
      </c>
      <c r="F22" s="50">
        <v>2</v>
      </c>
    </row>
    <row r="23" spans="1:6" x14ac:dyDescent="0.35">
      <c r="A23" s="65"/>
      <c r="B23" s="65"/>
      <c r="C23" s="69"/>
      <c r="D23" s="66"/>
      <c r="E23" s="66"/>
      <c r="F23" s="66"/>
    </row>
    <row r="24" spans="1:6" ht="24.5" x14ac:dyDescent="0.35">
      <c r="A24" s="82" t="s">
        <v>57</v>
      </c>
      <c r="B24" s="46">
        <v>1</v>
      </c>
      <c r="C24" s="67" t="s">
        <v>58</v>
      </c>
      <c r="D24" s="48">
        <v>3</v>
      </c>
      <c r="E24" s="51">
        <v>1.5</v>
      </c>
      <c r="F24" s="52">
        <v>1.5</v>
      </c>
    </row>
    <row r="25" spans="1:6" ht="54" x14ac:dyDescent="0.35">
      <c r="A25" s="76"/>
      <c r="B25" s="46">
        <v>2</v>
      </c>
      <c r="C25" s="67" t="s">
        <v>60</v>
      </c>
      <c r="D25" s="53">
        <v>1.5</v>
      </c>
      <c r="E25" s="49">
        <v>1</v>
      </c>
      <c r="F25" s="50">
        <v>1</v>
      </c>
    </row>
    <row r="26" spans="1:6" ht="40.5" x14ac:dyDescent="0.35">
      <c r="A26" s="76"/>
      <c r="B26" s="46">
        <v>3</v>
      </c>
      <c r="C26" s="67" t="s">
        <v>62</v>
      </c>
      <c r="D26" s="48">
        <v>1</v>
      </c>
      <c r="E26" s="49">
        <v>1</v>
      </c>
      <c r="F26" s="50">
        <v>1</v>
      </c>
    </row>
    <row r="27" spans="1:6" ht="24.5" x14ac:dyDescent="0.35">
      <c r="A27" s="76"/>
      <c r="B27" s="46">
        <v>4</v>
      </c>
      <c r="C27" s="67" t="s">
        <v>64</v>
      </c>
      <c r="D27" s="54">
        <v>16</v>
      </c>
      <c r="E27" s="55">
        <v>10</v>
      </c>
      <c r="F27" s="56">
        <v>10</v>
      </c>
    </row>
    <row r="28" spans="1:6" ht="40.5" x14ac:dyDescent="0.35">
      <c r="A28" s="76"/>
      <c r="B28" s="46">
        <v>5</v>
      </c>
      <c r="C28" s="67" t="s">
        <v>66</v>
      </c>
      <c r="D28" s="54">
        <v>1</v>
      </c>
      <c r="E28" s="55">
        <v>1</v>
      </c>
      <c r="F28" s="56">
        <v>1</v>
      </c>
    </row>
    <row r="29" spans="1:6" ht="54" x14ac:dyDescent="0.35">
      <c r="A29" s="76"/>
      <c r="B29" s="46">
        <v>6</v>
      </c>
      <c r="C29" s="67" t="s">
        <v>68</v>
      </c>
      <c r="D29" s="48">
        <v>1</v>
      </c>
      <c r="E29" s="49">
        <v>1</v>
      </c>
      <c r="F29" s="50">
        <v>1</v>
      </c>
    </row>
    <row r="30" spans="1:6" ht="67.5" x14ac:dyDescent="0.35">
      <c r="A30" s="76"/>
      <c r="B30" s="46">
        <v>7</v>
      </c>
      <c r="C30" s="67" t="s">
        <v>70</v>
      </c>
      <c r="D30" s="48">
        <v>1</v>
      </c>
      <c r="E30" s="49">
        <v>1</v>
      </c>
      <c r="F30" s="50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1"/>
  <sheetViews>
    <sheetView tabSelected="1" zoomScale="80" zoomScaleNormal="80" workbookViewId="0">
      <selection activeCell="I5" sqref="I5"/>
    </sheetView>
  </sheetViews>
  <sheetFormatPr baseColWidth="10" defaultRowHeight="14.5" x14ac:dyDescent="0.35"/>
  <cols>
    <col min="1" max="1" width="23.90625" bestFit="1" customWidth="1"/>
    <col min="2" max="2" width="3.453125" bestFit="1" customWidth="1"/>
    <col min="3" max="3" width="33" bestFit="1" customWidth="1"/>
    <col min="4" max="4" width="12.90625" bestFit="1" customWidth="1"/>
    <col min="5" max="5" width="12.6328125" bestFit="1" customWidth="1"/>
    <col min="6" max="6" width="8.6328125" bestFit="1" customWidth="1"/>
    <col min="7" max="7" width="10.6328125" bestFit="1" customWidth="1"/>
    <col min="8" max="8" width="16.26953125" bestFit="1" customWidth="1"/>
    <col min="9" max="9" width="17.54296875" bestFit="1" customWidth="1"/>
    <col min="10" max="10" width="8.81640625" bestFit="1" customWidth="1"/>
    <col min="11" max="11" width="9.26953125" bestFit="1" customWidth="1"/>
    <col min="12" max="12" width="10.6328125" bestFit="1" customWidth="1"/>
  </cols>
  <sheetData>
    <row r="1" spans="1:12" ht="37" x14ac:dyDescent="0.35">
      <c r="A1" s="1" t="s">
        <v>0</v>
      </c>
      <c r="B1" s="1"/>
      <c r="C1" s="2"/>
      <c r="D1" s="3"/>
      <c r="F1" s="4"/>
      <c r="G1" s="4"/>
      <c r="H1" s="5" t="s">
        <v>1</v>
      </c>
      <c r="I1" s="96" t="s">
        <v>79</v>
      </c>
      <c r="J1" s="84"/>
      <c r="K1" s="84"/>
      <c r="L1" s="84"/>
    </row>
    <row r="2" spans="1:12" ht="18" x14ac:dyDescent="0.35">
      <c r="A2" s="1" t="s">
        <v>74</v>
      </c>
      <c r="B2" s="1"/>
      <c r="C2" s="2"/>
      <c r="D2" s="3"/>
      <c r="F2" s="4"/>
      <c r="G2" s="4"/>
      <c r="H2" s="6"/>
      <c r="I2" s="84"/>
    </row>
    <row r="3" spans="1:12" ht="18" x14ac:dyDescent="0.35">
      <c r="A3" s="110" t="s">
        <v>75</v>
      </c>
      <c r="B3" s="110"/>
      <c r="C3" s="110"/>
      <c r="D3" s="110"/>
      <c r="E3" s="110"/>
      <c r="F3" s="4"/>
      <c r="G3" s="4"/>
      <c r="H3" s="7">
        <v>45385</v>
      </c>
      <c r="I3" s="84"/>
    </row>
    <row r="4" spans="1:12" ht="17.5" x14ac:dyDescent="0.35">
      <c r="A4" s="1"/>
      <c r="B4" s="1"/>
      <c r="C4" s="8"/>
      <c r="D4" s="9"/>
      <c r="E4" s="10"/>
      <c r="F4" s="11"/>
      <c r="G4" s="11"/>
      <c r="H4" s="8"/>
      <c r="I4" s="84"/>
      <c r="J4" s="84"/>
      <c r="K4" s="84"/>
      <c r="L4" s="84"/>
    </row>
    <row r="5" spans="1:12" ht="50" x14ac:dyDescent="0.35">
      <c r="A5" s="86" t="s">
        <v>2</v>
      </c>
      <c r="B5" s="12"/>
      <c r="C5" s="12" t="s">
        <v>3</v>
      </c>
      <c r="D5" s="13" t="s">
        <v>4</v>
      </c>
      <c r="E5" s="89"/>
      <c r="F5" s="89"/>
      <c r="G5" s="14">
        <v>1.6</v>
      </c>
      <c r="H5" s="12" t="s">
        <v>5</v>
      </c>
      <c r="I5" s="97">
        <v>1245.5</v>
      </c>
      <c r="J5" s="97"/>
      <c r="K5" s="97"/>
      <c r="L5" s="97"/>
    </row>
    <row r="6" spans="1:12" ht="175" x14ac:dyDescent="0.35">
      <c r="A6" s="87"/>
      <c r="B6" s="15"/>
      <c r="C6" s="12" t="s">
        <v>6</v>
      </c>
      <c r="D6" s="13" t="s">
        <v>7</v>
      </c>
      <c r="E6" s="89"/>
      <c r="F6" s="89"/>
      <c r="G6" s="14">
        <v>0.5</v>
      </c>
      <c r="H6" s="12" t="s">
        <v>87</v>
      </c>
      <c r="I6" s="97">
        <v>233.53125</v>
      </c>
      <c r="J6" s="17"/>
      <c r="K6" s="17"/>
      <c r="L6" s="97"/>
    </row>
    <row r="7" spans="1:12" ht="37.5" x14ac:dyDescent="0.35">
      <c r="A7" s="87"/>
      <c r="B7" s="12"/>
      <c r="C7" s="12" t="s">
        <v>72</v>
      </c>
      <c r="D7" s="18"/>
      <c r="E7" s="18"/>
      <c r="F7" s="18"/>
      <c r="G7" s="19"/>
      <c r="H7" s="12" t="s">
        <v>8</v>
      </c>
      <c r="I7" s="97">
        <v>648.4375</v>
      </c>
      <c r="J7" s="97"/>
      <c r="K7" s="97"/>
      <c r="L7" s="97"/>
    </row>
    <row r="8" spans="1:12" ht="24.5" x14ac:dyDescent="0.35">
      <c r="A8" s="87"/>
      <c r="C8" s="12" t="s">
        <v>73</v>
      </c>
      <c r="I8" s="97">
        <v>130</v>
      </c>
      <c r="J8" s="97"/>
      <c r="K8" s="97"/>
      <c r="L8" s="97"/>
    </row>
    <row r="9" spans="1:12" ht="24.5" x14ac:dyDescent="0.35">
      <c r="A9" s="87"/>
      <c r="B9" s="12"/>
      <c r="C9" s="12" t="s">
        <v>21</v>
      </c>
      <c r="D9" s="20"/>
      <c r="E9" s="20"/>
      <c r="F9" s="20"/>
      <c r="G9" s="8"/>
      <c r="H9" s="12"/>
      <c r="I9" s="98">
        <v>209</v>
      </c>
      <c r="J9" s="98"/>
      <c r="K9" s="98"/>
      <c r="L9" s="98"/>
    </row>
    <row r="10" spans="1:12" ht="137.5" x14ac:dyDescent="0.35">
      <c r="A10" s="87"/>
      <c r="B10" s="12"/>
      <c r="C10" s="12" t="s">
        <v>9</v>
      </c>
      <c r="D10" s="20">
        <v>0.25</v>
      </c>
      <c r="E10" s="20"/>
      <c r="F10" s="20"/>
      <c r="G10" s="8"/>
      <c r="H10" s="12" t="s">
        <v>10</v>
      </c>
      <c r="I10" s="97"/>
      <c r="J10" s="97"/>
      <c r="K10" s="97">
        <v>129.6875</v>
      </c>
      <c r="L10" s="97"/>
    </row>
    <row r="11" spans="1:12" ht="24.5" x14ac:dyDescent="0.35">
      <c r="A11" s="88"/>
      <c r="B11" s="21"/>
      <c r="C11" s="12" t="s">
        <v>11</v>
      </c>
      <c r="D11" s="22"/>
      <c r="E11" s="23"/>
      <c r="F11" s="16"/>
      <c r="G11" s="16"/>
      <c r="H11" s="12" t="s">
        <v>12</v>
      </c>
      <c r="I11" s="99"/>
      <c r="J11" s="97"/>
      <c r="K11" s="97">
        <v>518.75</v>
      </c>
      <c r="L11" s="97">
        <v>130</v>
      </c>
    </row>
    <row r="12" spans="1:12" ht="25" x14ac:dyDescent="0.35">
      <c r="A12" s="24" t="s">
        <v>13</v>
      </c>
      <c r="B12" s="24"/>
      <c r="C12" s="24" t="s">
        <v>14</v>
      </c>
      <c r="D12" s="25" t="s">
        <v>15</v>
      </c>
      <c r="E12" s="25" t="s">
        <v>16</v>
      </c>
      <c r="F12" s="26" t="s">
        <v>17</v>
      </c>
      <c r="G12" s="26" t="s">
        <v>18</v>
      </c>
      <c r="H12" s="24" t="s">
        <v>19</v>
      </c>
      <c r="I12" s="100" t="s">
        <v>20</v>
      </c>
      <c r="J12" s="101" t="s">
        <v>15</v>
      </c>
      <c r="K12" s="100" t="s">
        <v>17</v>
      </c>
      <c r="L12" s="102" t="s">
        <v>18</v>
      </c>
    </row>
    <row r="13" spans="1:12" ht="175" x14ac:dyDescent="0.35">
      <c r="A13" s="90" t="s">
        <v>22</v>
      </c>
      <c r="B13" s="27">
        <v>1</v>
      </c>
      <c r="C13" s="28" t="s">
        <v>23</v>
      </c>
      <c r="D13" s="13">
        <v>3</v>
      </c>
      <c r="E13" s="29"/>
      <c r="F13" s="30">
        <v>12.5</v>
      </c>
      <c r="G13" s="30">
        <v>0</v>
      </c>
      <c r="H13" s="31" t="s">
        <v>24</v>
      </c>
      <c r="I13" s="103">
        <v>1</v>
      </c>
      <c r="J13" s="104">
        <v>3</v>
      </c>
      <c r="K13" s="105">
        <v>12.5</v>
      </c>
      <c r="L13" s="105">
        <v>0</v>
      </c>
    </row>
    <row r="14" spans="1:12" ht="112.5" x14ac:dyDescent="0.35">
      <c r="A14" s="84"/>
      <c r="B14" s="27">
        <v>2</v>
      </c>
      <c r="C14" s="28" t="s">
        <v>25</v>
      </c>
      <c r="D14" s="13">
        <v>2</v>
      </c>
      <c r="E14" s="29"/>
      <c r="F14" s="30">
        <v>7.2</v>
      </c>
      <c r="G14" s="30">
        <v>0</v>
      </c>
      <c r="H14" s="28" t="s">
        <v>26</v>
      </c>
      <c r="I14" s="103">
        <v>2</v>
      </c>
      <c r="J14" s="104">
        <v>4</v>
      </c>
      <c r="K14" s="105">
        <v>14.4</v>
      </c>
      <c r="L14" s="105">
        <v>0</v>
      </c>
    </row>
    <row r="15" spans="1:12" ht="100" x14ac:dyDescent="0.35">
      <c r="A15" s="84"/>
      <c r="B15" s="27">
        <v>3</v>
      </c>
      <c r="C15" s="28" t="s">
        <v>27</v>
      </c>
      <c r="D15" s="13">
        <v>0</v>
      </c>
      <c r="E15" s="29"/>
      <c r="F15" s="30">
        <v>5.3</v>
      </c>
      <c r="G15" s="30">
        <v>0</v>
      </c>
      <c r="H15" s="28" t="s">
        <v>28</v>
      </c>
      <c r="I15" s="103">
        <v>1</v>
      </c>
      <c r="J15" s="104">
        <v>0</v>
      </c>
      <c r="K15" s="105">
        <v>5.3</v>
      </c>
      <c r="L15" s="105">
        <v>0</v>
      </c>
    </row>
    <row r="16" spans="1:12" ht="75" x14ac:dyDescent="0.35">
      <c r="A16" s="84"/>
      <c r="B16" s="27">
        <v>4</v>
      </c>
      <c r="C16" s="28" t="s">
        <v>29</v>
      </c>
      <c r="D16" s="13">
        <v>0</v>
      </c>
      <c r="E16" s="29"/>
      <c r="F16" s="30">
        <v>5.3</v>
      </c>
      <c r="G16" s="30">
        <v>0</v>
      </c>
      <c r="H16" s="31" t="s">
        <v>30</v>
      </c>
      <c r="I16" s="103">
        <v>1</v>
      </c>
      <c r="J16" s="104">
        <v>0</v>
      </c>
      <c r="K16" s="105">
        <v>5.3</v>
      </c>
      <c r="L16" s="105">
        <v>0</v>
      </c>
    </row>
    <row r="17" spans="1:12" ht="87.5" x14ac:dyDescent="0.35">
      <c r="A17" s="85"/>
      <c r="B17" s="27">
        <v>5</v>
      </c>
      <c r="C17" s="28" t="s">
        <v>31</v>
      </c>
      <c r="D17" s="13">
        <v>1</v>
      </c>
      <c r="E17" s="29"/>
      <c r="F17" s="30">
        <f t="shared" ref="F17" si="0">2.5*2.5</f>
        <v>6.25</v>
      </c>
      <c r="G17" s="30">
        <v>0</v>
      </c>
      <c r="H17" s="31" t="s">
        <v>32</v>
      </c>
      <c r="I17" s="103">
        <v>3</v>
      </c>
      <c r="J17" s="104">
        <v>3</v>
      </c>
      <c r="K17" s="105">
        <v>18.75</v>
      </c>
      <c r="L17" s="105">
        <v>0</v>
      </c>
    </row>
    <row r="18" spans="1:12" x14ac:dyDescent="0.35">
      <c r="A18" s="12"/>
      <c r="B18" s="12"/>
      <c r="C18" s="28"/>
      <c r="D18" s="32"/>
      <c r="E18" s="33"/>
      <c r="F18" s="30"/>
      <c r="G18" s="30"/>
      <c r="H18" s="28"/>
      <c r="I18" s="44"/>
      <c r="J18" s="45"/>
      <c r="K18" s="106"/>
      <c r="L18" s="106"/>
    </row>
    <row r="19" spans="1:12" ht="24.5" x14ac:dyDescent="0.35">
      <c r="A19" s="91" t="s">
        <v>33</v>
      </c>
      <c r="B19" s="27">
        <v>1</v>
      </c>
      <c r="C19" s="28" t="s">
        <v>34</v>
      </c>
      <c r="D19" s="13">
        <v>20</v>
      </c>
      <c r="E19" s="34">
        <v>2</v>
      </c>
      <c r="F19" s="30">
        <f t="shared" ref="F19:F20" si="1">+E19*D19</f>
        <v>40</v>
      </c>
      <c r="G19" s="30">
        <v>0</v>
      </c>
      <c r="H19" s="28" t="s">
        <v>35</v>
      </c>
      <c r="I19" s="103">
        <v>1</v>
      </c>
      <c r="J19" s="104">
        <v>20</v>
      </c>
      <c r="K19" s="105">
        <v>40</v>
      </c>
      <c r="L19" s="105">
        <v>0</v>
      </c>
    </row>
    <row r="20" spans="1:12" ht="175" x14ac:dyDescent="0.35">
      <c r="A20" s="84"/>
      <c r="B20" s="27">
        <v>2</v>
      </c>
      <c r="C20" s="28" t="s">
        <v>36</v>
      </c>
      <c r="D20" s="13">
        <v>20</v>
      </c>
      <c r="E20" s="34">
        <v>2</v>
      </c>
      <c r="F20" s="30">
        <f t="shared" si="1"/>
        <v>40</v>
      </c>
      <c r="G20" s="30">
        <v>0</v>
      </c>
      <c r="H20" s="28" t="s">
        <v>37</v>
      </c>
      <c r="I20" s="103">
        <v>4</v>
      </c>
      <c r="J20" s="104">
        <v>80</v>
      </c>
      <c r="K20" s="105">
        <v>160</v>
      </c>
      <c r="L20" s="105">
        <v>0</v>
      </c>
    </row>
    <row r="21" spans="1:12" ht="237.5" x14ac:dyDescent="0.35">
      <c r="A21" s="85"/>
      <c r="B21" s="27">
        <v>3</v>
      </c>
      <c r="C21" s="28" t="s">
        <v>38</v>
      </c>
      <c r="D21" s="35">
        <v>4</v>
      </c>
      <c r="E21" s="29"/>
      <c r="F21" s="30">
        <v>40</v>
      </c>
      <c r="G21" s="30">
        <v>0</v>
      </c>
      <c r="H21" s="28" t="s">
        <v>39</v>
      </c>
      <c r="I21" s="103">
        <v>1</v>
      </c>
      <c r="J21" s="104">
        <v>4</v>
      </c>
      <c r="K21" s="105">
        <v>40</v>
      </c>
      <c r="L21" s="105">
        <v>0</v>
      </c>
    </row>
    <row r="22" spans="1:12" x14ac:dyDescent="0.35">
      <c r="A22" s="24"/>
      <c r="B22" s="24"/>
      <c r="C22" s="28"/>
      <c r="D22" s="13"/>
      <c r="E22" s="34"/>
      <c r="F22" s="30"/>
      <c r="G22" s="30"/>
      <c r="H22" s="28"/>
      <c r="I22" s="44"/>
      <c r="J22" s="45"/>
      <c r="K22" s="106"/>
      <c r="L22" s="106"/>
    </row>
    <row r="23" spans="1:12" ht="87.5" x14ac:dyDescent="0.35">
      <c r="A23" s="92" t="s">
        <v>40</v>
      </c>
      <c r="B23" s="27">
        <v>1</v>
      </c>
      <c r="C23" s="28" t="s">
        <v>41</v>
      </c>
      <c r="D23" s="13">
        <v>6</v>
      </c>
      <c r="E23" s="29"/>
      <c r="F23" s="30">
        <f>2.5*3.125</f>
        <v>7.8125</v>
      </c>
      <c r="G23" s="30">
        <v>0</v>
      </c>
      <c r="H23" s="28" t="s">
        <v>42</v>
      </c>
      <c r="I23" s="103">
        <v>2</v>
      </c>
      <c r="J23" s="104">
        <v>12</v>
      </c>
      <c r="K23" s="105">
        <v>15.625</v>
      </c>
      <c r="L23" s="105">
        <v>0</v>
      </c>
    </row>
    <row r="24" spans="1:12" ht="62.5" x14ac:dyDescent="0.35">
      <c r="A24" s="93"/>
      <c r="B24" s="27">
        <v>2</v>
      </c>
      <c r="C24" s="28" t="s">
        <v>77</v>
      </c>
      <c r="D24" s="13" t="s">
        <v>43</v>
      </c>
      <c r="E24" s="34"/>
      <c r="F24" s="30"/>
      <c r="G24" s="30"/>
      <c r="H24" s="28" t="s">
        <v>44</v>
      </c>
      <c r="I24" s="103"/>
      <c r="J24" s="104"/>
      <c r="K24" s="105">
        <v>29.6875</v>
      </c>
      <c r="L24" s="105"/>
    </row>
    <row r="25" spans="1:12" ht="112.5" x14ac:dyDescent="0.35">
      <c r="A25" s="84"/>
      <c r="B25" s="27">
        <v>3</v>
      </c>
      <c r="C25" s="28" t="s">
        <v>45</v>
      </c>
      <c r="D25" s="13">
        <v>1</v>
      </c>
      <c r="E25" s="29"/>
      <c r="F25" s="30">
        <f>1.25*1.875</f>
        <v>2.34375</v>
      </c>
      <c r="G25" s="30">
        <v>0</v>
      </c>
      <c r="H25" s="28" t="s">
        <v>46</v>
      </c>
      <c r="I25" s="103">
        <v>14</v>
      </c>
      <c r="J25" s="104">
        <v>14</v>
      </c>
      <c r="K25" s="105">
        <v>32.8125</v>
      </c>
      <c r="L25" s="105">
        <v>0</v>
      </c>
    </row>
    <row r="26" spans="1:12" x14ac:dyDescent="0.35">
      <c r="A26" s="12"/>
      <c r="B26" s="12"/>
      <c r="C26" s="28"/>
      <c r="D26" s="32"/>
      <c r="E26" s="33"/>
      <c r="F26" s="30"/>
      <c r="G26" s="30"/>
      <c r="H26" s="28"/>
      <c r="I26" s="44"/>
      <c r="J26" s="45"/>
      <c r="K26" s="106"/>
      <c r="L26" s="106"/>
    </row>
    <row r="27" spans="1:12" ht="200" x14ac:dyDescent="0.35">
      <c r="A27" s="94" t="s">
        <v>76</v>
      </c>
      <c r="B27" s="27">
        <v>1</v>
      </c>
      <c r="C27" s="28" t="s">
        <v>47</v>
      </c>
      <c r="D27" s="13">
        <v>2</v>
      </c>
      <c r="E27" s="29"/>
      <c r="F27" s="30">
        <f>(3.125*6.25)/3</f>
        <v>6.510416666666667</v>
      </c>
      <c r="G27" s="30">
        <v>0</v>
      </c>
      <c r="H27" s="28" t="s">
        <v>48</v>
      </c>
      <c r="I27" s="103">
        <v>3</v>
      </c>
      <c r="J27" s="104">
        <v>6</v>
      </c>
      <c r="K27" s="105">
        <v>19.53125</v>
      </c>
      <c r="L27" s="105">
        <v>0</v>
      </c>
    </row>
    <row r="28" spans="1:12" ht="100" x14ac:dyDescent="0.35">
      <c r="A28" s="84"/>
      <c r="B28" s="27">
        <v>2</v>
      </c>
      <c r="C28" s="28" t="s">
        <v>49</v>
      </c>
      <c r="D28" s="13">
        <v>3</v>
      </c>
      <c r="E28" s="29"/>
      <c r="F28" s="30">
        <f>3.125*6.25</f>
        <v>19.53125</v>
      </c>
      <c r="G28" s="30">
        <v>0</v>
      </c>
      <c r="H28" s="28" t="s">
        <v>50</v>
      </c>
      <c r="I28" s="103">
        <v>1</v>
      </c>
      <c r="J28" s="104">
        <v>3</v>
      </c>
      <c r="K28" s="105">
        <v>19.53125</v>
      </c>
      <c r="L28" s="105">
        <v>0</v>
      </c>
    </row>
    <row r="29" spans="1:12" x14ac:dyDescent="0.35">
      <c r="A29" s="12"/>
      <c r="B29" s="12"/>
      <c r="C29" s="28"/>
      <c r="D29" s="32"/>
      <c r="E29" s="33"/>
      <c r="F29" s="30"/>
      <c r="G29" s="30"/>
      <c r="H29" s="28"/>
      <c r="I29" s="28"/>
      <c r="J29" s="45"/>
      <c r="K29" s="106"/>
      <c r="L29" s="106"/>
    </row>
    <row r="30" spans="1:12" ht="87.5" x14ac:dyDescent="0.35">
      <c r="A30" s="95" t="s">
        <v>51</v>
      </c>
      <c r="B30" s="27">
        <v>1</v>
      </c>
      <c r="C30" s="28" t="s">
        <v>52</v>
      </c>
      <c r="D30" s="13">
        <v>10</v>
      </c>
      <c r="E30" s="34">
        <v>2.5</v>
      </c>
      <c r="F30" s="30">
        <v>0</v>
      </c>
      <c r="G30" s="30">
        <f t="shared" ref="G30:G32" si="2">+E30*D30</f>
        <v>25</v>
      </c>
      <c r="H30" s="28" t="s">
        <v>53</v>
      </c>
      <c r="I30" s="103">
        <v>1</v>
      </c>
      <c r="J30" s="104">
        <v>10</v>
      </c>
      <c r="K30" s="105">
        <v>0</v>
      </c>
      <c r="L30" s="105">
        <v>25</v>
      </c>
    </row>
    <row r="31" spans="1:12" ht="100" x14ac:dyDescent="0.35">
      <c r="A31" s="84"/>
      <c r="B31" s="27">
        <v>2</v>
      </c>
      <c r="C31" s="28" t="s">
        <v>78</v>
      </c>
      <c r="D31" s="13">
        <v>10</v>
      </c>
      <c r="E31" s="34">
        <v>2.5</v>
      </c>
      <c r="F31" s="30">
        <v>0</v>
      </c>
      <c r="G31" s="30">
        <f t="shared" si="2"/>
        <v>25</v>
      </c>
      <c r="H31" s="28" t="s">
        <v>54</v>
      </c>
      <c r="I31" s="103">
        <v>1</v>
      </c>
      <c r="J31" s="104">
        <v>10</v>
      </c>
      <c r="K31" s="105">
        <v>0</v>
      </c>
      <c r="L31" s="105">
        <v>25</v>
      </c>
    </row>
    <row r="32" spans="1:12" ht="175" x14ac:dyDescent="0.35">
      <c r="A32" s="85"/>
      <c r="B32" s="27">
        <v>3</v>
      </c>
      <c r="C32" s="28" t="s">
        <v>55</v>
      </c>
      <c r="D32" s="13">
        <v>20</v>
      </c>
      <c r="E32" s="34">
        <v>2</v>
      </c>
      <c r="F32" s="30">
        <v>0</v>
      </c>
      <c r="G32" s="30">
        <f t="shared" si="2"/>
        <v>40</v>
      </c>
      <c r="H32" s="28" t="s">
        <v>56</v>
      </c>
      <c r="I32" s="103">
        <v>2</v>
      </c>
      <c r="J32" s="104">
        <v>40</v>
      </c>
      <c r="K32" s="105">
        <v>0</v>
      </c>
      <c r="L32" s="105">
        <v>80</v>
      </c>
    </row>
    <row r="33" spans="1:12" x14ac:dyDescent="0.35">
      <c r="A33" s="12"/>
      <c r="B33" s="12"/>
      <c r="C33" s="28"/>
      <c r="D33" s="32"/>
      <c r="E33" s="33"/>
      <c r="F33" s="30"/>
      <c r="G33" s="30"/>
      <c r="H33" s="28"/>
      <c r="I33" s="28"/>
      <c r="J33" s="45"/>
      <c r="K33" s="106"/>
      <c r="L33" s="106"/>
    </row>
    <row r="34" spans="1:12" ht="87.5" x14ac:dyDescent="0.35">
      <c r="A34" s="83" t="s">
        <v>57</v>
      </c>
      <c r="B34" s="27">
        <v>1</v>
      </c>
      <c r="C34" s="28" t="s">
        <v>58</v>
      </c>
      <c r="D34" s="35"/>
      <c r="E34" s="29"/>
      <c r="F34" s="30">
        <v>10</v>
      </c>
      <c r="G34" s="30">
        <v>0</v>
      </c>
      <c r="H34" s="28" t="s">
        <v>59</v>
      </c>
      <c r="I34" s="107">
        <v>1.5</v>
      </c>
      <c r="J34" s="104">
        <v>0</v>
      </c>
      <c r="K34" s="105">
        <v>15</v>
      </c>
      <c r="L34" s="105">
        <v>0</v>
      </c>
    </row>
    <row r="35" spans="1:12" ht="50" x14ac:dyDescent="0.35">
      <c r="A35" s="84"/>
      <c r="B35" s="27">
        <v>2</v>
      </c>
      <c r="C35" s="28" t="s">
        <v>60</v>
      </c>
      <c r="D35" s="35"/>
      <c r="E35" s="29"/>
      <c r="F35" s="30">
        <v>5</v>
      </c>
      <c r="G35" s="30">
        <v>0</v>
      </c>
      <c r="H35" s="28" t="s">
        <v>61</v>
      </c>
      <c r="I35" s="103">
        <v>1</v>
      </c>
      <c r="J35" s="104">
        <v>0</v>
      </c>
      <c r="K35" s="105">
        <v>5</v>
      </c>
      <c r="L35" s="105">
        <v>0</v>
      </c>
    </row>
    <row r="36" spans="1:12" ht="62.5" x14ac:dyDescent="0.35">
      <c r="A36" s="84"/>
      <c r="B36" s="27">
        <v>3</v>
      </c>
      <c r="C36" s="28" t="s">
        <v>62</v>
      </c>
      <c r="D36" s="35"/>
      <c r="E36" s="29"/>
      <c r="F36" s="30">
        <v>0</v>
      </c>
      <c r="G36" s="30">
        <v>0</v>
      </c>
      <c r="H36" s="28" t="s">
        <v>63</v>
      </c>
      <c r="I36" s="103">
        <v>1</v>
      </c>
      <c r="J36" s="104">
        <v>0</v>
      </c>
      <c r="K36" s="105">
        <v>0</v>
      </c>
      <c r="L36" s="105">
        <v>0</v>
      </c>
    </row>
    <row r="37" spans="1:12" ht="25" x14ac:dyDescent="0.35">
      <c r="A37" s="84"/>
      <c r="B37" s="27">
        <v>4</v>
      </c>
      <c r="C37" s="28" t="s">
        <v>64</v>
      </c>
      <c r="D37" s="36">
        <v>20</v>
      </c>
      <c r="E37" s="29"/>
      <c r="F37" s="30">
        <v>6</v>
      </c>
      <c r="G37" s="30">
        <v>0</v>
      </c>
      <c r="H37" s="28" t="s">
        <v>65</v>
      </c>
      <c r="I37" s="108">
        <v>10</v>
      </c>
      <c r="J37" s="109">
        <v>209</v>
      </c>
      <c r="K37" s="105">
        <v>60</v>
      </c>
      <c r="L37" s="105">
        <v>0</v>
      </c>
    </row>
    <row r="38" spans="1:12" ht="25" x14ac:dyDescent="0.35">
      <c r="A38" s="84"/>
      <c r="B38" s="27">
        <v>5</v>
      </c>
      <c r="C38" s="28" t="s">
        <v>66</v>
      </c>
      <c r="D38" s="43">
        <v>1</v>
      </c>
      <c r="E38" s="29"/>
      <c r="F38" s="30">
        <f>2*2.5</f>
        <v>5</v>
      </c>
      <c r="G38" s="30">
        <v>0</v>
      </c>
      <c r="H38" s="28" t="s">
        <v>67</v>
      </c>
      <c r="I38" s="108">
        <v>1</v>
      </c>
      <c r="J38" s="109">
        <v>20</v>
      </c>
      <c r="K38" s="105">
        <v>5</v>
      </c>
      <c r="L38" s="105">
        <v>0</v>
      </c>
    </row>
    <row r="39" spans="1:12" ht="62.5" x14ac:dyDescent="0.35">
      <c r="A39" s="84"/>
      <c r="B39" s="27">
        <v>6</v>
      </c>
      <c r="C39" s="28" t="s">
        <v>68</v>
      </c>
      <c r="D39" s="35"/>
      <c r="E39" s="29"/>
      <c r="F39" s="30">
        <f t="shared" ref="F39" si="3">2.5*2.5</f>
        <v>6.25</v>
      </c>
      <c r="G39" s="30">
        <v>0</v>
      </c>
      <c r="H39" s="28" t="s">
        <v>69</v>
      </c>
      <c r="I39" s="103">
        <v>1</v>
      </c>
      <c r="J39" s="104" t="s">
        <v>5</v>
      </c>
      <c r="K39" s="105">
        <v>6.25</v>
      </c>
      <c r="L39" s="105">
        <v>0</v>
      </c>
    </row>
    <row r="40" spans="1:12" ht="37.5" x14ac:dyDescent="0.35">
      <c r="A40" s="85"/>
      <c r="B40" s="27">
        <v>7</v>
      </c>
      <c r="C40" s="28" t="s">
        <v>70</v>
      </c>
      <c r="D40" s="35"/>
      <c r="E40" s="29"/>
      <c r="F40" s="30">
        <f>2.5*5.625</f>
        <v>14.0625</v>
      </c>
      <c r="G40" s="30"/>
      <c r="H40" s="28" t="s">
        <v>71</v>
      </c>
      <c r="I40" s="103">
        <v>1</v>
      </c>
      <c r="J40" s="104">
        <v>0</v>
      </c>
      <c r="K40" s="105">
        <v>14.0625</v>
      </c>
      <c r="L40" s="105">
        <v>0</v>
      </c>
    </row>
    <row r="41" spans="1:12" x14ac:dyDescent="0.35">
      <c r="A41" s="37"/>
      <c r="B41" s="37"/>
      <c r="C41" s="38"/>
      <c r="D41" s="39"/>
      <c r="E41" s="40"/>
      <c r="F41" s="41"/>
      <c r="G41" s="41"/>
      <c r="H41" s="38"/>
      <c r="I41" s="38"/>
      <c r="J41" s="42"/>
      <c r="K41" s="38"/>
      <c r="L41" s="38"/>
    </row>
  </sheetData>
  <mergeCells count="1">
    <mergeCell ref="A3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Areas 2024-04-10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 Molina</dc:creator>
  <cp:keywords/>
  <dc:description/>
  <cp:lastModifiedBy>Nancy Lorena Gil Giraldo</cp:lastModifiedBy>
  <cp:revision/>
  <cp:lastPrinted>2024-04-26T15:15:13Z</cp:lastPrinted>
  <dcterms:created xsi:type="dcterms:W3CDTF">2024-03-20T16:30:09Z</dcterms:created>
  <dcterms:modified xsi:type="dcterms:W3CDTF">2024-08-07T15:37:02Z</dcterms:modified>
  <cp:category/>
  <cp:contentStatus/>
</cp:coreProperties>
</file>