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pbarraza\Downloads\Nueva carpeta (2)\"/>
    </mc:Choice>
  </mc:AlternateContent>
  <xr:revisionPtr revIDLastSave="0" documentId="13_ncr:1_{2B3A1C14-C05B-4BD1-8C90-881A291A8715}" xr6:coauthVersionLast="47" xr6:coauthVersionMax="47" xr10:uidLastSave="{00000000-0000-0000-0000-000000000000}"/>
  <bookViews>
    <workbookView xWindow="-120" yWindow="-120" windowWidth="29040" windowHeight="15840" xr2:uid="{AE6F439A-05BF-4DBF-AF08-A8D143D397F1}"/>
  </bookViews>
  <sheets>
    <sheet name="48 GADCA DAAL" sheetId="1" r:id="rId1"/>
    <sheet name="Hoja1" sheetId="2" r:id="rId2"/>
  </sheets>
  <externalReferences>
    <externalReference r:id="rId3"/>
    <externalReference r:id="rId4"/>
    <externalReference r:id="rId5"/>
    <externalReference r:id="rId6"/>
  </externalReferences>
  <definedNames>
    <definedName name="_xlnm._FilterDatabase" localSheetId="0" hidden="1">'48 GADCA DAAL'!$A$1:$BE$19</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AP20" i="1" l="1"/>
  <c r="AR20" i="1" l="1"/>
  <c r="AS20" i="1" s="1"/>
  <c r="AQ20" i="1"/>
  <c r="AT20" i="1" l="1"/>
  <c r="AH20" i="1" l="1"/>
  <c r="AF20" i="1"/>
  <c r="AE20" i="1"/>
  <c r="S20" i="1"/>
  <c r="U20" i="1" s="1"/>
  <c r="T20" i="1" s="1"/>
  <c r="N20" i="1"/>
  <c r="O20" i="1" s="1"/>
  <c r="K20" i="1"/>
  <c r="L20" i="1" s="1"/>
  <c r="I20" i="1"/>
  <c r="E20" i="1"/>
  <c r="AH19" i="1"/>
  <c r="AF19" i="1"/>
  <c r="AE19" i="1"/>
  <c r="AA19" i="1"/>
  <c r="S19" i="1"/>
  <c r="R19" i="1" s="1"/>
  <c r="N19" i="1"/>
  <c r="U19" i="1" s="1"/>
  <c r="T19" i="1" s="1"/>
  <c r="K19" i="1"/>
  <c r="L19" i="1" s="1"/>
  <c r="I19" i="1"/>
  <c r="E19" i="1"/>
  <c r="AH18" i="1"/>
  <c r="AF18" i="1"/>
  <c r="AE18" i="1"/>
  <c r="AA18" i="1"/>
  <c r="S18" i="1"/>
  <c r="R18" i="1" s="1"/>
  <c r="N18" i="1"/>
  <c r="O18" i="1" s="1"/>
  <c r="K18" i="1"/>
  <c r="L18" i="1" s="1"/>
  <c r="I18" i="1"/>
  <c r="AH17" i="1"/>
  <c r="AF17" i="1"/>
  <c r="AE17" i="1"/>
  <c r="AA17" i="1"/>
  <c r="S17" i="1"/>
  <c r="R17" i="1" s="1"/>
  <c r="N17" i="1"/>
  <c r="U17" i="1" s="1"/>
  <c r="T17" i="1" s="1"/>
  <c r="K17" i="1"/>
  <c r="L17" i="1" s="1"/>
  <c r="I17" i="1"/>
  <c r="E17" i="1"/>
  <c r="AH16" i="1"/>
  <c r="AF16" i="1"/>
  <c r="AE16" i="1"/>
  <c r="AA16" i="1"/>
  <c r="AH15" i="1"/>
  <c r="AF15" i="1"/>
  <c r="AE15" i="1"/>
  <c r="AA15" i="1"/>
  <c r="S15" i="1"/>
  <c r="R15" i="1" s="1"/>
  <c r="N15" i="1"/>
  <c r="O15" i="1" s="1"/>
  <c r="K15" i="1"/>
  <c r="L15" i="1" s="1"/>
  <c r="I15" i="1"/>
  <c r="E15" i="1"/>
  <c r="AH14" i="1"/>
  <c r="AF14" i="1"/>
  <c r="AE14" i="1"/>
  <c r="AA14" i="1"/>
  <c r="S14" i="1"/>
  <c r="R14" i="1" s="1"/>
  <c r="N14" i="1"/>
  <c r="O14" i="1" s="1"/>
  <c r="K14" i="1"/>
  <c r="L14" i="1" s="1"/>
  <c r="I14" i="1"/>
  <c r="E14" i="1"/>
  <c r="AH13" i="1"/>
  <c r="AF13" i="1"/>
  <c r="AE13" i="1"/>
  <c r="AA13" i="1"/>
  <c r="AH12" i="1"/>
  <c r="AF12" i="1"/>
  <c r="AE12" i="1"/>
  <c r="AA12" i="1"/>
  <c r="S12" i="1"/>
  <c r="R12" i="1" s="1"/>
  <c r="N12" i="1"/>
  <c r="O12" i="1" s="1"/>
  <c r="K12" i="1"/>
  <c r="L12" i="1" s="1"/>
  <c r="I12" i="1"/>
  <c r="E12" i="1"/>
  <c r="AL13" i="1" l="1"/>
  <c r="AL12" i="1"/>
  <c r="AM12" i="1" s="1"/>
  <c r="AN12" i="1" s="1"/>
  <c r="AL14" i="1"/>
  <c r="AM14" i="1" s="1"/>
  <c r="AN14" i="1" s="1"/>
  <c r="AL18" i="1"/>
  <c r="AM18" i="1" s="1"/>
  <c r="AN18" i="1" s="1"/>
  <c r="AP18" i="1" s="1"/>
  <c r="AL19" i="1"/>
  <c r="AM19" i="1" s="1"/>
  <c r="AN19" i="1" s="1"/>
  <c r="AL16" i="1"/>
  <c r="AL17" i="1"/>
  <c r="AM17" i="1" s="1"/>
  <c r="AN17" i="1" s="1"/>
  <c r="R20" i="1"/>
  <c r="V20" i="1"/>
  <c r="AL15" i="1"/>
  <c r="AM15" i="1" s="1"/>
  <c r="AN15" i="1" s="1"/>
  <c r="AO17" i="1"/>
  <c r="AO19" i="1"/>
  <c r="V17" i="1"/>
  <c r="V19" i="1"/>
  <c r="U14" i="1"/>
  <c r="T14" i="1" s="1"/>
  <c r="V14" i="1" s="1"/>
  <c r="U15" i="1"/>
  <c r="T15" i="1" s="1"/>
  <c r="V15" i="1" s="1"/>
  <c r="O17" i="1"/>
  <c r="U18" i="1"/>
  <c r="T18" i="1" s="1"/>
  <c r="V18" i="1" s="1"/>
  <c r="O19" i="1"/>
  <c r="U12" i="1"/>
  <c r="T12" i="1" s="1"/>
  <c r="V12" i="1" s="1"/>
  <c r="AP19" i="1" l="1"/>
  <c r="AR19" i="1" s="1"/>
  <c r="AS19" i="1" s="1"/>
  <c r="AR18" i="1"/>
  <c r="AS18" i="1" s="1"/>
  <c r="AQ18" i="1"/>
  <c r="AP17" i="1"/>
  <c r="AM16" i="1"/>
  <c r="AN16" i="1" s="1"/>
  <c r="AM13" i="1"/>
  <c r="AN13" i="1" s="1"/>
  <c r="AP12" i="1" s="1"/>
  <c r="AO14" i="1"/>
  <c r="AO18" i="1"/>
  <c r="AO12" i="1"/>
  <c r="AP14" i="1"/>
  <c r="AO15" i="1"/>
  <c r="AO16" i="1" s="1"/>
  <c r="AQ19" i="1" l="1"/>
  <c r="AT19" i="1" s="1"/>
  <c r="AT18" i="1"/>
  <c r="AR12" i="1"/>
  <c r="AS12" i="1" s="1"/>
  <c r="AQ12" i="1"/>
  <c r="AR14" i="1"/>
  <c r="AS14" i="1" s="1"/>
  <c r="AQ14" i="1"/>
  <c r="AR17" i="1"/>
  <c r="AS17" i="1" s="1"/>
  <c r="AQ17" i="1"/>
  <c r="AP15" i="1"/>
  <c r="AT17" i="1" l="1"/>
  <c r="AT12" i="1"/>
  <c r="AR15" i="1"/>
  <c r="AS15" i="1" s="1"/>
  <c r="AQ15" i="1"/>
  <c r="AT14" i="1"/>
  <c r="AT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I18" authorId="0" shapeId="0" xr:uid="{4B7A00EF-D242-45A6-BE7B-C5EC1DD4A3E1}">
      <text>
        <r>
          <rPr>
            <b/>
            <sz val="9"/>
            <color rgb="FF000000"/>
            <rFont val="Tahoma"/>
            <family val="2"/>
          </rPr>
          <t>Se encuentra dentro del procedimiento Administración de bienes fiscales.</t>
        </r>
      </text>
    </comment>
  </commentList>
</comments>
</file>

<file path=xl/sharedStrings.xml><?xml version="1.0" encoding="utf-8"?>
<sst xmlns="http://schemas.openxmlformats.org/spreadsheetml/2006/main" count="269" uniqueCount="190">
  <si>
    <t xml:space="preserve">ALCALDIA MAYOR DE CARTAGENA DE INDIAS </t>
  </si>
  <si>
    <t>MATRIZ DE RIESGOS INSTITUCIONALES - CONTEXTO E IDENTIFICACIÓN</t>
  </si>
  <si>
    <t>Página: 1 de 1</t>
  </si>
  <si>
    <t>ENTIDAD:</t>
  </si>
  <si>
    <t>Alcaldia de Cartagena</t>
  </si>
  <si>
    <t>PROCESO:</t>
  </si>
  <si>
    <t>Administración de bienes y servicios</t>
  </si>
  <si>
    <t>TIPO</t>
  </si>
  <si>
    <t>Apoyo</t>
  </si>
  <si>
    <t>Elaboración o Actualización:</t>
  </si>
  <si>
    <t>OBJETIVO DEL PROCESO:</t>
  </si>
  <si>
    <t>Vigencia del:</t>
  </si>
  <si>
    <t xml:space="preserve"> </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</si>
  <si>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</si>
  <si>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</si>
  <si>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</si>
  <si>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</si>
  <si>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</si>
  <si>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</si>
  <si>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</si>
  <si>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</si>
  <si>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</si>
  <si>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</si>
  <si>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</si>
  <si>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</si>
  <si>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</si>
  <si>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</si>
  <si>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Listado de criterios impacto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</si>
  <si>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</si>
  <si>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</si>
  <si>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</si>
  <si>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</si>
  <si>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</si>
  <si>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</si>
  <si>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</si>
  <si>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</si>
  <si>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</si>
  <si>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</si>
  <si>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</si>
  <si>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</si>
  <si>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</si>
  <si>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</si>
  <si>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</si>
  <si>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El riesgo afecta la imagen de algún área de la organización</t>
  </si>
  <si>
    <t>1.1.1. No. de Riesgo</t>
  </si>
  <si>
    <t>1.1.2. ¿QUÉ? IMPACTO</t>
  </si>
  <si>
    <r>
      <t>1.1.3. ¿CÓMO? CAUSA INMEDIATA  (</t>
    </r>
    <r>
      <rPr>
        <sz val="18"/>
        <color theme="0"/>
        <rFont val="Arial Narrow"/>
        <family val="2"/>
      </rPr>
      <t xml:space="preserve">Iniciar con la palabra </t>
    </r>
    <r>
      <rPr>
        <b/>
        <sz val="18"/>
        <color theme="0"/>
        <rFont val="Arial Narrow"/>
        <family val="2"/>
      </rPr>
      <t>por)</t>
    </r>
  </si>
  <si>
    <r>
      <t>1.1.4. ¿PORQUÉ? CAUSA RAÍZ (</t>
    </r>
    <r>
      <rPr>
        <sz val="18"/>
        <color theme="0"/>
        <rFont val="Arial Narrow"/>
        <family val="2"/>
      </rPr>
      <t xml:space="preserve">Iniciar con </t>
    </r>
    <r>
      <rPr>
        <b/>
        <sz val="18"/>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</si>
  <si>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</si>
  <si>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</si>
  <si>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</si>
  <si>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</si>
  <si>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</si>
  <si>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</si>
  <si>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</si>
  <si>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</si>
  <si>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</si>
  <si>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</si>
  <si>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</si>
  <si>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</si>
  <si>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El riesgo afecta la imagen de la entidad internamente, de conocimiento general nivel interno, de junta directiva y accionistas y/o de proveedores</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</si>
  <si>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</si>
  <si>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</si>
  <si>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</si>
  <si>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</si>
  <si>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</si>
  <si>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</si>
  <si>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</si>
  <si>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</si>
  <si>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</si>
  <si>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Descripción de avance</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</si>
  <si>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</si>
  <si>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</si>
  <si>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</si>
  <si>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</si>
  <si>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</si>
  <si>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</si>
  <si>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</si>
  <si>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</si>
  <si>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</si>
  <si>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</si>
  <si>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</si>
  <si>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</si>
  <si>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</si>
  <si>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</si>
  <si>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</si>
  <si>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Posibilidad de pérdida Reputacional</t>
  </si>
  <si>
    <t>por sancion del ente regulador</t>
  </si>
  <si>
    <t>debido a la falta de cargue en SECOP de la documentación requerida  como soporte legal de los procesos contractuales</t>
  </si>
  <si>
    <t>A Ejecucion y administracion de procesos</t>
  </si>
  <si>
    <t>Procesos</t>
  </si>
  <si>
    <t>N/A</t>
  </si>
  <si>
    <t>El coordinador de la UIC/</t>
  </si>
  <si>
    <t>verifica que los documentos legales exigidos en cada modalidad contractual se hayan cargado correctamente</t>
  </si>
  <si>
    <t>a través del flujo de aprobación de Secop antes de ser publicados en la plataforma. En caso de no cumplir, el proceso se rechaza, regresándolo al paso anterior para el correcto cargue de información.</t>
  </si>
  <si>
    <t>Preventivo</t>
  </si>
  <si>
    <t>Automatico</t>
  </si>
  <si>
    <t>Sin Documentar</t>
  </si>
  <si>
    <t>Continua</t>
  </si>
  <si>
    <t>Con Registro</t>
  </si>
  <si>
    <t>Reducir mitigar</t>
  </si>
  <si>
    <t>verifica el cumplimiento de los requisitos de perfeccionamiento y ejecución del contrato</t>
  </si>
  <si>
    <t>a través del seguimiento de los procesos contractuales en la plataforma, y en caso de ser necesario impulsar a su perfeccionamiento y ejecución</t>
  </si>
  <si>
    <t>Correctivo</t>
  </si>
  <si>
    <t>Manual</t>
  </si>
  <si>
    <t>Aleatoria</t>
  </si>
  <si>
    <t>R2</t>
  </si>
  <si>
    <t>Posibilidad de pérdida Económica y Reputacional</t>
  </si>
  <si>
    <t>por pérdida o daño de bienes muebles</t>
  </si>
  <si>
    <t>debido a inventario desactualizado que no permita identificar lugar y responsable de los BM</t>
  </si>
  <si>
    <t>G Daños activos fisicos</t>
  </si>
  <si>
    <t>ENTRE 10 Y 50 SMLMV</t>
  </si>
  <si>
    <t>El riesgo afecta la imagen de la entidad con efecto publicitario sostenido a nivel de sector administrativo, nivel departamental o municipal</t>
  </si>
  <si>
    <t>El líder de almacén</t>
  </si>
  <si>
    <t>aplica procedimiento para entrega y devolucion de bienes muebles</t>
  </si>
  <si>
    <t>cada que se requiera</t>
  </si>
  <si>
    <t>Documentado</t>
  </si>
  <si>
    <t>R3</t>
  </si>
  <si>
    <t>por deterioro de los bienes de consumo</t>
  </si>
  <si>
    <t>debido a condiciones inadecuadas de almacenamiento por plagas y condiciones ambientales</t>
  </si>
  <si>
    <t>Infraestructura</t>
  </si>
  <si>
    <t>menor a 10 SMLMV</t>
  </si>
  <si>
    <t xml:space="preserve">El líder de Almacén </t>
  </si>
  <si>
    <t>realiza reubicación y rotación de los bienes de consumo</t>
  </si>
  <si>
    <t>según la naturaleza de estos.</t>
  </si>
  <si>
    <t>Sin Registro</t>
  </si>
  <si>
    <t>Aceptar</t>
  </si>
  <si>
    <t>solicita fumigaciones</t>
  </si>
  <si>
    <t>periódicas para evitar deterioro en bienes de consumo</t>
  </si>
  <si>
    <t>R4</t>
  </si>
  <si>
    <t>por fallas en la supervisión de los contratos</t>
  </si>
  <si>
    <t>debido a insuficiencia de personal idóneo para cumplir con el seguimiento a la ejecución de los contratos.</t>
  </si>
  <si>
    <t>El abogado que estructura el proceso contractual</t>
  </si>
  <si>
    <t xml:space="preserve">elabora la "Comunicación de apoyo a la supervisión" </t>
  </si>
  <si>
    <t>donde se establecen las funciones de vigilancia, control y seguimiento a las actividades contenidas dentro del contrato, y se les anexa que deben cumplir con el Manual de supervisión</t>
  </si>
  <si>
    <t xml:space="preserve">Coordinar taller sobre fortalecimiento de habilidades para supervisión en las dinámicas de ejecución de contratos, o en su defecto enviar memorando sobre supervision </t>
  </si>
  <si>
    <t>R5</t>
  </si>
  <si>
    <t>R6</t>
  </si>
  <si>
    <t>R7</t>
  </si>
  <si>
    <t>por ocupación indebida de terceros en las propiedades del Distrito</t>
  </si>
  <si>
    <t>debido a falta de recurso humano idóneo y constante en el seguimiento de los predios del Distrito.</t>
  </si>
  <si>
    <t>Evento externo</t>
  </si>
  <si>
    <t>El profesional uiversitario</t>
  </si>
  <si>
    <t>establece un plan por cada vigencia para la administración eficaz de los bienes inmuebles</t>
  </si>
  <si>
    <t>donde se establecera los inventarios sucpetibles de administrar, vigilar y mantener sobre los cuales se establecerá un cronograma que permita hacer seguimiento a las ocupaciones indebidas de ese inventario</t>
  </si>
  <si>
    <t>Lider subproceso Adm Patrimonio inmobiliario</t>
  </si>
  <si>
    <t>por la falta de saneamiento y mantenimiento de un inventario actualizado de los bienes inmuebles del Distrito</t>
  </si>
  <si>
    <t xml:space="preserve">debido a la no asignación de los recursos presupuestales necesarios para la ejecución de las actividades del subproceso. </t>
  </si>
  <si>
    <t>El lider del subproceso de Adm del Patrimonio inmobiliario</t>
  </si>
  <si>
    <t xml:space="preserve">presenta al Director de Apoyo Logístico un presupuesto </t>
  </si>
  <si>
    <t xml:space="preserve">que permita en la siguiente vigencia atender las necesidades en materia financiera para el saneamiento del patrimonio </t>
  </si>
  <si>
    <t>entre 50 y 100 SMLMV</t>
  </si>
  <si>
    <t>Debido a falta de presupuesto y planificación</t>
  </si>
  <si>
    <t>Implementar un sistema de monitoreo mensual para evaluar la carga de trabajo del personal y la eficiencia en la respuesta a PQRS, ajustando la distribución de recursos según los resultados obtenidos.</t>
  </si>
  <si>
    <t>Evaluar el número de PQRS</t>
  </si>
  <si>
    <t>de manera mensual, pendientes de respuesta en comparación con la capacidad del personal disponible.</t>
  </si>
  <si>
    <t xml:space="preserve">Asesor jurídico responsable de PQRS </t>
  </si>
  <si>
    <t>Código: PTDDE03-F003</t>
  </si>
  <si>
    <t>Versión: 2.0</t>
  </si>
  <si>
    <t>Fecha: 30/09/2024</t>
  </si>
  <si>
    <t>MACROPROCESO: PLANEACIÓN TERRITORIAL Y DIRECCIONAMIENTO ESTRATÉGICO</t>
  </si>
  <si>
    <t>PROCESO/SUBPROCESO: DIRECCIONAMIENTO ESTRATÉGICO / ADMINISTRACIÓN DEL RIESGO</t>
  </si>
  <si>
    <t>Abastecer, administrar y mantener el 100% los bienes y servicios (servicios públicos, de aseo, vigilancia, parque automotor, telefonía, etc.) de manera efectiva, permanente y de acuerdo al presupuesto disponible, para satisfacer las necesidades de las partes interesadas y contribuir al cumplimiento de la misión de la entidad prestando un servicio con la calidad y oportunidad que demandan los ciudadanos.</t>
  </si>
  <si>
    <t>entre 100 y 500 SMLMV</t>
  </si>
  <si>
    <t>Por insuficiente personal capacitado para atender las PQRSFD</t>
  </si>
  <si>
    <t>Posibilidad de pérdida reputacional</t>
  </si>
  <si>
    <t>Posibilidad de pérdida Reputacional por sancion del ente regulador debido a la falta de cargue en SECOP de la documentación requerida  como soporte legal de los procesos contractuales</t>
  </si>
  <si>
    <t>Posibilidad de pérdida Económica y Reputacional por pérdida o daño de bienes muebles debido a inventario desactualizado que no permita identificar lugar y responsable de los BM</t>
  </si>
  <si>
    <t>Posibilidad de pérdida Económica y Reputacional por deterioro de los bienes de consumo debido a condiciones inadecuadas de almacenamiento por plagas y condiciones ambientales</t>
  </si>
  <si>
    <t>Posibilidad de pérdida Económica y Reputacional por fallas en la supervisión de los contratos debido a insuficiencia de personal idóneo para cumplir con el seguimiento a la ejecución de los contratos.</t>
  </si>
  <si>
    <t>Posibilidad de pérdida Económica y Reputacional por la vinculación en procesos ante instancias
administrativas y/o judiciales debido a liquidaciones extemporáneas o sin el cumplimiento de requisitos legales</t>
  </si>
  <si>
    <t>Posibilidad de pérdida Económica y Reputacional por la inadecuada liquidación de un contrato debido a la no actualización o revisión de pólizas de éste</t>
  </si>
  <si>
    <t>Posibilidad de pérdida Económica y Reputacional por contratar B o S que no satisfagan las necesidades de la administración debido a la falta de claridad y precisión en la estructuración de las necesidades</t>
  </si>
  <si>
    <t>Posibilidad de pérdida Económica y Reputacional por ocupación indebida de terceros en las propiedades del Distrito debido a falta de recurso humano idóneo y constante en el seguimiento de los predios del Distrito.</t>
  </si>
  <si>
    <t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</si>
  <si>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Posibilidad de pérdida Reputacional por no reportar oportunamente los bienes de distrito en la plataforma nacional debido a inventario desactualizado de bienes inmuebles</t>
  </si>
  <si>
    <t>Posibilidad de pérdida Reputacional y Económica por deterioro acelerado de los mantenimientos efectuados en los bienes inmuebles debido a adquisición de materiales (cemento y pintura) fuera de los estándares de calidad, que garanticen la durabilidad de los mantenimientos</t>
  </si>
  <si>
    <t>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</si>
  <si>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Posibilidad de pérdida reputacional Por insuficiente personal capacitado para atender las PQRSFD Debido a falta de presupuesto y planificación</t>
  </si>
  <si>
    <t>Posibilidad de pérdida reputacional Por falta de capacitación adecuada del personal para dar respuestas efectivas las PQRSFD Debido a ausencia de programas de formación continua</t>
  </si>
  <si>
    <t>Realizar mesas de trabajo donde den alertas y recordatorios para el cargue oportuno de documentos en SECOP, asignando responsables específicos para garantizar el cumplimiento.</t>
  </si>
  <si>
    <t>Coordinador UIC DAAL</t>
  </si>
  <si>
    <t>Realizar un inventario completo de bienes muebles y actualizarlo periódicamente, con asignación clara de responsables para cada bien.</t>
  </si>
  <si>
    <t>Coordinador de Almacén DAAL</t>
  </si>
  <si>
    <t>Mejorar las condiciones de almacenamiento mediante control de plagas y adecuación de instalaciones, monitoreando periódicamente el estado de los bienes.</t>
  </si>
  <si>
    <t>Asignar un equipo especializado para el seguimiento regular de los predios del Distrito, con revisiones periódicas y documentación de cualquier ocupación indebida.</t>
  </si>
  <si>
    <t>Solicitar y garantizar la asignación de recursos presupuestales necesarios para el saneamiento y actualización del inventario de bienes inmuebles</t>
  </si>
  <si>
    <t>Reportar mensualmente relación de contratos rendidos a través de la plataforma SIA, a la Secretaría General.</t>
  </si>
  <si>
    <t>01/16/2025</t>
  </si>
  <si>
    <t xml:space="preserve">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</si>
</sst>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Aptos Narrow"/>
      <family val="2"/>
      <scheme val="minor"/>
    </font>
    <font>
      <sz val="11"/>
      <color theme="1"/>
      <name val="Arial"/>
      <family val="2"/>
    </font>
    <font>
      <sz val="18"/>
      <name val="Arial Narrow"/>
      <family val="2"/>
    </font>
    <font>
      <b/>
      <sz val="18"/>
      <name val="Arial Narrow"/>
      <family val="2"/>
    </font>
    <font>
      <b/>
      <sz val="18"/>
      <color theme="1"/>
      <name val="Arial Narrow"/>
      <family val="2"/>
    </font>
    <font>
      <b/>
      <sz val="18"/>
      <color theme="0"/>
      <name val="Arial Narrow"/>
      <family val="2"/>
    </font>
    <font>
      <sz val="18"/>
      <color theme="0"/>
      <name val="Arial Narrow"/>
      <family val="2"/>
    </font>
    <font>
      <b/>
      <sz val="18"/>
      <color theme="0"/>
      <name val="Aptos Narrow"/>
      <family val="2"/>
      <scheme val="minor"/>
    </font>
    <font>
      <sz val="18"/>
      <color theme="1"/>
      <name val="Aptos Narrow"/>
      <family val="2"/>
      <scheme val="minor"/>
    </font>
    <font>
      <sz val="18"/>
      <color theme="1"/>
      <name val="Arial Narrow"/>
      <family val="2"/>
    </font>
    <font>
      <sz val="18"/>
      <color rgb="FFFF0000"/>
      <name val="Arial Narrow"/>
      <family val="2"/>
    </font>
    <font>
      <sz val="10"/>
      <name val="Arial"/>
      <family val="2"/>
    </font>
    <font>
      <sz val="18"/>
      <name val="Tahoma"/>
      <family val="2"/>
    </font>
    <font>
      <b/>
      <sz val="9"/>
      <color rgb="FF000000"/>
      <name val="Tahoma"/>
      <family val="2"/>
    </font>
  </fonts>
  <fills count="10">
    <fill>
      <patternFill patternType="none"/>
    </fill>
    <fill>
      <patternFill patternType="gray125"/>
    </fill>
    <fill>
      <patternFill patternType="solid">
        <fgColor indexed="9"/>
        <bgColor indexed="64"/>
      </patternFill>
    </fill>
    <fill>
      <patternFill patternType="solid">
        <fgColor rgb="FF4CAA4C"/>
        <bgColor indexed="64"/>
      </patternFill>
    </fill>
    <fill>
      <patternFill patternType="solid">
        <fgColor rgb="FFFFFF00"/>
        <bgColor indexed="64"/>
      </patternFill>
    </fill>
    <fill>
      <patternFill patternType="solid">
        <fgColor theme="6" tint="0.79998168889431442"/>
        <bgColor rgb="FF000000"/>
      </patternFill>
    </fill>
    <fill>
      <patternFill patternType="solid">
        <fgColor rgb="FF4CAA4C"/>
        <bgColor rgb="FFFBD4B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11">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 fillId="0" borderId="0"/>
    <xf numFmtId="0" fontId="11" fillId="0" borderId="0"/>
  </cellStyleXfs>
  <cellXfs count="112">
    <xf numFmtId="0" fontId="0" fillId="0" borderId="0" xfId="0"/>
    <xf numFmtId="0" fontId="2" fillId="2" borderId="0" xfId="1" applyFont="1" applyFill="1"/>
    <xf numFmtId="0" fontId="5" fillId="3" borderId="2"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Alignment="1">
      <alignment vertical="center" wrapText="1"/>
    </xf>
    <xf numFmtId="0" fontId="2" fillId="4" borderId="0" xfId="1" applyFont="1" applyFill="1" applyAlignment="1">
      <alignment vertical="center" wrapText="1"/>
    </xf>
    <xf numFmtId="9" fontId="3" fillId="0" borderId="0" xfId="1" applyNumberFormat="1" applyFont="1" applyAlignment="1">
      <alignment vertical="center" wrapText="1"/>
    </xf>
    <xf numFmtId="9" fontId="3" fillId="0" borderId="0" xfId="1" applyNumberFormat="1" applyFont="1" applyAlignment="1">
      <alignment horizontal="center" vertical="center" wrapText="1"/>
    </xf>
    <xf numFmtId="0" fontId="3" fillId="0" borderId="0" xfId="1" applyFont="1" applyAlignment="1">
      <alignment horizontal="center" vertical="center" wrapText="1"/>
    </xf>
    <xf numFmtId="9" fontId="5" fillId="3" borderId="2" xfId="1" applyNumberFormat="1" applyFont="1" applyFill="1" applyBorder="1" applyAlignment="1">
      <alignment horizontal="center" vertical="center" wrapText="1"/>
    </xf>
    <xf numFmtId="9" fontId="5" fillId="3" borderId="9" xfId="1" applyNumberFormat="1" applyFont="1" applyFill="1" applyBorder="1" applyAlignment="1">
      <alignment horizontal="center" vertical="center" wrapText="1"/>
    </xf>
    <xf numFmtId="0" fontId="5" fillId="3" borderId="2" xfId="1" applyFont="1" applyFill="1" applyBorder="1" applyAlignment="1">
      <alignment vertical="center" wrapText="1"/>
    </xf>
    <xf numFmtId="0" fontId="2" fillId="7" borderId="2" xfId="1" applyFont="1" applyFill="1" applyBorder="1" applyAlignment="1" applyProtection="1">
      <alignment horizontal="center" vertical="center" wrapText="1"/>
      <protection locked="0"/>
    </xf>
    <xf numFmtId="0" fontId="2" fillId="8" borderId="2" xfId="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9" borderId="2" xfId="1" applyFont="1" applyFill="1" applyBorder="1" applyAlignment="1" applyProtection="1">
      <alignment horizontal="center" vertical="center" wrapText="1"/>
      <protection locked="0"/>
    </xf>
    <xf numFmtId="0" fontId="2" fillId="0" borderId="2" xfId="1" applyFont="1" applyBorder="1" applyAlignment="1">
      <alignment horizontal="center" vertical="center" wrapText="1"/>
    </xf>
    <xf numFmtId="0" fontId="4" fillId="0" borderId="2" xfId="1" applyFont="1" applyBorder="1" applyAlignment="1">
      <alignment horizontal="center" vertical="center" wrapText="1"/>
    </xf>
    <xf numFmtId="9" fontId="9" fillId="0" borderId="2" xfId="1" applyNumberFormat="1" applyFont="1" applyBorder="1" applyAlignment="1">
      <alignment horizontal="center" vertical="center" wrapText="1"/>
    </xf>
    <xf numFmtId="9" fontId="9" fillId="8" borderId="2" xfId="0" applyNumberFormat="1" applyFont="1" applyFill="1" applyBorder="1" applyAlignment="1" applyProtection="1">
      <alignment horizontal="center" vertical="center" wrapText="1"/>
      <protection locked="0"/>
    </xf>
    <xf numFmtId="9" fontId="9" fillId="8" borderId="9" xfId="0" applyNumberFormat="1" applyFont="1" applyFill="1" applyBorder="1" applyAlignment="1" applyProtection="1">
      <alignment horizontal="center" vertical="top" wrapText="1"/>
      <protection locked="0"/>
    </xf>
    <xf numFmtId="9" fontId="4" fillId="0" borderId="2" xfId="0" applyNumberFormat="1" applyFont="1" applyBorder="1" applyAlignment="1">
      <alignment horizontal="center" vertical="center" wrapText="1"/>
    </xf>
    <xf numFmtId="0" fontId="4" fillId="0" borderId="2" xfId="1" applyFont="1" applyBorder="1" applyAlignment="1">
      <alignment horizontal="center" vertical="center"/>
    </xf>
    <xf numFmtId="0" fontId="2" fillId="7" borderId="2" xfId="1" applyFont="1" applyFill="1" applyBorder="1" applyAlignment="1">
      <alignment horizontal="center" vertical="center" wrapText="1"/>
    </xf>
    <xf numFmtId="0" fontId="2" fillId="8" borderId="2" xfId="0" applyFont="1" applyFill="1" applyBorder="1" applyAlignment="1" applyProtection="1">
      <alignment horizontal="center" vertical="center" wrapText="1"/>
      <protection locked="0"/>
    </xf>
    <xf numFmtId="9" fontId="9" fillId="0" borderId="9" xfId="1"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9" fillId="8" borderId="9" xfId="0" applyNumberFormat="1" applyFont="1" applyFill="1" applyBorder="1" applyAlignment="1" applyProtection="1">
      <alignment horizontal="center" vertical="center" wrapText="1"/>
      <protection locked="0"/>
    </xf>
    <xf numFmtId="0" fontId="2" fillId="0" borderId="9" xfId="1" applyFont="1" applyBorder="1" applyAlignment="1">
      <alignment horizontal="center" vertical="top" wrapText="1"/>
    </xf>
    <xf numFmtId="0" fontId="2" fillId="0" borderId="0" xfId="1" applyFont="1" applyAlignment="1">
      <alignment horizontal="justify" vertical="top" wrapText="1"/>
    </xf>
    <xf numFmtId="0" fontId="12" fillId="8" borderId="2" xfId="0" applyFont="1" applyFill="1" applyBorder="1" applyAlignment="1" applyProtection="1">
      <alignment horizontal="center" vertical="center" wrapText="1"/>
      <protection locked="0"/>
    </xf>
    <xf numFmtId="0" fontId="8" fillId="0" borderId="0" xfId="0" applyFont="1"/>
    <xf numFmtId="0" fontId="8" fillId="4" borderId="0" xfId="0" applyFont="1" applyFill="1"/>
    <xf numFmtId="0" fontId="8" fillId="0" borderId="2" xfId="0" applyFont="1" applyBorder="1"/>
    <xf numFmtId="0" fontId="8" fillId="0" borderId="2" xfId="0" applyFont="1" applyBorder="1" applyAlignment="1">
      <alignment vertical="center"/>
    </xf>
    <xf numFmtId="3" fontId="2" fillId="8" borderId="2" xfId="1" applyNumberFormat="1" applyFont="1" applyFill="1" applyBorder="1" applyAlignment="1" applyProtection="1">
      <alignment horizontal="center" vertical="center" wrapText="1"/>
      <protection locked="0"/>
    </xf>
    <xf numFmtId="0" fontId="2" fillId="0" borderId="9" xfId="1" applyFont="1" applyBorder="1" applyAlignment="1">
      <alignment horizontal="center" vertical="center" wrapText="1"/>
    </xf>
    <xf numFmtId="0" fontId="2" fillId="8" borderId="2" xfId="1" applyFont="1" applyFill="1" applyBorder="1" applyAlignment="1" applyProtection="1">
      <alignment vertical="center" wrapText="1"/>
      <protection locked="0"/>
    </xf>
    <xf numFmtId="0" fontId="2" fillId="7" borderId="2" xfId="1" applyFont="1" applyFill="1" applyBorder="1" applyAlignment="1" applyProtection="1">
      <alignment horizontal="left" vertical="center" wrapText="1"/>
      <protection locked="0"/>
    </xf>
    <xf numFmtId="0" fontId="2" fillId="7" borderId="2" xfId="1" applyFont="1" applyFill="1" applyBorder="1" applyAlignment="1">
      <alignment horizontal="left" vertical="center" wrapText="1"/>
    </xf>
    <xf numFmtId="0" fontId="10" fillId="7" borderId="2" xfId="1" applyFont="1" applyFill="1" applyBorder="1" applyAlignment="1">
      <alignment horizontal="center" vertical="center" wrapText="1"/>
    </xf>
    <xf numFmtId="0" fontId="8" fillId="0" borderId="2" xfId="0" applyFont="1" applyBorder="1" applyAlignment="1">
      <alignment horizontal="center" vertical="center"/>
    </xf>
    <xf numFmtId="0" fontId="0" fillId="0" borderId="2" xfId="0" applyBorder="1"/>
    <xf numFmtId="14" fontId="2" fillId="0" borderId="9" xfId="1" applyNumberFormat="1" applyFont="1" applyBorder="1" applyAlignment="1">
      <alignment horizontal="center" vertical="center" wrapText="1"/>
    </xf>
    <xf numFmtId="14" fontId="2" fillId="0" borderId="2" xfId="1" applyNumberFormat="1" applyFont="1" applyBorder="1" applyAlignment="1">
      <alignment horizontal="center" vertical="center" wrapText="1"/>
    </xf>
    <xf numFmtId="0" fontId="2" fillId="0" borderId="2" xfId="1" applyFont="1" applyBorder="1" applyAlignment="1">
      <alignment horizontal="center" vertical="top" wrapText="1"/>
    </xf>
    <xf numFmtId="9" fontId="2" fillId="0" borderId="0" xfId="0" applyNumberFormat="1" applyFont="1" applyAlignment="1">
      <alignment horizontal="center" vertical="center" wrapText="1"/>
    </xf>
    <xf numFmtId="9" fontId="2" fillId="0" borderId="0" xfId="0" applyNumberFormat="1" applyFont="1" applyAlignment="1">
      <alignment vertical="center" wrapText="1"/>
    </xf>
    <xf numFmtId="0" fontId="4" fillId="0" borderId="0" xfId="1" applyFont="1" applyAlignment="1">
      <alignment vertical="center" wrapText="1"/>
    </xf>
    <xf numFmtId="0" fontId="4" fillId="0" borderId="0" xfId="1" applyFont="1" applyAlignment="1">
      <alignment vertical="center"/>
    </xf>
    <xf numFmtId="9" fontId="9" fillId="0" borderId="0" xfId="0" applyNumberFormat="1" applyFont="1" applyAlignment="1" applyProtection="1">
      <alignment vertical="center" wrapText="1"/>
      <protection locked="0"/>
    </xf>
    <xf numFmtId="9" fontId="9" fillId="8" borderId="2" xfId="0" applyNumberFormat="1" applyFont="1" applyFill="1" applyBorder="1" applyAlignment="1" applyProtection="1">
      <alignment horizontal="center" vertical="top" wrapText="1"/>
      <protection locked="0"/>
    </xf>
    <xf numFmtId="0" fontId="2" fillId="0" borderId="9" xfId="1" applyFont="1" applyBorder="1" applyAlignment="1">
      <alignment vertical="center" wrapText="1"/>
    </xf>
    <xf numFmtId="0" fontId="2" fillId="0" borderId="10" xfId="1" applyFont="1" applyBorder="1" applyAlignment="1">
      <alignment vertical="center" wrapText="1"/>
    </xf>
    <xf numFmtId="0" fontId="8" fillId="4" borderId="2" xfId="0" applyFont="1" applyFill="1" applyBorder="1"/>
    <xf numFmtId="14" fontId="2" fillId="0" borderId="9" xfId="1" applyNumberFormat="1" applyFont="1" applyBorder="1" applyAlignment="1">
      <alignment horizontal="center" vertical="center" wrapText="1"/>
    </xf>
    <xf numFmtId="0" fontId="2" fillId="0" borderId="10" xfId="1" applyFont="1" applyBorder="1" applyAlignment="1">
      <alignment horizontal="center" vertical="center" wrapText="1"/>
    </xf>
    <xf numFmtId="0" fontId="2" fillId="0" borderId="9" xfId="1" applyFont="1" applyBorder="1" applyAlignment="1">
      <alignment horizontal="center" vertical="top" wrapText="1"/>
    </xf>
    <xf numFmtId="0" fontId="2" fillId="0" borderId="10" xfId="1" applyFont="1" applyBorder="1" applyAlignment="1">
      <alignment horizontal="center" vertical="top" wrapText="1"/>
    </xf>
    <xf numFmtId="0" fontId="4" fillId="0" borderId="2" xfId="1" applyFont="1" applyBorder="1" applyAlignment="1">
      <alignment horizontal="center" vertical="center"/>
    </xf>
    <xf numFmtId="0" fontId="2" fillId="8" borderId="2" xfId="1" applyFont="1" applyFill="1" applyBorder="1" applyAlignment="1" applyProtection="1">
      <alignment horizontal="center" vertical="center" wrapText="1"/>
      <protection locked="0"/>
    </xf>
    <xf numFmtId="0" fontId="4" fillId="0" borderId="2" xfId="1" applyFont="1" applyBorder="1" applyAlignment="1">
      <alignment horizontal="center" vertical="center" wrapText="1"/>
    </xf>
    <xf numFmtId="9" fontId="9" fillId="0" borderId="2" xfId="1" applyNumberFormat="1" applyFont="1" applyBorder="1" applyAlignment="1">
      <alignment horizontal="center" vertical="center" wrapText="1"/>
    </xf>
    <xf numFmtId="0" fontId="2" fillId="0" borderId="2" xfId="1" applyFont="1" applyBorder="1" applyAlignment="1">
      <alignment vertical="center"/>
    </xf>
    <xf numFmtId="9" fontId="9" fillId="8" borderId="2" xfId="0" applyNumberFormat="1" applyFont="1" applyFill="1" applyBorder="1" applyAlignment="1" applyProtection="1">
      <alignment horizontal="center" vertical="center" wrapText="1"/>
      <protection locked="0"/>
    </xf>
    <xf numFmtId="9" fontId="9" fillId="8" borderId="9" xfId="0" applyNumberFormat="1" applyFont="1" applyFill="1" applyBorder="1" applyAlignment="1" applyProtection="1">
      <alignment horizontal="center" vertical="center" wrapText="1"/>
      <protection locked="0"/>
    </xf>
    <xf numFmtId="9" fontId="9" fillId="8" borderId="10" xfId="0" applyNumberFormat="1" applyFont="1" applyFill="1" applyBorder="1" applyAlignment="1" applyProtection="1">
      <alignment horizontal="center" vertical="center" wrapText="1"/>
      <protection locked="0"/>
    </xf>
    <xf numFmtId="9" fontId="9" fillId="8" borderId="9" xfId="0" applyNumberFormat="1" applyFont="1" applyFill="1" applyBorder="1" applyAlignment="1" applyProtection="1">
      <alignment horizontal="center" vertical="top" wrapText="1"/>
      <protection locked="0"/>
    </xf>
    <xf numFmtId="9" fontId="9" fillId="8" borderId="10" xfId="0" applyNumberFormat="1" applyFont="1" applyFill="1" applyBorder="1" applyAlignment="1" applyProtection="1">
      <alignment horizontal="center" vertical="top" wrapText="1"/>
      <protection locked="0"/>
    </xf>
    <xf numFmtId="9" fontId="4" fillId="0" borderId="2" xfId="0" applyNumberFormat="1" applyFont="1" applyBorder="1" applyAlignment="1">
      <alignment horizontal="center" vertical="center" wrapText="1"/>
    </xf>
    <xf numFmtId="0" fontId="2" fillId="0" borderId="9" xfId="1"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7" borderId="2" xfId="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9" borderId="2" xfId="1" applyFont="1" applyFill="1" applyBorder="1" applyAlignment="1" applyProtection="1">
      <alignment horizontal="center" vertical="center" wrapText="1"/>
      <protection locked="0"/>
    </xf>
    <xf numFmtId="0" fontId="2" fillId="0" borderId="2" xfId="1" applyFont="1" applyBorder="1" applyAlignment="1">
      <alignment horizontal="center" vertical="center" wrapText="1"/>
    </xf>
    <xf numFmtId="0" fontId="5" fillId="3" borderId="2" xfId="1" applyFont="1" applyFill="1" applyBorder="1" applyAlignment="1">
      <alignment horizontal="center" vertical="center" wrapText="1"/>
    </xf>
    <xf numFmtId="0" fontId="2" fillId="8" borderId="9" xfId="1" applyFont="1" applyFill="1" applyBorder="1" applyAlignment="1" applyProtection="1">
      <alignment horizontal="center" vertical="center" wrapText="1"/>
      <protection locked="0"/>
    </xf>
    <xf numFmtId="0" fontId="2" fillId="8" borderId="10" xfId="1" applyFont="1" applyFill="1" applyBorder="1" applyAlignment="1" applyProtection="1">
      <alignment horizontal="center" vertical="center" wrapText="1"/>
      <protection locked="0"/>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3" borderId="5" xfId="1" applyFont="1" applyFill="1" applyBorder="1" applyAlignment="1">
      <alignment horizontal="center" vertical="center" wrapText="1"/>
    </xf>
    <xf numFmtId="9" fontId="5" fillId="3" borderId="2" xfId="1" applyNumberFormat="1" applyFont="1" applyFill="1" applyBorder="1" applyAlignment="1">
      <alignment horizontal="center" vertical="center" wrapText="1"/>
    </xf>
    <xf numFmtId="0" fontId="5" fillId="6" borderId="2" xfId="1" applyFont="1" applyFill="1" applyBorder="1" applyAlignment="1">
      <alignment horizontal="center" vertical="center" textRotation="90" wrapText="1"/>
    </xf>
    <xf numFmtId="0" fontId="5" fillId="3" borderId="2" xfId="1" applyFont="1" applyFill="1" applyBorder="1" applyAlignment="1">
      <alignment horizontal="center" vertical="center" textRotation="90" wrapText="1"/>
    </xf>
    <xf numFmtId="3" fontId="2" fillId="8" borderId="2" xfId="1" applyNumberFormat="1" applyFont="1" applyFill="1" applyBorder="1" applyAlignment="1" applyProtection="1">
      <alignment horizontal="center" vertical="center" wrapText="1"/>
      <protection locked="0"/>
    </xf>
    <xf numFmtId="0" fontId="3" fillId="0" borderId="0" xfId="1" applyFont="1" applyAlignment="1">
      <alignment horizontal="center" vertical="center"/>
    </xf>
    <xf numFmtId="0" fontId="2" fillId="0" borderId="2" xfId="1" applyFont="1" applyBorder="1" applyAlignment="1">
      <alignment horizontal="left" vertical="center" wrapText="1"/>
    </xf>
    <xf numFmtId="0" fontId="5" fillId="3" borderId="3"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3"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3"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wrapText="1"/>
      <protection locked="0"/>
    </xf>
    <xf numFmtId="164" fontId="2" fillId="0" borderId="3"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0" fontId="3" fillId="5" borderId="0" xfId="2" applyFont="1" applyFill="1" applyAlignment="1">
      <alignment horizontal="center" vertical="center" wrapText="1"/>
    </xf>
    <xf numFmtId="164" fontId="2" fillId="0" borderId="2" xfId="1" applyNumberFormat="1" applyFont="1" applyBorder="1" applyAlignment="1">
      <alignment horizontal="left" vertical="center" wrapText="1"/>
    </xf>
    <xf numFmtId="0" fontId="5" fillId="3"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2" fillId="0" borderId="3" xfId="1" applyFont="1" applyBorder="1" applyAlignment="1" applyProtection="1">
      <alignment horizontal="left" vertical="justify" wrapText="1"/>
      <protection locked="0"/>
    </xf>
    <xf numFmtId="0" fontId="2" fillId="0" borderId="8" xfId="1" applyFont="1" applyBorder="1" applyAlignment="1" applyProtection="1">
      <alignment horizontal="left" vertical="justify" wrapText="1"/>
      <protection locked="0"/>
    </xf>
    <xf numFmtId="0" fontId="2" fillId="0" borderId="4" xfId="1" applyFont="1" applyBorder="1" applyAlignment="1" applyProtection="1">
      <alignment horizontal="left" vertical="justify" wrapText="1"/>
      <protection locked="0"/>
    </xf>
    <xf numFmtId="0" fontId="2" fillId="2" borderId="0" xfId="1" applyFont="1" applyFill="1" applyAlignment="1">
      <alignment horizontal="center"/>
    </xf>
    <xf numFmtId="0" fontId="2" fillId="2" borderId="1" xfId="1" applyFont="1" applyFill="1" applyBorder="1" applyAlignment="1">
      <alignment horizontal="center"/>
    </xf>
    <xf numFmtId="0" fontId="3" fillId="0" borderId="2" xfId="1" applyFont="1" applyBorder="1" applyAlignment="1" applyProtection="1">
      <alignment horizontal="left" vertical="center"/>
      <protection locked="0"/>
    </xf>
    <xf numFmtId="0" fontId="4" fillId="0" borderId="2" xfId="0" applyFont="1" applyBorder="1" applyAlignment="1">
      <alignment horizontal="left" vertical="center"/>
    </xf>
  </cellXfs>
  <cellStyles count="4">
    <cellStyle name="Normal" xfId="0" builtinId="0"/>
    <cellStyle name="Normal - Style1 2" xfId="3" xr:uid="{6486D01D-8996-4E4E-B6B8-21B0FDD57B4B}"/>
    <cellStyle name="Normal 10" xfId="2" xr:uid="{8CB6DCD8-6B3E-4C7E-8F5F-FFE8E378F579}"/>
    <cellStyle name="Normal 2" xfId="1" xr:uid="{882C390E-2312-4CC3-9817-19C23D5E169C}"/>
  </cellStyles>
  <dxfs count="159">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colors>
    <mruColors>
      <color rgb="FF4CAA4C"/>
      <color rgb="FF339966"/>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493449</xdr:colOff>
      <xdr:row>0</xdr:row>
      <xdr:rowOff>35719</xdr:rowOff>
    </xdr:from>
    <xdr:to>
      <xdr:col>1</xdr:col>
      <xdr:colOff>1136385</xdr:colOff>
      <xdr:row>3</xdr:row>
      <xdr:rowOff>183886</xdr:rowOff>
    </xdr:to>
    <xdr:pic>
      <xdr:nvPicPr>
        <xdr:cNvPr id="2" name="Imagen 1">
          <a:extLst>
            <a:ext uri="{FF2B5EF4-FFF2-40B4-BE49-F238E27FC236}">
              <a16:creationId xmlns:a16="http://schemas.microsoft.com/office/drawing/2014/main" id="{8CDA584D-D52C-4786-8A66-5554702512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449" y="35719"/>
          <a:ext cx="1195386" cy="776817"/>
        </a:xfrm>
        <a:prstGeom prst="rect">
          <a:avLst/>
        </a:prstGeom>
      </xdr:spPr>
    </xdr:pic>
    <xdr:clientData/>
  </xdr:twoCellAnchor>
  <xdr:oneCellAnchor>
    <xdr:from>
      <xdr:col>29</xdr:col>
      <xdr:colOff>1152525</xdr:colOff>
      <xdr:row>13</xdr:row>
      <xdr:rowOff>0</xdr:rowOff>
    </xdr:from>
    <xdr:ext cx="95250" cy="171450"/>
    <xdr:sp macro="" textlink="">
      <xdr:nvSpPr>
        <xdr:cNvPr id="3" name="Text Box 16">
          <a:extLst>
            <a:ext uri="{FF2B5EF4-FFF2-40B4-BE49-F238E27FC236}">
              <a16:creationId xmlns:a16="http://schemas.microsoft.com/office/drawing/2014/main" id="{8CA83D96-193B-49D5-A71F-84F6B56A92E8}"/>
            </a:ext>
          </a:extLst>
        </xdr:cNvPr>
        <xdr:cNvSpPr txBox="1">
          <a:spLocks noChangeArrowheads="1"/>
        </xdr:cNvSpPr>
      </xdr:nvSpPr>
      <xdr:spPr bwMode="auto">
        <a:xfrm>
          <a:off x="46691550"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171450"/>
    <xdr:sp macro="" textlink="">
      <xdr:nvSpPr>
        <xdr:cNvPr id="4" name="Text Box 17">
          <a:extLst>
            <a:ext uri="{FF2B5EF4-FFF2-40B4-BE49-F238E27FC236}">
              <a16:creationId xmlns:a16="http://schemas.microsoft.com/office/drawing/2014/main" id="{83F5CA6A-5268-4709-A41C-B9E8AF08236E}"/>
            </a:ext>
          </a:extLst>
        </xdr:cNvPr>
        <xdr:cNvSpPr txBox="1">
          <a:spLocks noChangeArrowheads="1"/>
        </xdr:cNvSpPr>
      </xdr:nvSpPr>
      <xdr:spPr bwMode="auto">
        <a:xfrm>
          <a:off x="46691550"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171450"/>
    <xdr:sp macro="" textlink="">
      <xdr:nvSpPr>
        <xdr:cNvPr id="5" name="Text Box 18">
          <a:extLst>
            <a:ext uri="{FF2B5EF4-FFF2-40B4-BE49-F238E27FC236}">
              <a16:creationId xmlns:a16="http://schemas.microsoft.com/office/drawing/2014/main" id="{F19F8A34-E1E6-485C-89A1-9DBEBBF9DE75}"/>
            </a:ext>
          </a:extLst>
        </xdr:cNvPr>
        <xdr:cNvSpPr txBox="1">
          <a:spLocks noChangeArrowheads="1"/>
        </xdr:cNvSpPr>
      </xdr:nvSpPr>
      <xdr:spPr bwMode="auto">
        <a:xfrm>
          <a:off x="46691550"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171450"/>
    <xdr:sp macro="" textlink="">
      <xdr:nvSpPr>
        <xdr:cNvPr id="6" name="Text Box 19">
          <a:extLst>
            <a:ext uri="{FF2B5EF4-FFF2-40B4-BE49-F238E27FC236}">
              <a16:creationId xmlns:a16="http://schemas.microsoft.com/office/drawing/2014/main" id="{982576B7-DCA0-4FEF-AC52-E6517C5EA1F5}"/>
            </a:ext>
          </a:extLst>
        </xdr:cNvPr>
        <xdr:cNvSpPr txBox="1">
          <a:spLocks noChangeArrowheads="1"/>
        </xdr:cNvSpPr>
      </xdr:nvSpPr>
      <xdr:spPr bwMode="auto">
        <a:xfrm>
          <a:off x="46691550"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7" name="Text Box 15">
          <a:extLst>
            <a:ext uri="{FF2B5EF4-FFF2-40B4-BE49-F238E27FC236}">
              <a16:creationId xmlns:a16="http://schemas.microsoft.com/office/drawing/2014/main" id="{1F2456AD-779E-4F34-B47E-79AC947BDCB0}"/>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171450"/>
    <xdr:sp macro="" textlink="">
      <xdr:nvSpPr>
        <xdr:cNvPr id="8" name="Text Box 16">
          <a:extLst>
            <a:ext uri="{FF2B5EF4-FFF2-40B4-BE49-F238E27FC236}">
              <a16:creationId xmlns:a16="http://schemas.microsoft.com/office/drawing/2014/main" id="{155B3737-26DD-431A-8993-6EBABE491CB1}"/>
            </a:ext>
          </a:extLst>
        </xdr:cNvPr>
        <xdr:cNvSpPr txBox="1">
          <a:spLocks noChangeArrowheads="1"/>
        </xdr:cNvSpPr>
      </xdr:nvSpPr>
      <xdr:spPr bwMode="auto">
        <a:xfrm>
          <a:off x="46691550"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171450"/>
    <xdr:sp macro="" textlink="">
      <xdr:nvSpPr>
        <xdr:cNvPr id="9" name="Text Box 17">
          <a:extLst>
            <a:ext uri="{FF2B5EF4-FFF2-40B4-BE49-F238E27FC236}">
              <a16:creationId xmlns:a16="http://schemas.microsoft.com/office/drawing/2014/main" id="{B09DB6AA-61FD-45CB-96A3-8436C5D6F2CB}"/>
            </a:ext>
          </a:extLst>
        </xdr:cNvPr>
        <xdr:cNvSpPr txBox="1">
          <a:spLocks noChangeArrowheads="1"/>
        </xdr:cNvSpPr>
      </xdr:nvSpPr>
      <xdr:spPr bwMode="auto">
        <a:xfrm>
          <a:off x="46691550"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1020762</xdr:colOff>
      <xdr:row>13</xdr:row>
      <xdr:rowOff>0</xdr:rowOff>
    </xdr:from>
    <xdr:ext cx="95250" cy="171450"/>
    <xdr:sp macro="" textlink="">
      <xdr:nvSpPr>
        <xdr:cNvPr id="10" name="Text Box 18">
          <a:extLst>
            <a:ext uri="{FF2B5EF4-FFF2-40B4-BE49-F238E27FC236}">
              <a16:creationId xmlns:a16="http://schemas.microsoft.com/office/drawing/2014/main" id="{ADC80B50-C5C6-4D1F-A908-D6D306525BC3}"/>
            </a:ext>
          </a:extLst>
        </xdr:cNvPr>
        <xdr:cNvSpPr txBox="1">
          <a:spLocks noChangeArrowheads="1"/>
        </xdr:cNvSpPr>
      </xdr:nvSpPr>
      <xdr:spPr bwMode="auto">
        <a:xfrm>
          <a:off x="46559787"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11" name="Text Box 15">
          <a:extLst>
            <a:ext uri="{FF2B5EF4-FFF2-40B4-BE49-F238E27FC236}">
              <a16:creationId xmlns:a16="http://schemas.microsoft.com/office/drawing/2014/main" id="{E93A5A48-9234-4DA1-9228-40A53304C1A7}"/>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12" name="Text Box 16">
          <a:extLst>
            <a:ext uri="{FF2B5EF4-FFF2-40B4-BE49-F238E27FC236}">
              <a16:creationId xmlns:a16="http://schemas.microsoft.com/office/drawing/2014/main" id="{6F6E6518-7500-4D83-A983-9EC1E882DB9D}"/>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13" name="Text Box 17">
          <a:extLst>
            <a:ext uri="{FF2B5EF4-FFF2-40B4-BE49-F238E27FC236}">
              <a16:creationId xmlns:a16="http://schemas.microsoft.com/office/drawing/2014/main" id="{07381DE9-4F83-4933-BE57-EA1E0E486587}"/>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14" name="Text Box 18">
          <a:extLst>
            <a:ext uri="{FF2B5EF4-FFF2-40B4-BE49-F238E27FC236}">
              <a16:creationId xmlns:a16="http://schemas.microsoft.com/office/drawing/2014/main" id="{41B0057A-F6AD-452D-9050-1F00D094F5D9}"/>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15" name="Text Box 19">
          <a:extLst>
            <a:ext uri="{FF2B5EF4-FFF2-40B4-BE49-F238E27FC236}">
              <a16:creationId xmlns:a16="http://schemas.microsoft.com/office/drawing/2014/main" id="{90B6EBBC-2298-4337-9894-4470C7F3D2F6}"/>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16" name="Text Box 16">
          <a:extLst>
            <a:ext uri="{FF2B5EF4-FFF2-40B4-BE49-F238E27FC236}">
              <a16:creationId xmlns:a16="http://schemas.microsoft.com/office/drawing/2014/main" id="{62A201E5-6138-4428-8473-EA463622CF65}"/>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12</xdr:row>
      <xdr:rowOff>504825</xdr:rowOff>
    </xdr:from>
    <xdr:ext cx="95250" cy="442269"/>
    <xdr:sp macro="" textlink="">
      <xdr:nvSpPr>
        <xdr:cNvPr id="17" name="Text Box 15">
          <a:extLst>
            <a:ext uri="{FF2B5EF4-FFF2-40B4-BE49-F238E27FC236}">
              <a16:creationId xmlns:a16="http://schemas.microsoft.com/office/drawing/2014/main" id="{4C83ED5D-7B8C-46B6-9FD8-46C3A99A09BA}"/>
            </a:ext>
          </a:extLst>
        </xdr:cNvPr>
        <xdr:cNvSpPr txBox="1">
          <a:spLocks noChangeArrowheads="1"/>
        </xdr:cNvSpPr>
      </xdr:nvSpPr>
      <xdr:spPr bwMode="auto">
        <a:xfrm>
          <a:off x="46691550" y="804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12</xdr:row>
      <xdr:rowOff>504825</xdr:rowOff>
    </xdr:from>
    <xdr:ext cx="95250" cy="213632"/>
    <xdr:sp macro="" textlink="">
      <xdr:nvSpPr>
        <xdr:cNvPr id="18" name="Text Box 15">
          <a:extLst>
            <a:ext uri="{FF2B5EF4-FFF2-40B4-BE49-F238E27FC236}">
              <a16:creationId xmlns:a16="http://schemas.microsoft.com/office/drawing/2014/main" id="{325DA95A-19A6-4EDF-8C9D-BF5E64AE9E94}"/>
            </a:ext>
          </a:extLst>
        </xdr:cNvPr>
        <xdr:cNvSpPr txBox="1">
          <a:spLocks noChangeArrowheads="1"/>
        </xdr:cNvSpPr>
      </xdr:nvSpPr>
      <xdr:spPr bwMode="auto">
        <a:xfrm>
          <a:off x="46691550" y="8048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19" name="Text Box 15">
          <a:extLst>
            <a:ext uri="{FF2B5EF4-FFF2-40B4-BE49-F238E27FC236}">
              <a16:creationId xmlns:a16="http://schemas.microsoft.com/office/drawing/2014/main" id="{19F6C0A3-2977-48F7-B151-8380C8B098F4}"/>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20" name="Text Box 15">
          <a:extLst>
            <a:ext uri="{FF2B5EF4-FFF2-40B4-BE49-F238E27FC236}">
              <a16:creationId xmlns:a16="http://schemas.microsoft.com/office/drawing/2014/main" id="{B1DD41C9-4C65-4664-903C-99019726E782}"/>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21" name="Text Box 16">
          <a:extLst>
            <a:ext uri="{FF2B5EF4-FFF2-40B4-BE49-F238E27FC236}">
              <a16:creationId xmlns:a16="http://schemas.microsoft.com/office/drawing/2014/main" id="{F13B5E3D-AD01-4446-AED8-0EFF78607DF7}"/>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22" name="Text Box 17">
          <a:extLst>
            <a:ext uri="{FF2B5EF4-FFF2-40B4-BE49-F238E27FC236}">
              <a16:creationId xmlns:a16="http://schemas.microsoft.com/office/drawing/2014/main" id="{59E85768-0FDC-4635-843E-4BF3BD0E5255}"/>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23" name="Text Box 18">
          <a:extLst>
            <a:ext uri="{FF2B5EF4-FFF2-40B4-BE49-F238E27FC236}">
              <a16:creationId xmlns:a16="http://schemas.microsoft.com/office/drawing/2014/main" id="{3A707181-57A9-4CE8-BF18-AABA81981F40}"/>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24" name="Text Box 19">
          <a:extLst>
            <a:ext uri="{FF2B5EF4-FFF2-40B4-BE49-F238E27FC236}">
              <a16:creationId xmlns:a16="http://schemas.microsoft.com/office/drawing/2014/main" id="{FFF240BD-FFC1-4737-92CD-7BBDCE372B9B}"/>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25" name="Text Box 15">
          <a:extLst>
            <a:ext uri="{FF2B5EF4-FFF2-40B4-BE49-F238E27FC236}">
              <a16:creationId xmlns:a16="http://schemas.microsoft.com/office/drawing/2014/main" id="{17E9D377-8A8D-45DB-B48F-97265867CADE}"/>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26" name="Text Box 16">
          <a:extLst>
            <a:ext uri="{FF2B5EF4-FFF2-40B4-BE49-F238E27FC236}">
              <a16:creationId xmlns:a16="http://schemas.microsoft.com/office/drawing/2014/main" id="{79E71EE5-E4C4-42FE-8C05-ADABDB68F21E}"/>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171450"/>
    <xdr:sp macro="" textlink="">
      <xdr:nvSpPr>
        <xdr:cNvPr id="27" name="Text Box 17">
          <a:extLst>
            <a:ext uri="{FF2B5EF4-FFF2-40B4-BE49-F238E27FC236}">
              <a16:creationId xmlns:a16="http://schemas.microsoft.com/office/drawing/2014/main" id="{3A9DC1FB-155C-40B6-BC76-1E32CDDE7FC4}"/>
            </a:ext>
          </a:extLst>
        </xdr:cNvPr>
        <xdr:cNvSpPr txBox="1">
          <a:spLocks noChangeArrowheads="1"/>
        </xdr:cNvSpPr>
      </xdr:nvSpPr>
      <xdr:spPr bwMode="auto">
        <a:xfrm>
          <a:off x="50053875"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1020762</xdr:colOff>
      <xdr:row>13</xdr:row>
      <xdr:rowOff>0</xdr:rowOff>
    </xdr:from>
    <xdr:ext cx="95250" cy="171450"/>
    <xdr:sp macro="" textlink="">
      <xdr:nvSpPr>
        <xdr:cNvPr id="28" name="Text Box 18">
          <a:extLst>
            <a:ext uri="{FF2B5EF4-FFF2-40B4-BE49-F238E27FC236}">
              <a16:creationId xmlns:a16="http://schemas.microsoft.com/office/drawing/2014/main" id="{A516C5F6-BEE0-40E8-9E86-13E56FA41B91}"/>
            </a:ext>
          </a:extLst>
        </xdr:cNvPr>
        <xdr:cNvSpPr txBox="1">
          <a:spLocks noChangeArrowheads="1"/>
        </xdr:cNvSpPr>
      </xdr:nvSpPr>
      <xdr:spPr bwMode="auto">
        <a:xfrm>
          <a:off x="49998312" y="9829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29" name="Text Box 15">
          <a:extLst>
            <a:ext uri="{FF2B5EF4-FFF2-40B4-BE49-F238E27FC236}">
              <a16:creationId xmlns:a16="http://schemas.microsoft.com/office/drawing/2014/main" id="{BEB8AA54-FA18-45D6-9359-09656682F33A}"/>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12</xdr:row>
      <xdr:rowOff>504825</xdr:rowOff>
    </xdr:from>
    <xdr:ext cx="95250" cy="442269"/>
    <xdr:sp macro="" textlink="">
      <xdr:nvSpPr>
        <xdr:cNvPr id="30" name="Text Box 15">
          <a:extLst>
            <a:ext uri="{FF2B5EF4-FFF2-40B4-BE49-F238E27FC236}">
              <a16:creationId xmlns:a16="http://schemas.microsoft.com/office/drawing/2014/main" id="{50E1BC42-D91A-4620-A2D7-6BCDD3162A2B}"/>
            </a:ext>
          </a:extLst>
        </xdr:cNvPr>
        <xdr:cNvSpPr txBox="1">
          <a:spLocks noChangeArrowheads="1"/>
        </xdr:cNvSpPr>
      </xdr:nvSpPr>
      <xdr:spPr bwMode="auto">
        <a:xfrm>
          <a:off x="50053875" y="804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12</xdr:row>
      <xdr:rowOff>504825</xdr:rowOff>
    </xdr:from>
    <xdr:ext cx="95250" cy="213632"/>
    <xdr:sp macro="" textlink="">
      <xdr:nvSpPr>
        <xdr:cNvPr id="31" name="Text Box 15">
          <a:extLst>
            <a:ext uri="{FF2B5EF4-FFF2-40B4-BE49-F238E27FC236}">
              <a16:creationId xmlns:a16="http://schemas.microsoft.com/office/drawing/2014/main" id="{9EB1F3A9-34CA-44FA-A585-BF2D358F0394}"/>
            </a:ext>
          </a:extLst>
        </xdr:cNvPr>
        <xdr:cNvSpPr txBox="1">
          <a:spLocks noChangeArrowheads="1"/>
        </xdr:cNvSpPr>
      </xdr:nvSpPr>
      <xdr:spPr bwMode="auto">
        <a:xfrm>
          <a:off x="50053875" y="8048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32" name="Text Box 15">
          <a:extLst>
            <a:ext uri="{FF2B5EF4-FFF2-40B4-BE49-F238E27FC236}">
              <a16:creationId xmlns:a16="http://schemas.microsoft.com/office/drawing/2014/main" id="{1CABE0C9-6092-4105-8F52-51125FB95E8C}"/>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33" name="Text Box 15">
          <a:extLst>
            <a:ext uri="{FF2B5EF4-FFF2-40B4-BE49-F238E27FC236}">
              <a16:creationId xmlns:a16="http://schemas.microsoft.com/office/drawing/2014/main" id="{A68A6F22-3E66-4BDD-B7A8-3A6AE8BCD9BF}"/>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34" name="Text Box 15">
          <a:extLst>
            <a:ext uri="{FF2B5EF4-FFF2-40B4-BE49-F238E27FC236}">
              <a16:creationId xmlns:a16="http://schemas.microsoft.com/office/drawing/2014/main" id="{D2BE0C7A-60B1-435F-8EA1-FDB68D6DFAA1}"/>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35" name="Text Box 15">
          <a:extLst>
            <a:ext uri="{FF2B5EF4-FFF2-40B4-BE49-F238E27FC236}">
              <a16:creationId xmlns:a16="http://schemas.microsoft.com/office/drawing/2014/main" id="{A89A27E8-DA12-4761-9B46-043DA7ED923F}"/>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36" name="Text Box 15">
          <a:extLst>
            <a:ext uri="{FF2B5EF4-FFF2-40B4-BE49-F238E27FC236}">
              <a16:creationId xmlns:a16="http://schemas.microsoft.com/office/drawing/2014/main" id="{D262ADF0-40EA-47EE-8CFA-D98134A6C96A}"/>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37" name="Text Box 15">
          <a:extLst>
            <a:ext uri="{FF2B5EF4-FFF2-40B4-BE49-F238E27FC236}">
              <a16:creationId xmlns:a16="http://schemas.microsoft.com/office/drawing/2014/main" id="{E6147BE9-3188-4A62-811A-88421B40AA41}"/>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38" name="Text Box 15">
          <a:extLst>
            <a:ext uri="{FF2B5EF4-FFF2-40B4-BE49-F238E27FC236}">
              <a16:creationId xmlns:a16="http://schemas.microsoft.com/office/drawing/2014/main" id="{60960186-55C2-437B-A40C-5B6122FD0B42}"/>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39" name="Text Box 15">
          <a:extLst>
            <a:ext uri="{FF2B5EF4-FFF2-40B4-BE49-F238E27FC236}">
              <a16:creationId xmlns:a16="http://schemas.microsoft.com/office/drawing/2014/main" id="{576DBDFA-6353-4AA6-9987-1B46781C7FFD}"/>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40" name="Text Box 15">
          <a:extLst>
            <a:ext uri="{FF2B5EF4-FFF2-40B4-BE49-F238E27FC236}">
              <a16:creationId xmlns:a16="http://schemas.microsoft.com/office/drawing/2014/main" id="{157C7AF7-F8C6-4359-82D0-F5DDBFC4A1F0}"/>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41" name="Text Box 15">
          <a:extLst>
            <a:ext uri="{FF2B5EF4-FFF2-40B4-BE49-F238E27FC236}">
              <a16:creationId xmlns:a16="http://schemas.microsoft.com/office/drawing/2014/main" id="{03029B30-564F-42EF-AD56-B8E3BD8B46B3}"/>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42" name="Text Box 15">
          <a:extLst>
            <a:ext uri="{FF2B5EF4-FFF2-40B4-BE49-F238E27FC236}">
              <a16:creationId xmlns:a16="http://schemas.microsoft.com/office/drawing/2014/main" id="{08E108A1-8BBC-4151-8DD5-703B4ABB9C0A}"/>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43" name="Text Box 15">
          <a:extLst>
            <a:ext uri="{FF2B5EF4-FFF2-40B4-BE49-F238E27FC236}">
              <a16:creationId xmlns:a16="http://schemas.microsoft.com/office/drawing/2014/main" id="{E35079B9-3BD0-4CFC-AB84-48108B9E5D31}"/>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44" name="Text Box 15">
          <a:extLst>
            <a:ext uri="{FF2B5EF4-FFF2-40B4-BE49-F238E27FC236}">
              <a16:creationId xmlns:a16="http://schemas.microsoft.com/office/drawing/2014/main" id="{B6F6C4FE-FC1F-4336-AC66-61D56AA18BE1}"/>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45" name="Text Box 15">
          <a:extLst>
            <a:ext uri="{FF2B5EF4-FFF2-40B4-BE49-F238E27FC236}">
              <a16:creationId xmlns:a16="http://schemas.microsoft.com/office/drawing/2014/main" id="{7565222A-1338-4DED-89B8-F23B6EED7B77}"/>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46" name="Text Box 15">
          <a:extLst>
            <a:ext uri="{FF2B5EF4-FFF2-40B4-BE49-F238E27FC236}">
              <a16:creationId xmlns:a16="http://schemas.microsoft.com/office/drawing/2014/main" id="{CFFE62A1-28CE-4A38-944F-F20B620038E1}"/>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47" name="Text Box 15">
          <a:extLst>
            <a:ext uri="{FF2B5EF4-FFF2-40B4-BE49-F238E27FC236}">
              <a16:creationId xmlns:a16="http://schemas.microsoft.com/office/drawing/2014/main" id="{4E3FD947-6ED2-49DC-8361-C0BFFD6B7BF3}"/>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48" name="Text Box 15">
          <a:extLst>
            <a:ext uri="{FF2B5EF4-FFF2-40B4-BE49-F238E27FC236}">
              <a16:creationId xmlns:a16="http://schemas.microsoft.com/office/drawing/2014/main" id="{8FF47EBD-BC0B-442F-AD32-3F386EAEF654}"/>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49" name="Text Box 15">
          <a:extLst>
            <a:ext uri="{FF2B5EF4-FFF2-40B4-BE49-F238E27FC236}">
              <a16:creationId xmlns:a16="http://schemas.microsoft.com/office/drawing/2014/main" id="{B8C70785-7069-4E6F-BCB0-0C8ADF2BFBF4}"/>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50" name="Text Box 15">
          <a:extLst>
            <a:ext uri="{FF2B5EF4-FFF2-40B4-BE49-F238E27FC236}">
              <a16:creationId xmlns:a16="http://schemas.microsoft.com/office/drawing/2014/main" id="{3E890666-2D40-4229-8752-2FA92E285895}"/>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213632"/>
    <xdr:sp macro="" textlink="">
      <xdr:nvSpPr>
        <xdr:cNvPr id="51" name="Text Box 15">
          <a:extLst>
            <a:ext uri="{FF2B5EF4-FFF2-40B4-BE49-F238E27FC236}">
              <a16:creationId xmlns:a16="http://schemas.microsoft.com/office/drawing/2014/main" id="{CBBD9E6C-1CDF-40F4-B6CA-4217BDBEFFC5}"/>
            </a:ext>
          </a:extLst>
        </xdr:cNvPr>
        <xdr:cNvSpPr txBox="1">
          <a:spLocks noChangeArrowheads="1"/>
        </xdr:cNvSpPr>
      </xdr:nvSpPr>
      <xdr:spPr bwMode="auto">
        <a:xfrm>
          <a:off x="46691550"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52" name="Text Box 15">
          <a:extLst>
            <a:ext uri="{FF2B5EF4-FFF2-40B4-BE49-F238E27FC236}">
              <a16:creationId xmlns:a16="http://schemas.microsoft.com/office/drawing/2014/main" id="{1EB0C43F-5649-4603-97A8-B2B7B6A75AA3}"/>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213632"/>
    <xdr:sp macro="" textlink="">
      <xdr:nvSpPr>
        <xdr:cNvPr id="53" name="Text Box 15">
          <a:extLst>
            <a:ext uri="{FF2B5EF4-FFF2-40B4-BE49-F238E27FC236}">
              <a16:creationId xmlns:a16="http://schemas.microsoft.com/office/drawing/2014/main" id="{F93C51C2-35E1-4991-A9FC-568D6A6ECFC2}"/>
            </a:ext>
          </a:extLst>
        </xdr:cNvPr>
        <xdr:cNvSpPr txBox="1">
          <a:spLocks noChangeArrowheads="1"/>
        </xdr:cNvSpPr>
      </xdr:nvSpPr>
      <xdr:spPr bwMode="auto">
        <a:xfrm>
          <a:off x="50053875" y="9829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12</xdr:row>
      <xdr:rowOff>504825</xdr:rowOff>
    </xdr:from>
    <xdr:ext cx="95250" cy="442269"/>
    <xdr:sp macro="" textlink="">
      <xdr:nvSpPr>
        <xdr:cNvPr id="54" name="Text Box 15">
          <a:extLst>
            <a:ext uri="{FF2B5EF4-FFF2-40B4-BE49-F238E27FC236}">
              <a16:creationId xmlns:a16="http://schemas.microsoft.com/office/drawing/2014/main" id="{5CFE32D2-8CA0-449C-BE60-B15349B98E2F}"/>
            </a:ext>
          </a:extLst>
        </xdr:cNvPr>
        <xdr:cNvSpPr txBox="1">
          <a:spLocks noChangeArrowheads="1"/>
        </xdr:cNvSpPr>
      </xdr:nvSpPr>
      <xdr:spPr bwMode="auto">
        <a:xfrm>
          <a:off x="46691550" y="804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12</xdr:row>
      <xdr:rowOff>504825</xdr:rowOff>
    </xdr:from>
    <xdr:ext cx="95250" cy="213632"/>
    <xdr:sp macro="" textlink="">
      <xdr:nvSpPr>
        <xdr:cNvPr id="55" name="Text Box 15">
          <a:extLst>
            <a:ext uri="{FF2B5EF4-FFF2-40B4-BE49-F238E27FC236}">
              <a16:creationId xmlns:a16="http://schemas.microsoft.com/office/drawing/2014/main" id="{93C5A80B-30C1-41A3-AA35-D03DD76E8566}"/>
            </a:ext>
          </a:extLst>
        </xdr:cNvPr>
        <xdr:cNvSpPr txBox="1">
          <a:spLocks noChangeArrowheads="1"/>
        </xdr:cNvSpPr>
      </xdr:nvSpPr>
      <xdr:spPr bwMode="auto">
        <a:xfrm>
          <a:off x="46691550" y="8048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12</xdr:row>
      <xdr:rowOff>504825</xdr:rowOff>
    </xdr:from>
    <xdr:ext cx="95250" cy="442269"/>
    <xdr:sp macro="" textlink="">
      <xdr:nvSpPr>
        <xdr:cNvPr id="56" name="Text Box 15">
          <a:extLst>
            <a:ext uri="{FF2B5EF4-FFF2-40B4-BE49-F238E27FC236}">
              <a16:creationId xmlns:a16="http://schemas.microsoft.com/office/drawing/2014/main" id="{437326CA-43BD-4127-ABD9-7EE39A59E975}"/>
            </a:ext>
          </a:extLst>
        </xdr:cNvPr>
        <xdr:cNvSpPr txBox="1">
          <a:spLocks noChangeArrowheads="1"/>
        </xdr:cNvSpPr>
      </xdr:nvSpPr>
      <xdr:spPr bwMode="auto">
        <a:xfrm>
          <a:off x="50053875" y="804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12</xdr:row>
      <xdr:rowOff>504825</xdr:rowOff>
    </xdr:from>
    <xdr:ext cx="95250" cy="213632"/>
    <xdr:sp macro="" textlink="">
      <xdr:nvSpPr>
        <xdr:cNvPr id="57" name="Text Box 15">
          <a:extLst>
            <a:ext uri="{FF2B5EF4-FFF2-40B4-BE49-F238E27FC236}">
              <a16:creationId xmlns:a16="http://schemas.microsoft.com/office/drawing/2014/main" id="{47B539BF-AEDF-4D0C-8FDD-55F7C04D4292}"/>
            </a:ext>
          </a:extLst>
        </xdr:cNvPr>
        <xdr:cNvSpPr txBox="1">
          <a:spLocks noChangeArrowheads="1"/>
        </xdr:cNvSpPr>
      </xdr:nvSpPr>
      <xdr:spPr bwMode="auto">
        <a:xfrm>
          <a:off x="50053875" y="8048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12</xdr:row>
      <xdr:rowOff>504825</xdr:rowOff>
    </xdr:from>
    <xdr:ext cx="95250" cy="442269"/>
    <xdr:sp macro="" textlink="">
      <xdr:nvSpPr>
        <xdr:cNvPr id="58" name="Text Box 15">
          <a:extLst>
            <a:ext uri="{FF2B5EF4-FFF2-40B4-BE49-F238E27FC236}">
              <a16:creationId xmlns:a16="http://schemas.microsoft.com/office/drawing/2014/main" id="{3E935CE3-F98C-4E78-A2FE-017C7296103D}"/>
            </a:ext>
          </a:extLst>
        </xdr:cNvPr>
        <xdr:cNvSpPr txBox="1">
          <a:spLocks noChangeArrowheads="1"/>
        </xdr:cNvSpPr>
      </xdr:nvSpPr>
      <xdr:spPr bwMode="auto">
        <a:xfrm>
          <a:off x="46691550" y="804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12</xdr:row>
      <xdr:rowOff>504825</xdr:rowOff>
    </xdr:from>
    <xdr:ext cx="95250" cy="213632"/>
    <xdr:sp macro="" textlink="">
      <xdr:nvSpPr>
        <xdr:cNvPr id="59" name="Text Box 15">
          <a:extLst>
            <a:ext uri="{FF2B5EF4-FFF2-40B4-BE49-F238E27FC236}">
              <a16:creationId xmlns:a16="http://schemas.microsoft.com/office/drawing/2014/main" id="{BB665D93-B453-4AD0-B815-E64655D1D70F}"/>
            </a:ext>
          </a:extLst>
        </xdr:cNvPr>
        <xdr:cNvSpPr txBox="1">
          <a:spLocks noChangeArrowheads="1"/>
        </xdr:cNvSpPr>
      </xdr:nvSpPr>
      <xdr:spPr bwMode="auto">
        <a:xfrm>
          <a:off x="46691550" y="8048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12</xdr:row>
      <xdr:rowOff>504825</xdr:rowOff>
    </xdr:from>
    <xdr:ext cx="95250" cy="442269"/>
    <xdr:sp macro="" textlink="">
      <xdr:nvSpPr>
        <xdr:cNvPr id="60" name="Text Box 15">
          <a:extLst>
            <a:ext uri="{FF2B5EF4-FFF2-40B4-BE49-F238E27FC236}">
              <a16:creationId xmlns:a16="http://schemas.microsoft.com/office/drawing/2014/main" id="{C7E616D6-53B6-4C49-8074-1AA03046494C}"/>
            </a:ext>
          </a:extLst>
        </xdr:cNvPr>
        <xdr:cNvSpPr txBox="1">
          <a:spLocks noChangeArrowheads="1"/>
        </xdr:cNvSpPr>
      </xdr:nvSpPr>
      <xdr:spPr bwMode="auto">
        <a:xfrm>
          <a:off x="50053875" y="804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12</xdr:row>
      <xdr:rowOff>504825</xdr:rowOff>
    </xdr:from>
    <xdr:ext cx="95250" cy="213632"/>
    <xdr:sp macro="" textlink="">
      <xdr:nvSpPr>
        <xdr:cNvPr id="61" name="Text Box 15">
          <a:extLst>
            <a:ext uri="{FF2B5EF4-FFF2-40B4-BE49-F238E27FC236}">
              <a16:creationId xmlns:a16="http://schemas.microsoft.com/office/drawing/2014/main" id="{D66705A9-D79A-470E-87A9-8E9E0CEEB129}"/>
            </a:ext>
          </a:extLst>
        </xdr:cNvPr>
        <xdr:cNvSpPr txBox="1">
          <a:spLocks noChangeArrowheads="1"/>
        </xdr:cNvSpPr>
      </xdr:nvSpPr>
      <xdr:spPr bwMode="auto">
        <a:xfrm>
          <a:off x="50053875" y="8048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62" name="Text Box 15">
          <a:extLst>
            <a:ext uri="{FF2B5EF4-FFF2-40B4-BE49-F238E27FC236}">
              <a16:creationId xmlns:a16="http://schemas.microsoft.com/office/drawing/2014/main" id="{BF0C0219-FCCD-4E3B-BBEE-4CCC44EF88EB}"/>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63" name="Text Box 15">
          <a:extLst>
            <a:ext uri="{FF2B5EF4-FFF2-40B4-BE49-F238E27FC236}">
              <a16:creationId xmlns:a16="http://schemas.microsoft.com/office/drawing/2014/main" id="{ADA9A28F-7717-4E8C-842C-E26CD807EB94}"/>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64" name="Text Box 15">
          <a:extLst>
            <a:ext uri="{FF2B5EF4-FFF2-40B4-BE49-F238E27FC236}">
              <a16:creationId xmlns:a16="http://schemas.microsoft.com/office/drawing/2014/main" id="{9B25F00B-1AF5-4E1A-9A50-11C207D06263}"/>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65" name="Text Box 15">
          <a:extLst>
            <a:ext uri="{FF2B5EF4-FFF2-40B4-BE49-F238E27FC236}">
              <a16:creationId xmlns:a16="http://schemas.microsoft.com/office/drawing/2014/main" id="{C62F417A-2FBD-42B5-BF17-8363A8C1D04D}"/>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66" name="Text Box 15">
          <a:extLst>
            <a:ext uri="{FF2B5EF4-FFF2-40B4-BE49-F238E27FC236}">
              <a16:creationId xmlns:a16="http://schemas.microsoft.com/office/drawing/2014/main" id="{DD878E7E-A54F-49CA-95A1-1C312DDA5CDE}"/>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67" name="Text Box 15">
          <a:extLst>
            <a:ext uri="{FF2B5EF4-FFF2-40B4-BE49-F238E27FC236}">
              <a16:creationId xmlns:a16="http://schemas.microsoft.com/office/drawing/2014/main" id="{2B93823E-4755-411B-91BC-59FBAB903215}"/>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1152525</xdr:colOff>
      <xdr:row>13</xdr:row>
      <xdr:rowOff>0</xdr:rowOff>
    </xdr:from>
    <xdr:ext cx="95250" cy="442269"/>
    <xdr:sp macro="" textlink="">
      <xdr:nvSpPr>
        <xdr:cNvPr id="68" name="Text Box 15">
          <a:extLst>
            <a:ext uri="{FF2B5EF4-FFF2-40B4-BE49-F238E27FC236}">
              <a16:creationId xmlns:a16="http://schemas.microsoft.com/office/drawing/2014/main" id="{8E45BBD2-D90B-4043-8CAF-F042B29854A4}"/>
            </a:ext>
          </a:extLst>
        </xdr:cNvPr>
        <xdr:cNvSpPr txBox="1">
          <a:spLocks noChangeArrowheads="1"/>
        </xdr:cNvSpPr>
      </xdr:nvSpPr>
      <xdr:spPr bwMode="auto">
        <a:xfrm>
          <a:off x="46691550"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1152525</xdr:colOff>
      <xdr:row>13</xdr:row>
      <xdr:rowOff>0</xdr:rowOff>
    </xdr:from>
    <xdr:ext cx="95250" cy="442269"/>
    <xdr:sp macro="" textlink="">
      <xdr:nvSpPr>
        <xdr:cNvPr id="69" name="Text Box 15">
          <a:extLst>
            <a:ext uri="{FF2B5EF4-FFF2-40B4-BE49-F238E27FC236}">
              <a16:creationId xmlns:a16="http://schemas.microsoft.com/office/drawing/2014/main" id="{5E6F0C09-3727-4FE8-9564-6AAA05E46F40}"/>
            </a:ext>
          </a:extLst>
        </xdr:cNvPr>
        <xdr:cNvSpPr txBox="1">
          <a:spLocks noChangeArrowheads="1"/>
        </xdr:cNvSpPr>
      </xdr:nvSpPr>
      <xdr:spPr bwMode="auto">
        <a:xfrm>
          <a:off x="50053875" y="9829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171450"/>
    <xdr:sp macro="" textlink="">
      <xdr:nvSpPr>
        <xdr:cNvPr id="70" name="Text Box 16">
          <a:extLst>
            <a:ext uri="{FF2B5EF4-FFF2-40B4-BE49-F238E27FC236}">
              <a16:creationId xmlns:a16="http://schemas.microsoft.com/office/drawing/2014/main" id="{D636EB79-46D5-41C1-A624-935E24705706}"/>
            </a:ext>
          </a:extLst>
        </xdr:cNvPr>
        <xdr:cNvSpPr txBox="1">
          <a:spLocks noChangeArrowheads="1"/>
        </xdr:cNvSpPr>
      </xdr:nvSpPr>
      <xdr:spPr bwMode="auto">
        <a:xfrm>
          <a:off x="46826261"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171450"/>
    <xdr:sp macro="" textlink="">
      <xdr:nvSpPr>
        <xdr:cNvPr id="71" name="Text Box 17">
          <a:extLst>
            <a:ext uri="{FF2B5EF4-FFF2-40B4-BE49-F238E27FC236}">
              <a16:creationId xmlns:a16="http://schemas.microsoft.com/office/drawing/2014/main" id="{7295F3D2-7E46-4D91-9A63-CADD87713C94}"/>
            </a:ext>
          </a:extLst>
        </xdr:cNvPr>
        <xdr:cNvSpPr txBox="1">
          <a:spLocks noChangeArrowheads="1"/>
        </xdr:cNvSpPr>
      </xdr:nvSpPr>
      <xdr:spPr bwMode="auto">
        <a:xfrm>
          <a:off x="46826261"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171450"/>
    <xdr:sp macro="" textlink="">
      <xdr:nvSpPr>
        <xdr:cNvPr id="72" name="Text Box 18">
          <a:extLst>
            <a:ext uri="{FF2B5EF4-FFF2-40B4-BE49-F238E27FC236}">
              <a16:creationId xmlns:a16="http://schemas.microsoft.com/office/drawing/2014/main" id="{0158E189-B922-4562-A8CE-762E3C9B3204}"/>
            </a:ext>
          </a:extLst>
        </xdr:cNvPr>
        <xdr:cNvSpPr txBox="1">
          <a:spLocks noChangeArrowheads="1"/>
        </xdr:cNvSpPr>
      </xdr:nvSpPr>
      <xdr:spPr bwMode="auto">
        <a:xfrm>
          <a:off x="46826261"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171450"/>
    <xdr:sp macro="" textlink="">
      <xdr:nvSpPr>
        <xdr:cNvPr id="73" name="Text Box 19">
          <a:extLst>
            <a:ext uri="{FF2B5EF4-FFF2-40B4-BE49-F238E27FC236}">
              <a16:creationId xmlns:a16="http://schemas.microsoft.com/office/drawing/2014/main" id="{75D7C7B9-EAAE-4F5D-9480-45F6AEDE1105}"/>
            </a:ext>
          </a:extLst>
        </xdr:cNvPr>
        <xdr:cNvSpPr txBox="1">
          <a:spLocks noChangeArrowheads="1"/>
        </xdr:cNvSpPr>
      </xdr:nvSpPr>
      <xdr:spPr bwMode="auto">
        <a:xfrm>
          <a:off x="46826261"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74" name="Text Box 15">
          <a:extLst>
            <a:ext uri="{FF2B5EF4-FFF2-40B4-BE49-F238E27FC236}">
              <a16:creationId xmlns:a16="http://schemas.microsoft.com/office/drawing/2014/main" id="{FEA821BA-6809-4E26-B8FC-11646B6920E0}"/>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171450"/>
    <xdr:sp macro="" textlink="">
      <xdr:nvSpPr>
        <xdr:cNvPr id="75" name="Text Box 16">
          <a:extLst>
            <a:ext uri="{FF2B5EF4-FFF2-40B4-BE49-F238E27FC236}">
              <a16:creationId xmlns:a16="http://schemas.microsoft.com/office/drawing/2014/main" id="{AB20FA64-0C9B-4231-8179-778E8D63367E}"/>
            </a:ext>
          </a:extLst>
        </xdr:cNvPr>
        <xdr:cNvSpPr txBox="1">
          <a:spLocks noChangeArrowheads="1"/>
        </xdr:cNvSpPr>
      </xdr:nvSpPr>
      <xdr:spPr bwMode="auto">
        <a:xfrm>
          <a:off x="46826261"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171450"/>
    <xdr:sp macro="" textlink="">
      <xdr:nvSpPr>
        <xdr:cNvPr id="76" name="Text Box 17">
          <a:extLst>
            <a:ext uri="{FF2B5EF4-FFF2-40B4-BE49-F238E27FC236}">
              <a16:creationId xmlns:a16="http://schemas.microsoft.com/office/drawing/2014/main" id="{4D218645-B86C-4BCC-B3D9-B21D03AB0793}"/>
            </a:ext>
          </a:extLst>
        </xdr:cNvPr>
        <xdr:cNvSpPr txBox="1">
          <a:spLocks noChangeArrowheads="1"/>
        </xdr:cNvSpPr>
      </xdr:nvSpPr>
      <xdr:spPr bwMode="auto">
        <a:xfrm>
          <a:off x="46826261"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1020762</xdr:colOff>
      <xdr:row>14</xdr:row>
      <xdr:rowOff>0</xdr:rowOff>
    </xdr:from>
    <xdr:ext cx="95250" cy="171450"/>
    <xdr:sp macro="" textlink="">
      <xdr:nvSpPr>
        <xdr:cNvPr id="77" name="Text Box 18">
          <a:extLst>
            <a:ext uri="{FF2B5EF4-FFF2-40B4-BE49-F238E27FC236}">
              <a16:creationId xmlns:a16="http://schemas.microsoft.com/office/drawing/2014/main" id="{E25F1EF4-66B7-44AD-BC0B-ED10A3CB7DB6}"/>
            </a:ext>
          </a:extLst>
        </xdr:cNvPr>
        <xdr:cNvSpPr txBox="1">
          <a:spLocks noChangeArrowheads="1"/>
        </xdr:cNvSpPr>
      </xdr:nvSpPr>
      <xdr:spPr bwMode="auto">
        <a:xfrm>
          <a:off x="46559787"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78" name="Text Box 15">
          <a:extLst>
            <a:ext uri="{FF2B5EF4-FFF2-40B4-BE49-F238E27FC236}">
              <a16:creationId xmlns:a16="http://schemas.microsoft.com/office/drawing/2014/main" id="{FBB7D786-DC6D-4611-961A-454DBEAB3039}"/>
            </a:ext>
          </a:extLst>
        </xdr:cNvPr>
        <xdr:cNvSpPr txBox="1">
          <a:spLocks noChangeArrowheads="1"/>
        </xdr:cNvSpPr>
      </xdr:nvSpPr>
      <xdr:spPr bwMode="auto">
        <a:xfrm>
          <a:off x="46826261"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79" name="Text Box 16">
          <a:extLst>
            <a:ext uri="{FF2B5EF4-FFF2-40B4-BE49-F238E27FC236}">
              <a16:creationId xmlns:a16="http://schemas.microsoft.com/office/drawing/2014/main" id="{A5C3989B-7E3C-4329-A038-46C3047A1008}"/>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0" name="Text Box 17">
          <a:extLst>
            <a:ext uri="{FF2B5EF4-FFF2-40B4-BE49-F238E27FC236}">
              <a16:creationId xmlns:a16="http://schemas.microsoft.com/office/drawing/2014/main" id="{D0FE998E-972E-462D-9CD7-3CCBE3C8905B}"/>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1" name="Text Box 18">
          <a:extLst>
            <a:ext uri="{FF2B5EF4-FFF2-40B4-BE49-F238E27FC236}">
              <a16:creationId xmlns:a16="http://schemas.microsoft.com/office/drawing/2014/main" id="{0C342B5D-6A9A-4928-A567-9435DDF98181}"/>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2" name="Text Box 19">
          <a:extLst>
            <a:ext uri="{FF2B5EF4-FFF2-40B4-BE49-F238E27FC236}">
              <a16:creationId xmlns:a16="http://schemas.microsoft.com/office/drawing/2014/main" id="{C593F18B-2850-40DA-8E12-A5441A1A1412}"/>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3" name="Text Box 16">
          <a:extLst>
            <a:ext uri="{FF2B5EF4-FFF2-40B4-BE49-F238E27FC236}">
              <a16:creationId xmlns:a16="http://schemas.microsoft.com/office/drawing/2014/main" id="{5074C6EA-EFAB-4B6F-BC06-5B011C3EBA60}"/>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84" name="Text Box 15">
          <a:extLst>
            <a:ext uri="{FF2B5EF4-FFF2-40B4-BE49-F238E27FC236}">
              <a16:creationId xmlns:a16="http://schemas.microsoft.com/office/drawing/2014/main" id="{2B9DA6FF-0987-4AE9-AF4D-6C87FD3D69B5}"/>
            </a:ext>
          </a:extLst>
        </xdr:cNvPr>
        <xdr:cNvSpPr txBox="1">
          <a:spLocks noChangeArrowheads="1"/>
        </xdr:cNvSpPr>
      </xdr:nvSpPr>
      <xdr:spPr bwMode="auto">
        <a:xfrm>
          <a:off x="46826261"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85" name="Text Box 15">
          <a:extLst>
            <a:ext uri="{FF2B5EF4-FFF2-40B4-BE49-F238E27FC236}">
              <a16:creationId xmlns:a16="http://schemas.microsoft.com/office/drawing/2014/main" id="{BCD605AE-5EE4-4C4B-93A0-2809873D27E3}"/>
            </a:ext>
          </a:extLst>
        </xdr:cNvPr>
        <xdr:cNvSpPr txBox="1">
          <a:spLocks noChangeArrowheads="1"/>
        </xdr:cNvSpPr>
      </xdr:nvSpPr>
      <xdr:spPr bwMode="auto">
        <a:xfrm>
          <a:off x="46826261"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6" name="Text Box 16">
          <a:extLst>
            <a:ext uri="{FF2B5EF4-FFF2-40B4-BE49-F238E27FC236}">
              <a16:creationId xmlns:a16="http://schemas.microsoft.com/office/drawing/2014/main" id="{2FC27DFA-272F-456F-8520-0E72879576D1}"/>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7" name="Text Box 17">
          <a:extLst>
            <a:ext uri="{FF2B5EF4-FFF2-40B4-BE49-F238E27FC236}">
              <a16:creationId xmlns:a16="http://schemas.microsoft.com/office/drawing/2014/main" id="{A2860257-8681-4741-A230-7580C42EAF63}"/>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8" name="Text Box 18">
          <a:extLst>
            <a:ext uri="{FF2B5EF4-FFF2-40B4-BE49-F238E27FC236}">
              <a16:creationId xmlns:a16="http://schemas.microsoft.com/office/drawing/2014/main" id="{E2A9706E-A62B-4798-BCDC-E8A8804F872D}"/>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89" name="Text Box 19">
          <a:extLst>
            <a:ext uri="{FF2B5EF4-FFF2-40B4-BE49-F238E27FC236}">
              <a16:creationId xmlns:a16="http://schemas.microsoft.com/office/drawing/2014/main" id="{530B64F6-F8FF-4551-B834-FBAA0DC70921}"/>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90" name="Text Box 15">
          <a:extLst>
            <a:ext uri="{FF2B5EF4-FFF2-40B4-BE49-F238E27FC236}">
              <a16:creationId xmlns:a16="http://schemas.microsoft.com/office/drawing/2014/main" id="{9308246D-8A55-42DE-B9A0-F5D1BC562457}"/>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91" name="Text Box 16">
          <a:extLst>
            <a:ext uri="{FF2B5EF4-FFF2-40B4-BE49-F238E27FC236}">
              <a16:creationId xmlns:a16="http://schemas.microsoft.com/office/drawing/2014/main" id="{9EDA9862-4100-4BDC-A58D-E062F061D9DC}"/>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171450"/>
    <xdr:sp macro="" textlink="">
      <xdr:nvSpPr>
        <xdr:cNvPr id="92" name="Text Box 17">
          <a:extLst>
            <a:ext uri="{FF2B5EF4-FFF2-40B4-BE49-F238E27FC236}">
              <a16:creationId xmlns:a16="http://schemas.microsoft.com/office/drawing/2014/main" id="{1E82AF12-D3A6-4930-AB9D-E969E8A85F1D}"/>
            </a:ext>
          </a:extLst>
        </xdr:cNvPr>
        <xdr:cNvSpPr txBox="1">
          <a:spLocks noChangeArrowheads="1"/>
        </xdr:cNvSpPr>
      </xdr:nvSpPr>
      <xdr:spPr bwMode="auto">
        <a:xfrm>
          <a:off x="50055236"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1020762</xdr:colOff>
      <xdr:row>14</xdr:row>
      <xdr:rowOff>0</xdr:rowOff>
    </xdr:from>
    <xdr:ext cx="95250" cy="171450"/>
    <xdr:sp macro="" textlink="">
      <xdr:nvSpPr>
        <xdr:cNvPr id="93" name="Text Box 18">
          <a:extLst>
            <a:ext uri="{FF2B5EF4-FFF2-40B4-BE49-F238E27FC236}">
              <a16:creationId xmlns:a16="http://schemas.microsoft.com/office/drawing/2014/main" id="{F6084A10-F77B-4C13-832A-FE89F61E6DAD}"/>
            </a:ext>
          </a:extLst>
        </xdr:cNvPr>
        <xdr:cNvSpPr txBox="1">
          <a:spLocks noChangeArrowheads="1"/>
        </xdr:cNvSpPr>
      </xdr:nvSpPr>
      <xdr:spPr bwMode="auto">
        <a:xfrm>
          <a:off x="49998312" y="1314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94" name="Text Box 15">
          <a:extLst>
            <a:ext uri="{FF2B5EF4-FFF2-40B4-BE49-F238E27FC236}">
              <a16:creationId xmlns:a16="http://schemas.microsoft.com/office/drawing/2014/main" id="{74772F2F-F596-44FF-8A6F-970002DEB0E7}"/>
            </a:ext>
          </a:extLst>
        </xdr:cNvPr>
        <xdr:cNvSpPr txBox="1">
          <a:spLocks noChangeArrowheads="1"/>
        </xdr:cNvSpPr>
      </xdr:nvSpPr>
      <xdr:spPr bwMode="auto">
        <a:xfrm>
          <a:off x="50055236"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95" name="Text Box 15">
          <a:extLst>
            <a:ext uri="{FF2B5EF4-FFF2-40B4-BE49-F238E27FC236}">
              <a16:creationId xmlns:a16="http://schemas.microsoft.com/office/drawing/2014/main" id="{5264584E-1AA7-4B96-AE94-4D54F2C09049}"/>
            </a:ext>
          </a:extLst>
        </xdr:cNvPr>
        <xdr:cNvSpPr txBox="1">
          <a:spLocks noChangeArrowheads="1"/>
        </xdr:cNvSpPr>
      </xdr:nvSpPr>
      <xdr:spPr bwMode="auto">
        <a:xfrm>
          <a:off x="50055236"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96" name="Text Box 15">
          <a:extLst>
            <a:ext uri="{FF2B5EF4-FFF2-40B4-BE49-F238E27FC236}">
              <a16:creationId xmlns:a16="http://schemas.microsoft.com/office/drawing/2014/main" id="{6E16006E-E965-49BA-8E08-62677F2F1F32}"/>
            </a:ext>
          </a:extLst>
        </xdr:cNvPr>
        <xdr:cNvSpPr txBox="1">
          <a:spLocks noChangeArrowheads="1"/>
        </xdr:cNvSpPr>
      </xdr:nvSpPr>
      <xdr:spPr bwMode="auto">
        <a:xfrm>
          <a:off x="50055236"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97" name="Text Box 15">
          <a:extLst>
            <a:ext uri="{FF2B5EF4-FFF2-40B4-BE49-F238E27FC236}">
              <a16:creationId xmlns:a16="http://schemas.microsoft.com/office/drawing/2014/main" id="{DCAD0F49-4DD7-4019-A90E-D554B0C8ABC0}"/>
            </a:ext>
          </a:extLst>
        </xdr:cNvPr>
        <xdr:cNvSpPr txBox="1">
          <a:spLocks noChangeArrowheads="1"/>
        </xdr:cNvSpPr>
      </xdr:nvSpPr>
      <xdr:spPr bwMode="auto">
        <a:xfrm>
          <a:off x="46826261"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98" name="Text Box 15">
          <a:extLst>
            <a:ext uri="{FF2B5EF4-FFF2-40B4-BE49-F238E27FC236}">
              <a16:creationId xmlns:a16="http://schemas.microsoft.com/office/drawing/2014/main" id="{2CD8BA9F-72A0-4871-926B-A5CBD23EC3C8}"/>
            </a:ext>
          </a:extLst>
        </xdr:cNvPr>
        <xdr:cNvSpPr txBox="1">
          <a:spLocks noChangeArrowheads="1"/>
        </xdr:cNvSpPr>
      </xdr:nvSpPr>
      <xdr:spPr bwMode="auto">
        <a:xfrm>
          <a:off x="46826261"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99" name="Text Box 15">
          <a:extLst>
            <a:ext uri="{FF2B5EF4-FFF2-40B4-BE49-F238E27FC236}">
              <a16:creationId xmlns:a16="http://schemas.microsoft.com/office/drawing/2014/main" id="{1E14C24E-11C3-4D0E-A456-D9B33547EF10}"/>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100" name="Text Box 15">
          <a:extLst>
            <a:ext uri="{FF2B5EF4-FFF2-40B4-BE49-F238E27FC236}">
              <a16:creationId xmlns:a16="http://schemas.microsoft.com/office/drawing/2014/main" id="{AF661CC5-0244-48F0-BA2B-572D11059803}"/>
            </a:ext>
          </a:extLst>
        </xdr:cNvPr>
        <xdr:cNvSpPr txBox="1">
          <a:spLocks noChangeArrowheads="1"/>
        </xdr:cNvSpPr>
      </xdr:nvSpPr>
      <xdr:spPr bwMode="auto">
        <a:xfrm>
          <a:off x="46826261"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01" name="Text Box 15">
          <a:extLst>
            <a:ext uri="{FF2B5EF4-FFF2-40B4-BE49-F238E27FC236}">
              <a16:creationId xmlns:a16="http://schemas.microsoft.com/office/drawing/2014/main" id="{57F78265-3CAE-4BF8-A68D-D3F3C95CA218}"/>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102" name="Text Box 15">
          <a:extLst>
            <a:ext uri="{FF2B5EF4-FFF2-40B4-BE49-F238E27FC236}">
              <a16:creationId xmlns:a16="http://schemas.microsoft.com/office/drawing/2014/main" id="{3DB98513-3FE9-4815-9A45-37B94C1A3A4A}"/>
            </a:ext>
          </a:extLst>
        </xdr:cNvPr>
        <xdr:cNvSpPr txBox="1">
          <a:spLocks noChangeArrowheads="1"/>
        </xdr:cNvSpPr>
      </xdr:nvSpPr>
      <xdr:spPr bwMode="auto">
        <a:xfrm>
          <a:off x="46826261"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03" name="Text Box 15">
          <a:extLst>
            <a:ext uri="{FF2B5EF4-FFF2-40B4-BE49-F238E27FC236}">
              <a16:creationId xmlns:a16="http://schemas.microsoft.com/office/drawing/2014/main" id="{9F909DEE-0729-42EC-A561-17AAA0340ACF}"/>
            </a:ext>
          </a:extLst>
        </xdr:cNvPr>
        <xdr:cNvSpPr txBox="1">
          <a:spLocks noChangeArrowheads="1"/>
        </xdr:cNvSpPr>
      </xdr:nvSpPr>
      <xdr:spPr bwMode="auto">
        <a:xfrm>
          <a:off x="50055236"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104" name="Text Box 15">
          <a:extLst>
            <a:ext uri="{FF2B5EF4-FFF2-40B4-BE49-F238E27FC236}">
              <a16:creationId xmlns:a16="http://schemas.microsoft.com/office/drawing/2014/main" id="{1E0A3DB6-5323-4C67-B5E3-E951489A7C3B}"/>
            </a:ext>
          </a:extLst>
        </xdr:cNvPr>
        <xdr:cNvSpPr txBox="1">
          <a:spLocks noChangeArrowheads="1"/>
        </xdr:cNvSpPr>
      </xdr:nvSpPr>
      <xdr:spPr bwMode="auto">
        <a:xfrm>
          <a:off x="50055236"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05" name="Text Box 15">
          <a:extLst>
            <a:ext uri="{FF2B5EF4-FFF2-40B4-BE49-F238E27FC236}">
              <a16:creationId xmlns:a16="http://schemas.microsoft.com/office/drawing/2014/main" id="{62D928DA-BFC9-4B50-953A-3A602FD7E6DA}"/>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106" name="Text Box 15">
          <a:extLst>
            <a:ext uri="{FF2B5EF4-FFF2-40B4-BE49-F238E27FC236}">
              <a16:creationId xmlns:a16="http://schemas.microsoft.com/office/drawing/2014/main" id="{0499BC83-155D-42B2-9247-0DBE505C3E12}"/>
            </a:ext>
          </a:extLst>
        </xdr:cNvPr>
        <xdr:cNvSpPr txBox="1">
          <a:spLocks noChangeArrowheads="1"/>
        </xdr:cNvSpPr>
      </xdr:nvSpPr>
      <xdr:spPr bwMode="auto">
        <a:xfrm>
          <a:off x="50055236"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07" name="Text Box 15">
          <a:extLst>
            <a:ext uri="{FF2B5EF4-FFF2-40B4-BE49-F238E27FC236}">
              <a16:creationId xmlns:a16="http://schemas.microsoft.com/office/drawing/2014/main" id="{20F2DD38-6888-499D-A75D-8E4B31F36E88}"/>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108" name="Text Box 15">
          <a:extLst>
            <a:ext uri="{FF2B5EF4-FFF2-40B4-BE49-F238E27FC236}">
              <a16:creationId xmlns:a16="http://schemas.microsoft.com/office/drawing/2014/main" id="{F3B70D78-1E23-40E2-95D3-A7E6E87C87DC}"/>
            </a:ext>
          </a:extLst>
        </xdr:cNvPr>
        <xdr:cNvSpPr txBox="1">
          <a:spLocks noChangeArrowheads="1"/>
        </xdr:cNvSpPr>
      </xdr:nvSpPr>
      <xdr:spPr bwMode="auto">
        <a:xfrm>
          <a:off x="50055236"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09" name="Text Box 15">
          <a:extLst>
            <a:ext uri="{FF2B5EF4-FFF2-40B4-BE49-F238E27FC236}">
              <a16:creationId xmlns:a16="http://schemas.microsoft.com/office/drawing/2014/main" id="{3DF83F6E-A1CB-4B16-A92F-DD2CFCB48FB7}"/>
            </a:ext>
          </a:extLst>
        </xdr:cNvPr>
        <xdr:cNvSpPr txBox="1">
          <a:spLocks noChangeArrowheads="1"/>
        </xdr:cNvSpPr>
      </xdr:nvSpPr>
      <xdr:spPr bwMode="auto">
        <a:xfrm>
          <a:off x="46826261"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110" name="Text Box 15">
          <a:extLst>
            <a:ext uri="{FF2B5EF4-FFF2-40B4-BE49-F238E27FC236}">
              <a16:creationId xmlns:a16="http://schemas.microsoft.com/office/drawing/2014/main" id="{5210D936-FCF1-4760-B6AE-443C9EF29E52}"/>
            </a:ext>
          </a:extLst>
        </xdr:cNvPr>
        <xdr:cNvSpPr txBox="1">
          <a:spLocks noChangeArrowheads="1"/>
        </xdr:cNvSpPr>
      </xdr:nvSpPr>
      <xdr:spPr bwMode="auto">
        <a:xfrm>
          <a:off x="46826261"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11" name="Text Box 15">
          <a:extLst>
            <a:ext uri="{FF2B5EF4-FFF2-40B4-BE49-F238E27FC236}">
              <a16:creationId xmlns:a16="http://schemas.microsoft.com/office/drawing/2014/main" id="{6B7538AB-1B33-428F-A95F-4AE7E0AEC2BB}"/>
            </a:ext>
          </a:extLst>
        </xdr:cNvPr>
        <xdr:cNvSpPr txBox="1">
          <a:spLocks noChangeArrowheads="1"/>
        </xdr:cNvSpPr>
      </xdr:nvSpPr>
      <xdr:spPr bwMode="auto">
        <a:xfrm>
          <a:off x="50055236"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112" name="Text Box 15">
          <a:extLst>
            <a:ext uri="{FF2B5EF4-FFF2-40B4-BE49-F238E27FC236}">
              <a16:creationId xmlns:a16="http://schemas.microsoft.com/office/drawing/2014/main" id="{FD5E7A5D-70D4-4DF6-943A-C8FA0E43B595}"/>
            </a:ext>
          </a:extLst>
        </xdr:cNvPr>
        <xdr:cNvSpPr txBox="1">
          <a:spLocks noChangeArrowheads="1"/>
        </xdr:cNvSpPr>
      </xdr:nvSpPr>
      <xdr:spPr bwMode="auto">
        <a:xfrm>
          <a:off x="50055236"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13" name="Text Box 15">
          <a:extLst>
            <a:ext uri="{FF2B5EF4-FFF2-40B4-BE49-F238E27FC236}">
              <a16:creationId xmlns:a16="http://schemas.microsoft.com/office/drawing/2014/main" id="{A1FF491E-03E3-494A-AF40-D78C38BE9949}"/>
            </a:ext>
          </a:extLst>
        </xdr:cNvPr>
        <xdr:cNvSpPr txBox="1">
          <a:spLocks noChangeArrowheads="1"/>
        </xdr:cNvSpPr>
      </xdr:nvSpPr>
      <xdr:spPr bwMode="auto">
        <a:xfrm>
          <a:off x="46826261"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114" name="Text Box 15">
          <a:extLst>
            <a:ext uri="{FF2B5EF4-FFF2-40B4-BE49-F238E27FC236}">
              <a16:creationId xmlns:a16="http://schemas.microsoft.com/office/drawing/2014/main" id="{F07E66B0-CADC-4412-8617-A9E22CAD1BCE}"/>
            </a:ext>
          </a:extLst>
        </xdr:cNvPr>
        <xdr:cNvSpPr txBox="1">
          <a:spLocks noChangeArrowheads="1"/>
        </xdr:cNvSpPr>
      </xdr:nvSpPr>
      <xdr:spPr bwMode="auto">
        <a:xfrm>
          <a:off x="46826261"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15" name="Text Box 15">
          <a:extLst>
            <a:ext uri="{FF2B5EF4-FFF2-40B4-BE49-F238E27FC236}">
              <a16:creationId xmlns:a16="http://schemas.microsoft.com/office/drawing/2014/main" id="{4193643B-2E5C-4474-B115-66415028A81F}"/>
            </a:ext>
          </a:extLst>
        </xdr:cNvPr>
        <xdr:cNvSpPr txBox="1">
          <a:spLocks noChangeArrowheads="1"/>
        </xdr:cNvSpPr>
      </xdr:nvSpPr>
      <xdr:spPr bwMode="auto">
        <a:xfrm>
          <a:off x="50055236" y="1178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116" name="Text Box 15">
          <a:extLst>
            <a:ext uri="{FF2B5EF4-FFF2-40B4-BE49-F238E27FC236}">
              <a16:creationId xmlns:a16="http://schemas.microsoft.com/office/drawing/2014/main" id="{9A7C90F7-BEFE-417F-9C5F-EF5DF204836D}"/>
            </a:ext>
          </a:extLst>
        </xdr:cNvPr>
        <xdr:cNvSpPr txBox="1">
          <a:spLocks noChangeArrowheads="1"/>
        </xdr:cNvSpPr>
      </xdr:nvSpPr>
      <xdr:spPr bwMode="auto">
        <a:xfrm>
          <a:off x="50055236" y="11782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17" name="Text Box 15">
          <a:extLst>
            <a:ext uri="{FF2B5EF4-FFF2-40B4-BE49-F238E27FC236}">
              <a16:creationId xmlns:a16="http://schemas.microsoft.com/office/drawing/2014/main" id="{4BDBC14C-969D-41F7-9ADF-2D1EC7586FCC}"/>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18" name="Text Box 15">
          <a:extLst>
            <a:ext uri="{FF2B5EF4-FFF2-40B4-BE49-F238E27FC236}">
              <a16:creationId xmlns:a16="http://schemas.microsoft.com/office/drawing/2014/main" id="{4AAB3829-DB83-4F87-9BBD-FEC0B6733A5B}"/>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19" name="Text Box 15">
          <a:extLst>
            <a:ext uri="{FF2B5EF4-FFF2-40B4-BE49-F238E27FC236}">
              <a16:creationId xmlns:a16="http://schemas.microsoft.com/office/drawing/2014/main" id="{BCDF175F-7B27-4EB0-AF6F-E23250B989A5}"/>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20" name="Text Box 15">
          <a:extLst>
            <a:ext uri="{FF2B5EF4-FFF2-40B4-BE49-F238E27FC236}">
              <a16:creationId xmlns:a16="http://schemas.microsoft.com/office/drawing/2014/main" id="{99074A7B-2DCE-43FC-8094-6317E9037743}"/>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21" name="Text Box 15">
          <a:extLst>
            <a:ext uri="{FF2B5EF4-FFF2-40B4-BE49-F238E27FC236}">
              <a16:creationId xmlns:a16="http://schemas.microsoft.com/office/drawing/2014/main" id="{280A3A59-4EFA-4DFB-8DD9-ADDCB7DA1ABA}"/>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22" name="Text Box 15">
          <a:extLst>
            <a:ext uri="{FF2B5EF4-FFF2-40B4-BE49-F238E27FC236}">
              <a16:creationId xmlns:a16="http://schemas.microsoft.com/office/drawing/2014/main" id="{D495FCEE-BB18-457E-B0E3-7470F202698A}"/>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23" name="Text Box 15">
          <a:extLst>
            <a:ext uri="{FF2B5EF4-FFF2-40B4-BE49-F238E27FC236}">
              <a16:creationId xmlns:a16="http://schemas.microsoft.com/office/drawing/2014/main" id="{3AB3DAD5-90BD-4CB4-B670-0A138F8B3FDB}"/>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24" name="Text Box 15">
          <a:extLst>
            <a:ext uri="{FF2B5EF4-FFF2-40B4-BE49-F238E27FC236}">
              <a16:creationId xmlns:a16="http://schemas.microsoft.com/office/drawing/2014/main" id="{272F6881-7198-4F5D-9A78-08D467E604A8}"/>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25" name="Text Box 15">
          <a:extLst>
            <a:ext uri="{FF2B5EF4-FFF2-40B4-BE49-F238E27FC236}">
              <a16:creationId xmlns:a16="http://schemas.microsoft.com/office/drawing/2014/main" id="{6F37494A-F496-447C-8B07-EE2D24D91E65}"/>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26" name="Text Box 15">
          <a:extLst>
            <a:ext uri="{FF2B5EF4-FFF2-40B4-BE49-F238E27FC236}">
              <a16:creationId xmlns:a16="http://schemas.microsoft.com/office/drawing/2014/main" id="{8A2CFB5B-771E-4100-ABD0-2A450DFBA771}"/>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442269"/>
    <xdr:sp macro="" textlink="">
      <xdr:nvSpPr>
        <xdr:cNvPr id="127" name="Text Box 15">
          <a:extLst>
            <a:ext uri="{FF2B5EF4-FFF2-40B4-BE49-F238E27FC236}">
              <a16:creationId xmlns:a16="http://schemas.microsoft.com/office/drawing/2014/main" id="{62994644-3A36-4561-936A-5A32897369A1}"/>
            </a:ext>
          </a:extLst>
        </xdr:cNvPr>
        <xdr:cNvSpPr txBox="1">
          <a:spLocks noChangeArrowheads="1"/>
        </xdr:cNvSpPr>
      </xdr:nvSpPr>
      <xdr:spPr bwMode="auto">
        <a:xfrm>
          <a:off x="46826261"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14</xdr:row>
      <xdr:rowOff>0</xdr:rowOff>
    </xdr:from>
    <xdr:ext cx="95250" cy="213632"/>
    <xdr:sp macro="" textlink="">
      <xdr:nvSpPr>
        <xdr:cNvPr id="128" name="Text Box 15">
          <a:extLst>
            <a:ext uri="{FF2B5EF4-FFF2-40B4-BE49-F238E27FC236}">
              <a16:creationId xmlns:a16="http://schemas.microsoft.com/office/drawing/2014/main" id="{5B98B86C-4762-44CE-B790-F3CCFBF47482}"/>
            </a:ext>
          </a:extLst>
        </xdr:cNvPr>
        <xdr:cNvSpPr txBox="1">
          <a:spLocks noChangeArrowheads="1"/>
        </xdr:cNvSpPr>
      </xdr:nvSpPr>
      <xdr:spPr bwMode="auto">
        <a:xfrm>
          <a:off x="46826261"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442269"/>
    <xdr:sp macro="" textlink="">
      <xdr:nvSpPr>
        <xdr:cNvPr id="129" name="Text Box 15">
          <a:extLst>
            <a:ext uri="{FF2B5EF4-FFF2-40B4-BE49-F238E27FC236}">
              <a16:creationId xmlns:a16="http://schemas.microsoft.com/office/drawing/2014/main" id="{41995FFA-97C1-471E-AE98-B212A7D0EF6C}"/>
            </a:ext>
          </a:extLst>
        </xdr:cNvPr>
        <xdr:cNvSpPr txBox="1">
          <a:spLocks noChangeArrowheads="1"/>
        </xdr:cNvSpPr>
      </xdr:nvSpPr>
      <xdr:spPr bwMode="auto">
        <a:xfrm>
          <a:off x="50055236" y="1314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14</xdr:row>
      <xdr:rowOff>0</xdr:rowOff>
    </xdr:from>
    <xdr:ext cx="95250" cy="213632"/>
    <xdr:sp macro="" textlink="">
      <xdr:nvSpPr>
        <xdr:cNvPr id="130" name="Text Box 15">
          <a:extLst>
            <a:ext uri="{FF2B5EF4-FFF2-40B4-BE49-F238E27FC236}">
              <a16:creationId xmlns:a16="http://schemas.microsoft.com/office/drawing/2014/main" id="{8FAE07F1-FB92-4DB3-86C9-AA43732FACCE}"/>
            </a:ext>
          </a:extLst>
        </xdr:cNvPr>
        <xdr:cNvSpPr txBox="1">
          <a:spLocks noChangeArrowheads="1"/>
        </xdr:cNvSpPr>
      </xdr:nvSpPr>
      <xdr:spPr bwMode="auto">
        <a:xfrm>
          <a:off x="50055236" y="1314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31" name="Text Box 15">
          <a:extLst>
            <a:ext uri="{FF2B5EF4-FFF2-40B4-BE49-F238E27FC236}">
              <a16:creationId xmlns:a16="http://schemas.microsoft.com/office/drawing/2014/main" id="{BD303C76-8BDD-47A9-9CCE-BB2BAC0D432F}"/>
            </a:ext>
          </a:extLst>
        </xdr:cNvPr>
        <xdr:cNvSpPr txBox="1">
          <a:spLocks noChangeArrowheads="1"/>
        </xdr:cNvSpPr>
      </xdr:nvSpPr>
      <xdr:spPr bwMode="auto">
        <a:xfrm>
          <a:off x="46826261" y="1564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32" name="Text Box 15">
          <a:extLst>
            <a:ext uri="{FF2B5EF4-FFF2-40B4-BE49-F238E27FC236}">
              <a16:creationId xmlns:a16="http://schemas.microsoft.com/office/drawing/2014/main" id="{66116C35-B4DE-4AFC-A60A-477BD8BF6AFA}"/>
            </a:ext>
          </a:extLst>
        </xdr:cNvPr>
        <xdr:cNvSpPr txBox="1">
          <a:spLocks noChangeArrowheads="1"/>
        </xdr:cNvSpPr>
      </xdr:nvSpPr>
      <xdr:spPr bwMode="auto">
        <a:xfrm>
          <a:off x="50055236" y="1564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33" name="Text Box 15">
          <a:extLst>
            <a:ext uri="{FF2B5EF4-FFF2-40B4-BE49-F238E27FC236}">
              <a16:creationId xmlns:a16="http://schemas.microsoft.com/office/drawing/2014/main" id="{552EF754-F804-4E96-8D90-7322D4E7EA26}"/>
            </a:ext>
          </a:extLst>
        </xdr:cNvPr>
        <xdr:cNvSpPr txBox="1">
          <a:spLocks noChangeArrowheads="1"/>
        </xdr:cNvSpPr>
      </xdr:nvSpPr>
      <xdr:spPr bwMode="auto">
        <a:xfrm>
          <a:off x="46826261" y="1564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34" name="Text Box 15">
          <a:extLst>
            <a:ext uri="{FF2B5EF4-FFF2-40B4-BE49-F238E27FC236}">
              <a16:creationId xmlns:a16="http://schemas.microsoft.com/office/drawing/2014/main" id="{B58B47C7-3ABE-41DC-928F-91F1CFB166C0}"/>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213632"/>
    <xdr:sp macro="" textlink="">
      <xdr:nvSpPr>
        <xdr:cNvPr id="135" name="Text Box 15">
          <a:extLst>
            <a:ext uri="{FF2B5EF4-FFF2-40B4-BE49-F238E27FC236}">
              <a16:creationId xmlns:a16="http://schemas.microsoft.com/office/drawing/2014/main" id="{F891BC11-FE77-40EC-B116-6547354CBCB8}"/>
            </a:ext>
          </a:extLst>
        </xdr:cNvPr>
        <xdr:cNvSpPr txBox="1">
          <a:spLocks noChangeArrowheads="1"/>
        </xdr:cNvSpPr>
      </xdr:nvSpPr>
      <xdr:spPr bwMode="auto">
        <a:xfrm>
          <a:off x="46826261" y="16392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36" name="Text Box 15">
          <a:extLst>
            <a:ext uri="{FF2B5EF4-FFF2-40B4-BE49-F238E27FC236}">
              <a16:creationId xmlns:a16="http://schemas.microsoft.com/office/drawing/2014/main" id="{140700A6-A65E-4E89-A058-6FA669050381}"/>
            </a:ext>
          </a:extLst>
        </xdr:cNvPr>
        <xdr:cNvSpPr txBox="1">
          <a:spLocks noChangeArrowheads="1"/>
        </xdr:cNvSpPr>
      </xdr:nvSpPr>
      <xdr:spPr bwMode="auto">
        <a:xfrm>
          <a:off x="50055236" y="1564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37" name="Text Box 15">
          <a:extLst>
            <a:ext uri="{FF2B5EF4-FFF2-40B4-BE49-F238E27FC236}">
              <a16:creationId xmlns:a16="http://schemas.microsoft.com/office/drawing/2014/main" id="{6324C87B-0E3E-4314-81B4-81140A84D01B}"/>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213632"/>
    <xdr:sp macro="" textlink="">
      <xdr:nvSpPr>
        <xdr:cNvPr id="138" name="Text Box 15">
          <a:extLst>
            <a:ext uri="{FF2B5EF4-FFF2-40B4-BE49-F238E27FC236}">
              <a16:creationId xmlns:a16="http://schemas.microsoft.com/office/drawing/2014/main" id="{5285338C-CE39-43D8-AA9F-7EEC224ADB93}"/>
            </a:ext>
          </a:extLst>
        </xdr:cNvPr>
        <xdr:cNvSpPr txBox="1">
          <a:spLocks noChangeArrowheads="1"/>
        </xdr:cNvSpPr>
      </xdr:nvSpPr>
      <xdr:spPr bwMode="auto">
        <a:xfrm>
          <a:off x="50055236" y="16392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39" name="Text Box 15">
          <a:extLst>
            <a:ext uri="{FF2B5EF4-FFF2-40B4-BE49-F238E27FC236}">
              <a16:creationId xmlns:a16="http://schemas.microsoft.com/office/drawing/2014/main" id="{6861DD91-7798-4640-92A5-19B0280BBE47}"/>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40" name="Text Box 15">
          <a:extLst>
            <a:ext uri="{FF2B5EF4-FFF2-40B4-BE49-F238E27FC236}">
              <a16:creationId xmlns:a16="http://schemas.microsoft.com/office/drawing/2014/main" id="{7AA64520-94B5-4A56-A3C0-3E84FC70550C}"/>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41" name="Text Box 15">
          <a:extLst>
            <a:ext uri="{FF2B5EF4-FFF2-40B4-BE49-F238E27FC236}">
              <a16:creationId xmlns:a16="http://schemas.microsoft.com/office/drawing/2014/main" id="{F04BF772-E297-4B17-8E05-37A8840CDD00}"/>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42" name="Text Box 15">
          <a:extLst>
            <a:ext uri="{FF2B5EF4-FFF2-40B4-BE49-F238E27FC236}">
              <a16:creationId xmlns:a16="http://schemas.microsoft.com/office/drawing/2014/main" id="{9D3F9391-6FFA-41EF-B44F-02AFA89F5003}"/>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43" name="Text Box 15">
          <a:extLst>
            <a:ext uri="{FF2B5EF4-FFF2-40B4-BE49-F238E27FC236}">
              <a16:creationId xmlns:a16="http://schemas.microsoft.com/office/drawing/2014/main" id="{7D10D517-023F-4756-B57B-33C2C5FB9491}"/>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44" name="Text Box 15">
          <a:extLst>
            <a:ext uri="{FF2B5EF4-FFF2-40B4-BE49-F238E27FC236}">
              <a16:creationId xmlns:a16="http://schemas.microsoft.com/office/drawing/2014/main" id="{42EF5E4C-B121-459F-BC2B-9F6D968B8A50}"/>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45" name="Text Box 15">
          <a:extLst>
            <a:ext uri="{FF2B5EF4-FFF2-40B4-BE49-F238E27FC236}">
              <a16:creationId xmlns:a16="http://schemas.microsoft.com/office/drawing/2014/main" id="{21A98A40-8F5B-4AB2-B5EF-510373A4EF61}"/>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46" name="Text Box 15">
          <a:extLst>
            <a:ext uri="{FF2B5EF4-FFF2-40B4-BE49-F238E27FC236}">
              <a16:creationId xmlns:a16="http://schemas.microsoft.com/office/drawing/2014/main" id="{16A6DEF9-73D7-4754-8B5E-75BDC142CB15}"/>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47" name="Text Box 15">
          <a:extLst>
            <a:ext uri="{FF2B5EF4-FFF2-40B4-BE49-F238E27FC236}">
              <a16:creationId xmlns:a16="http://schemas.microsoft.com/office/drawing/2014/main" id="{4CF1F7F8-8726-4765-A070-6509BC5E11AE}"/>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48" name="Text Box 15">
          <a:extLst>
            <a:ext uri="{FF2B5EF4-FFF2-40B4-BE49-F238E27FC236}">
              <a16:creationId xmlns:a16="http://schemas.microsoft.com/office/drawing/2014/main" id="{DE224BCA-903E-412F-B42F-44EC8D7FB6F2}"/>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16</xdr:row>
      <xdr:rowOff>0</xdr:rowOff>
    </xdr:from>
    <xdr:ext cx="95250" cy="442269"/>
    <xdr:sp macro="" textlink="">
      <xdr:nvSpPr>
        <xdr:cNvPr id="149" name="Text Box 15">
          <a:extLst>
            <a:ext uri="{FF2B5EF4-FFF2-40B4-BE49-F238E27FC236}">
              <a16:creationId xmlns:a16="http://schemas.microsoft.com/office/drawing/2014/main" id="{5DA6C2B3-F79C-4D6E-89B5-1EAF9CB5C2DC}"/>
            </a:ext>
          </a:extLst>
        </xdr:cNvPr>
        <xdr:cNvSpPr txBox="1">
          <a:spLocks noChangeArrowheads="1"/>
        </xdr:cNvSpPr>
      </xdr:nvSpPr>
      <xdr:spPr bwMode="auto">
        <a:xfrm>
          <a:off x="46826261"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16</xdr:row>
      <xdr:rowOff>0</xdr:rowOff>
    </xdr:from>
    <xdr:ext cx="95250" cy="442269"/>
    <xdr:sp macro="" textlink="">
      <xdr:nvSpPr>
        <xdr:cNvPr id="150" name="Text Box 15">
          <a:extLst>
            <a:ext uri="{FF2B5EF4-FFF2-40B4-BE49-F238E27FC236}">
              <a16:creationId xmlns:a16="http://schemas.microsoft.com/office/drawing/2014/main" id="{CB4DFA76-3B6F-4A2F-AF2B-7C7F46A81182}"/>
            </a:ext>
          </a:extLst>
        </xdr:cNvPr>
        <xdr:cNvSpPr txBox="1">
          <a:spLocks noChangeArrowheads="1"/>
        </xdr:cNvSpPr>
      </xdr:nvSpPr>
      <xdr:spPr bwMode="auto">
        <a:xfrm>
          <a:off x="50055236" y="16392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51" name="Text Box 15">
          <a:extLst>
            <a:ext uri="{FF2B5EF4-FFF2-40B4-BE49-F238E27FC236}">
              <a16:creationId xmlns:a16="http://schemas.microsoft.com/office/drawing/2014/main" id="{BABA84D5-17A3-42D4-8EF3-BDE2CDB425C5}"/>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152" name="Text Box 15">
          <a:extLst>
            <a:ext uri="{FF2B5EF4-FFF2-40B4-BE49-F238E27FC236}">
              <a16:creationId xmlns:a16="http://schemas.microsoft.com/office/drawing/2014/main" id="{D5FD3E8C-D216-4806-B3A5-F37D0FCD728F}"/>
            </a:ext>
          </a:extLst>
        </xdr:cNvPr>
        <xdr:cNvSpPr txBox="1">
          <a:spLocks noChangeArrowheads="1"/>
        </xdr:cNvSpPr>
      </xdr:nvSpPr>
      <xdr:spPr bwMode="auto">
        <a:xfrm>
          <a:off x="46826261" y="20116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53" name="Text Box 15">
          <a:extLst>
            <a:ext uri="{FF2B5EF4-FFF2-40B4-BE49-F238E27FC236}">
              <a16:creationId xmlns:a16="http://schemas.microsoft.com/office/drawing/2014/main" id="{D395ABFD-071C-4A40-8FB1-FB547C29A80D}"/>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154" name="Text Box 15">
          <a:extLst>
            <a:ext uri="{FF2B5EF4-FFF2-40B4-BE49-F238E27FC236}">
              <a16:creationId xmlns:a16="http://schemas.microsoft.com/office/drawing/2014/main" id="{F02172DF-43BD-4102-8F98-5F230BBB106F}"/>
            </a:ext>
          </a:extLst>
        </xdr:cNvPr>
        <xdr:cNvSpPr txBox="1">
          <a:spLocks noChangeArrowheads="1"/>
        </xdr:cNvSpPr>
      </xdr:nvSpPr>
      <xdr:spPr bwMode="auto">
        <a:xfrm>
          <a:off x="50055236" y="20116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55" name="Text Box 15">
          <a:extLst>
            <a:ext uri="{FF2B5EF4-FFF2-40B4-BE49-F238E27FC236}">
              <a16:creationId xmlns:a16="http://schemas.microsoft.com/office/drawing/2014/main" id="{20C55C05-7EB2-4A3A-99DE-DCB100C75B21}"/>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56" name="Text Box 15">
          <a:extLst>
            <a:ext uri="{FF2B5EF4-FFF2-40B4-BE49-F238E27FC236}">
              <a16:creationId xmlns:a16="http://schemas.microsoft.com/office/drawing/2014/main" id="{AD8A0081-CC21-4B40-B640-D911BD5A40E6}"/>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57" name="Text Box 15">
          <a:extLst>
            <a:ext uri="{FF2B5EF4-FFF2-40B4-BE49-F238E27FC236}">
              <a16:creationId xmlns:a16="http://schemas.microsoft.com/office/drawing/2014/main" id="{1AEBDD19-C7B8-43D3-BF7A-2B40E9F5BE45}"/>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58" name="Text Box 15">
          <a:extLst>
            <a:ext uri="{FF2B5EF4-FFF2-40B4-BE49-F238E27FC236}">
              <a16:creationId xmlns:a16="http://schemas.microsoft.com/office/drawing/2014/main" id="{A3742807-BE62-4613-A883-0D9067FDCAFD}"/>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59" name="Text Box 15">
          <a:extLst>
            <a:ext uri="{FF2B5EF4-FFF2-40B4-BE49-F238E27FC236}">
              <a16:creationId xmlns:a16="http://schemas.microsoft.com/office/drawing/2014/main" id="{2607EBB9-A8DC-4CCC-93D0-14488A71F1AC}"/>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60" name="Text Box 15">
          <a:extLst>
            <a:ext uri="{FF2B5EF4-FFF2-40B4-BE49-F238E27FC236}">
              <a16:creationId xmlns:a16="http://schemas.microsoft.com/office/drawing/2014/main" id="{7A12A5BF-EBBB-4E17-9977-0ECFF5135AE1}"/>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61" name="Text Box 15">
          <a:extLst>
            <a:ext uri="{FF2B5EF4-FFF2-40B4-BE49-F238E27FC236}">
              <a16:creationId xmlns:a16="http://schemas.microsoft.com/office/drawing/2014/main" id="{9CA88AEE-497D-4EE2-85D4-6D023415DE2F}"/>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62" name="Text Box 15">
          <a:extLst>
            <a:ext uri="{FF2B5EF4-FFF2-40B4-BE49-F238E27FC236}">
              <a16:creationId xmlns:a16="http://schemas.microsoft.com/office/drawing/2014/main" id="{3AFC40C8-EE67-4365-9777-D441A3F125C8}"/>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63" name="Text Box 15">
          <a:extLst>
            <a:ext uri="{FF2B5EF4-FFF2-40B4-BE49-F238E27FC236}">
              <a16:creationId xmlns:a16="http://schemas.microsoft.com/office/drawing/2014/main" id="{D3FB3608-19FB-482F-AB21-A41789484CE2}"/>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64" name="Text Box 15">
          <a:extLst>
            <a:ext uri="{FF2B5EF4-FFF2-40B4-BE49-F238E27FC236}">
              <a16:creationId xmlns:a16="http://schemas.microsoft.com/office/drawing/2014/main" id="{45E1C167-CB03-45B9-9695-B6797D0B27D4}"/>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65" name="Text Box 15">
          <a:extLst>
            <a:ext uri="{FF2B5EF4-FFF2-40B4-BE49-F238E27FC236}">
              <a16:creationId xmlns:a16="http://schemas.microsoft.com/office/drawing/2014/main" id="{620514B5-4973-4E2A-AD76-F7E8F56AB7D6}"/>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66" name="Text Box 15">
          <a:extLst>
            <a:ext uri="{FF2B5EF4-FFF2-40B4-BE49-F238E27FC236}">
              <a16:creationId xmlns:a16="http://schemas.microsoft.com/office/drawing/2014/main" id="{605A6B92-F23D-4BF7-BA84-C3130EA0AA80}"/>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67" name="Text Box 15">
          <a:extLst>
            <a:ext uri="{FF2B5EF4-FFF2-40B4-BE49-F238E27FC236}">
              <a16:creationId xmlns:a16="http://schemas.microsoft.com/office/drawing/2014/main" id="{466E3669-1EAE-4ADA-88FD-2C98C5358AA6}"/>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168" name="Text Box 15">
          <a:extLst>
            <a:ext uri="{FF2B5EF4-FFF2-40B4-BE49-F238E27FC236}">
              <a16:creationId xmlns:a16="http://schemas.microsoft.com/office/drawing/2014/main" id="{85C7EFBD-9363-41A7-93F8-CD1FBB0D19D1}"/>
            </a:ext>
          </a:extLst>
        </xdr:cNvPr>
        <xdr:cNvSpPr txBox="1">
          <a:spLocks noChangeArrowheads="1"/>
        </xdr:cNvSpPr>
      </xdr:nvSpPr>
      <xdr:spPr bwMode="auto">
        <a:xfrm>
          <a:off x="46826261" y="20116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69" name="Text Box 15">
          <a:extLst>
            <a:ext uri="{FF2B5EF4-FFF2-40B4-BE49-F238E27FC236}">
              <a16:creationId xmlns:a16="http://schemas.microsoft.com/office/drawing/2014/main" id="{C8D985FD-F8CB-4F21-8EE4-2678053C4E0D}"/>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170" name="Text Box 15">
          <a:extLst>
            <a:ext uri="{FF2B5EF4-FFF2-40B4-BE49-F238E27FC236}">
              <a16:creationId xmlns:a16="http://schemas.microsoft.com/office/drawing/2014/main" id="{76C621F3-2227-46F6-99E9-714BB0016212}"/>
            </a:ext>
          </a:extLst>
        </xdr:cNvPr>
        <xdr:cNvSpPr txBox="1">
          <a:spLocks noChangeArrowheads="1"/>
        </xdr:cNvSpPr>
      </xdr:nvSpPr>
      <xdr:spPr bwMode="auto">
        <a:xfrm>
          <a:off x="50055236" y="20116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71" name="Text Box 15">
          <a:extLst>
            <a:ext uri="{FF2B5EF4-FFF2-40B4-BE49-F238E27FC236}">
              <a16:creationId xmlns:a16="http://schemas.microsoft.com/office/drawing/2014/main" id="{54AD2783-53E3-4E72-8BFC-EEEB45CA1741}"/>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72" name="Text Box 15">
          <a:extLst>
            <a:ext uri="{FF2B5EF4-FFF2-40B4-BE49-F238E27FC236}">
              <a16:creationId xmlns:a16="http://schemas.microsoft.com/office/drawing/2014/main" id="{6BE699D4-BE3F-4F2B-A5B4-DC4F9CA8A143}"/>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73" name="Text Box 15">
          <a:extLst>
            <a:ext uri="{FF2B5EF4-FFF2-40B4-BE49-F238E27FC236}">
              <a16:creationId xmlns:a16="http://schemas.microsoft.com/office/drawing/2014/main" id="{11131C08-4486-4E5B-9DC9-81820914338A}"/>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74" name="Text Box 15">
          <a:extLst>
            <a:ext uri="{FF2B5EF4-FFF2-40B4-BE49-F238E27FC236}">
              <a16:creationId xmlns:a16="http://schemas.microsoft.com/office/drawing/2014/main" id="{1F7BB72E-6E7D-480D-B723-3D4E71D5855A}"/>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75" name="Text Box 15">
          <a:extLst>
            <a:ext uri="{FF2B5EF4-FFF2-40B4-BE49-F238E27FC236}">
              <a16:creationId xmlns:a16="http://schemas.microsoft.com/office/drawing/2014/main" id="{FDAD30CA-9FEC-4614-8C9F-791095324D79}"/>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76" name="Text Box 15">
          <a:extLst>
            <a:ext uri="{FF2B5EF4-FFF2-40B4-BE49-F238E27FC236}">
              <a16:creationId xmlns:a16="http://schemas.microsoft.com/office/drawing/2014/main" id="{A578BBE7-98DC-4071-8F68-D07A8A0747A4}"/>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77" name="Text Box 15">
          <a:extLst>
            <a:ext uri="{FF2B5EF4-FFF2-40B4-BE49-F238E27FC236}">
              <a16:creationId xmlns:a16="http://schemas.microsoft.com/office/drawing/2014/main" id="{21672204-1A18-4BBE-981C-B94ED560E055}"/>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78" name="Text Box 15">
          <a:extLst>
            <a:ext uri="{FF2B5EF4-FFF2-40B4-BE49-F238E27FC236}">
              <a16:creationId xmlns:a16="http://schemas.microsoft.com/office/drawing/2014/main" id="{BD3C15CF-E964-4D90-B274-E835FBA0B69C}"/>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79" name="Text Box 15">
          <a:extLst>
            <a:ext uri="{FF2B5EF4-FFF2-40B4-BE49-F238E27FC236}">
              <a16:creationId xmlns:a16="http://schemas.microsoft.com/office/drawing/2014/main" id="{A6DB4E79-1723-4C56-A394-7F8261C4AC5F}"/>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80" name="Text Box 15">
          <a:extLst>
            <a:ext uri="{FF2B5EF4-FFF2-40B4-BE49-F238E27FC236}">
              <a16:creationId xmlns:a16="http://schemas.microsoft.com/office/drawing/2014/main" id="{00EF98D6-C17C-4EDA-A157-1C618FECA652}"/>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81" name="Text Box 15">
          <a:extLst>
            <a:ext uri="{FF2B5EF4-FFF2-40B4-BE49-F238E27FC236}">
              <a16:creationId xmlns:a16="http://schemas.microsoft.com/office/drawing/2014/main" id="{AABCE98F-7262-4EE5-9A67-BBBD36556E64}"/>
            </a:ext>
          </a:extLst>
        </xdr:cNvPr>
        <xdr:cNvSpPr txBox="1">
          <a:spLocks noChangeArrowheads="1"/>
        </xdr:cNvSpPr>
      </xdr:nvSpPr>
      <xdr:spPr bwMode="auto">
        <a:xfrm>
          <a:off x="46826261"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82" name="Text Box 15">
          <a:extLst>
            <a:ext uri="{FF2B5EF4-FFF2-40B4-BE49-F238E27FC236}">
              <a16:creationId xmlns:a16="http://schemas.microsoft.com/office/drawing/2014/main" id="{A4DA9BA5-82CA-4AB4-8A4F-C46B2430260C}"/>
            </a:ext>
          </a:extLst>
        </xdr:cNvPr>
        <xdr:cNvSpPr txBox="1">
          <a:spLocks noChangeArrowheads="1"/>
        </xdr:cNvSpPr>
      </xdr:nvSpPr>
      <xdr:spPr bwMode="auto">
        <a:xfrm>
          <a:off x="50055236" y="2011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83" name="Text Box 15">
          <a:extLst>
            <a:ext uri="{FF2B5EF4-FFF2-40B4-BE49-F238E27FC236}">
              <a16:creationId xmlns:a16="http://schemas.microsoft.com/office/drawing/2014/main" id="{FA61C22D-D078-4142-ADA7-569141B6FBD2}"/>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184" name="Text Box 15">
          <a:extLst>
            <a:ext uri="{FF2B5EF4-FFF2-40B4-BE49-F238E27FC236}">
              <a16:creationId xmlns:a16="http://schemas.microsoft.com/office/drawing/2014/main" id="{E34482FF-5951-4828-979E-9A3EE58050DE}"/>
            </a:ext>
          </a:extLst>
        </xdr:cNvPr>
        <xdr:cNvSpPr txBox="1">
          <a:spLocks noChangeArrowheads="1"/>
        </xdr:cNvSpPr>
      </xdr:nvSpPr>
      <xdr:spPr bwMode="auto">
        <a:xfrm>
          <a:off x="46826261" y="22669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85" name="Text Box 15">
          <a:extLst>
            <a:ext uri="{FF2B5EF4-FFF2-40B4-BE49-F238E27FC236}">
              <a16:creationId xmlns:a16="http://schemas.microsoft.com/office/drawing/2014/main" id="{BA716EA3-A039-44A3-BA17-922F404388F3}"/>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186" name="Text Box 15">
          <a:extLst>
            <a:ext uri="{FF2B5EF4-FFF2-40B4-BE49-F238E27FC236}">
              <a16:creationId xmlns:a16="http://schemas.microsoft.com/office/drawing/2014/main" id="{3066FA7E-0D97-4260-8BD6-5DB1CF48E392}"/>
            </a:ext>
          </a:extLst>
        </xdr:cNvPr>
        <xdr:cNvSpPr txBox="1">
          <a:spLocks noChangeArrowheads="1"/>
        </xdr:cNvSpPr>
      </xdr:nvSpPr>
      <xdr:spPr bwMode="auto">
        <a:xfrm>
          <a:off x="50055236" y="22669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87" name="Text Box 15">
          <a:extLst>
            <a:ext uri="{FF2B5EF4-FFF2-40B4-BE49-F238E27FC236}">
              <a16:creationId xmlns:a16="http://schemas.microsoft.com/office/drawing/2014/main" id="{4D07831C-C905-489F-AAF8-C88F176C4CFE}"/>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88" name="Text Box 15">
          <a:extLst>
            <a:ext uri="{FF2B5EF4-FFF2-40B4-BE49-F238E27FC236}">
              <a16:creationId xmlns:a16="http://schemas.microsoft.com/office/drawing/2014/main" id="{24BA74EC-0986-4287-A631-E417B5E61CC0}"/>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89" name="Text Box 15">
          <a:extLst>
            <a:ext uri="{FF2B5EF4-FFF2-40B4-BE49-F238E27FC236}">
              <a16:creationId xmlns:a16="http://schemas.microsoft.com/office/drawing/2014/main" id="{D0FFCE05-96C5-4751-86BB-1AAD471D2FC7}"/>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90" name="Text Box 15">
          <a:extLst>
            <a:ext uri="{FF2B5EF4-FFF2-40B4-BE49-F238E27FC236}">
              <a16:creationId xmlns:a16="http://schemas.microsoft.com/office/drawing/2014/main" id="{2FD2552F-2AF0-4E23-873E-5796FE13A14E}"/>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91" name="Text Box 15">
          <a:extLst>
            <a:ext uri="{FF2B5EF4-FFF2-40B4-BE49-F238E27FC236}">
              <a16:creationId xmlns:a16="http://schemas.microsoft.com/office/drawing/2014/main" id="{F0B3530D-A15D-45A7-9635-E5B000BC3876}"/>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92" name="Text Box 15">
          <a:extLst>
            <a:ext uri="{FF2B5EF4-FFF2-40B4-BE49-F238E27FC236}">
              <a16:creationId xmlns:a16="http://schemas.microsoft.com/office/drawing/2014/main" id="{D9B3C3DB-085E-4982-8F85-B4A1BFE527FD}"/>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93" name="Text Box 15">
          <a:extLst>
            <a:ext uri="{FF2B5EF4-FFF2-40B4-BE49-F238E27FC236}">
              <a16:creationId xmlns:a16="http://schemas.microsoft.com/office/drawing/2014/main" id="{42DD4356-14DB-4043-8D17-EA33F2A4AABF}"/>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94" name="Text Box 15">
          <a:extLst>
            <a:ext uri="{FF2B5EF4-FFF2-40B4-BE49-F238E27FC236}">
              <a16:creationId xmlns:a16="http://schemas.microsoft.com/office/drawing/2014/main" id="{153E5CF0-54D9-4AF4-99E5-5F375C0B986C}"/>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95" name="Text Box 15">
          <a:extLst>
            <a:ext uri="{FF2B5EF4-FFF2-40B4-BE49-F238E27FC236}">
              <a16:creationId xmlns:a16="http://schemas.microsoft.com/office/drawing/2014/main" id="{182641CF-DE47-483B-96C2-AF79789F1EDC}"/>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96" name="Text Box 15">
          <a:extLst>
            <a:ext uri="{FF2B5EF4-FFF2-40B4-BE49-F238E27FC236}">
              <a16:creationId xmlns:a16="http://schemas.microsoft.com/office/drawing/2014/main" id="{6823F391-600B-48DB-A879-2B209BEA208F}"/>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97" name="Text Box 15">
          <a:extLst>
            <a:ext uri="{FF2B5EF4-FFF2-40B4-BE49-F238E27FC236}">
              <a16:creationId xmlns:a16="http://schemas.microsoft.com/office/drawing/2014/main" id="{A0AE8FDE-7080-4CFF-B5B7-D9F1CD7D94B5}"/>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198" name="Text Box 15">
          <a:extLst>
            <a:ext uri="{FF2B5EF4-FFF2-40B4-BE49-F238E27FC236}">
              <a16:creationId xmlns:a16="http://schemas.microsoft.com/office/drawing/2014/main" id="{67107941-CB32-4243-B3FD-09D130FD9AB6}"/>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199" name="Text Box 15">
          <a:extLst>
            <a:ext uri="{FF2B5EF4-FFF2-40B4-BE49-F238E27FC236}">
              <a16:creationId xmlns:a16="http://schemas.microsoft.com/office/drawing/2014/main" id="{ED254696-8245-444C-8FCD-5143740C6FFE}"/>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200" name="Text Box 15">
          <a:extLst>
            <a:ext uri="{FF2B5EF4-FFF2-40B4-BE49-F238E27FC236}">
              <a16:creationId xmlns:a16="http://schemas.microsoft.com/office/drawing/2014/main" id="{5AD72A1A-D90F-42B4-A5CB-49DDE6A0D291}"/>
            </a:ext>
          </a:extLst>
        </xdr:cNvPr>
        <xdr:cNvSpPr txBox="1">
          <a:spLocks noChangeArrowheads="1"/>
        </xdr:cNvSpPr>
      </xdr:nvSpPr>
      <xdr:spPr bwMode="auto">
        <a:xfrm>
          <a:off x="46826261" y="22669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01" name="Text Box 15">
          <a:extLst>
            <a:ext uri="{FF2B5EF4-FFF2-40B4-BE49-F238E27FC236}">
              <a16:creationId xmlns:a16="http://schemas.microsoft.com/office/drawing/2014/main" id="{BF4E1D28-355E-4C69-A7FE-0412FBD5DC75}"/>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202" name="Text Box 15">
          <a:extLst>
            <a:ext uri="{FF2B5EF4-FFF2-40B4-BE49-F238E27FC236}">
              <a16:creationId xmlns:a16="http://schemas.microsoft.com/office/drawing/2014/main" id="{61082D0C-47B3-4114-8B71-9A67D266D368}"/>
            </a:ext>
          </a:extLst>
        </xdr:cNvPr>
        <xdr:cNvSpPr txBox="1">
          <a:spLocks noChangeArrowheads="1"/>
        </xdr:cNvSpPr>
      </xdr:nvSpPr>
      <xdr:spPr bwMode="auto">
        <a:xfrm>
          <a:off x="50055236" y="22669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03" name="Text Box 15">
          <a:extLst>
            <a:ext uri="{FF2B5EF4-FFF2-40B4-BE49-F238E27FC236}">
              <a16:creationId xmlns:a16="http://schemas.microsoft.com/office/drawing/2014/main" id="{9FD7A84C-4A39-4D3B-8726-2C4FF6A85344}"/>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04" name="Text Box 15">
          <a:extLst>
            <a:ext uri="{FF2B5EF4-FFF2-40B4-BE49-F238E27FC236}">
              <a16:creationId xmlns:a16="http://schemas.microsoft.com/office/drawing/2014/main" id="{E65E0BBB-10A3-4A4C-B106-0A2673AFDE8F}"/>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05" name="Text Box 15">
          <a:extLst>
            <a:ext uri="{FF2B5EF4-FFF2-40B4-BE49-F238E27FC236}">
              <a16:creationId xmlns:a16="http://schemas.microsoft.com/office/drawing/2014/main" id="{99A086A4-6694-4720-BA2F-8AB5EEFAAE57}"/>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06" name="Text Box 15">
          <a:extLst>
            <a:ext uri="{FF2B5EF4-FFF2-40B4-BE49-F238E27FC236}">
              <a16:creationId xmlns:a16="http://schemas.microsoft.com/office/drawing/2014/main" id="{9FE7F847-DFEF-4C2F-8314-CEAE50F60B4E}"/>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07" name="Text Box 15">
          <a:extLst>
            <a:ext uri="{FF2B5EF4-FFF2-40B4-BE49-F238E27FC236}">
              <a16:creationId xmlns:a16="http://schemas.microsoft.com/office/drawing/2014/main" id="{1E7916CA-6B75-461D-BA92-275C92859946}"/>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08" name="Text Box 15">
          <a:extLst>
            <a:ext uri="{FF2B5EF4-FFF2-40B4-BE49-F238E27FC236}">
              <a16:creationId xmlns:a16="http://schemas.microsoft.com/office/drawing/2014/main" id="{B45EAE14-04A8-406D-8552-05C1E331B722}"/>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09" name="Text Box 15">
          <a:extLst>
            <a:ext uri="{FF2B5EF4-FFF2-40B4-BE49-F238E27FC236}">
              <a16:creationId xmlns:a16="http://schemas.microsoft.com/office/drawing/2014/main" id="{B7839BB9-1457-47E5-B35B-CEAFEEE35F88}"/>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10" name="Text Box 15">
          <a:extLst>
            <a:ext uri="{FF2B5EF4-FFF2-40B4-BE49-F238E27FC236}">
              <a16:creationId xmlns:a16="http://schemas.microsoft.com/office/drawing/2014/main" id="{7038BFFF-7F72-4643-AE4A-A55CB105D2A9}"/>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11" name="Text Box 15">
          <a:extLst>
            <a:ext uri="{FF2B5EF4-FFF2-40B4-BE49-F238E27FC236}">
              <a16:creationId xmlns:a16="http://schemas.microsoft.com/office/drawing/2014/main" id="{EDC3FB9C-F32F-41CC-AA8F-4248EF9F77F1}"/>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12" name="Text Box 15">
          <a:extLst>
            <a:ext uri="{FF2B5EF4-FFF2-40B4-BE49-F238E27FC236}">
              <a16:creationId xmlns:a16="http://schemas.microsoft.com/office/drawing/2014/main" id="{67F726BC-32F3-4003-9CFF-89132AD38A55}"/>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13" name="Text Box 15">
          <a:extLst>
            <a:ext uri="{FF2B5EF4-FFF2-40B4-BE49-F238E27FC236}">
              <a16:creationId xmlns:a16="http://schemas.microsoft.com/office/drawing/2014/main" id="{707FDD83-4490-4D05-9066-77B37E74FDB9}"/>
            </a:ext>
          </a:extLst>
        </xdr:cNvPr>
        <xdr:cNvSpPr txBox="1">
          <a:spLocks noChangeArrowheads="1"/>
        </xdr:cNvSpPr>
      </xdr:nvSpPr>
      <xdr:spPr bwMode="auto">
        <a:xfrm>
          <a:off x="46826261"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14" name="Text Box 15">
          <a:extLst>
            <a:ext uri="{FF2B5EF4-FFF2-40B4-BE49-F238E27FC236}">
              <a16:creationId xmlns:a16="http://schemas.microsoft.com/office/drawing/2014/main" id="{3303E318-A506-43E5-995D-0DD614D66261}"/>
            </a:ext>
          </a:extLst>
        </xdr:cNvPr>
        <xdr:cNvSpPr txBox="1">
          <a:spLocks noChangeArrowheads="1"/>
        </xdr:cNvSpPr>
      </xdr:nvSpPr>
      <xdr:spPr bwMode="auto">
        <a:xfrm>
          <a:off x="50055236" y="22669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15" name="Text Box 15">
          <a:extLst>
            <a:ext uri="{FF2B5EF4-FFF2-40B4-BE49-F238E27FC236}">
              <a16:creationId xmlns:a16="http://schemas.microsoft.com/office/drawing/2014/main" id="{7A64BC3F-0804-4E0B-960F-CCABFC628DB0}"/>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216" name="Text Box 15">
          <a:extLst>
            <a:ext uri="{FF2B5EF4-FFF2-40B4-BE49-F238E27FC236}">
              <a16:creationId xmlns:a16="http://schemas.microsoft.com/office/drawing/2014/main" id="{99E2994B-7B09-4F41-AF59-6C53F72DE4B4}"/>
            </a:ext>
          </a:extLst>
        </xdr:cNvPr>
        <xdr:cNvSpPr txBox="1">
          <a:spLocks noChangeArrowheads="1"/>
        </xdr:cNvSpPr>
      </xdr:nvSpPr>
      <xdr:spPr bwMode="auto">
        <a:xfrm>
          <a:off x="46826261" y="25507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17" name="Text Box 15">
          <a:extLst>
            <a:ext uri="{FF2B5EF4-FFF2-40B4-BE49-F238E27FC236}">
              <a16:creationId xmlns:a16="http://schemas.microsoft.com/office/drawing/2014/main" id="{DB6FC6AD-69CB-4381-9ED9-8C97D01DE9A9}"/>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218" name="Text Box 15">
          <a:extLst>
            <a:ext uri="{FF2B5EF4-FFF2-40B4-BE49-F238E27FC236}">
              <a16:creationId xmlns:a16="http://schemas.microsoft.com/office/drawing/2014/main" id="{087A4976-3787-49EF-8D52-4424E2AB1EDA}"/>
            </a:ext>
          </a:extLst>
        </xdr:cNvPr>
        <xdr:cNvSpPr txBox="1">
          <a:spLocks noChangeArrowheads="1"/>
        </xdr:cNvSpPr>
      </xdr:nvSpPr>
      <xdr:spPr bwMode="auto">
        <a:xfrm>
          <a:off x="50055236" y="25507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19" name="Text Box 15">
          <a:extLst>
            <a:ext uri="{FF2B5EF4-FFF2-40B4-BE49-F238E27FC236}">
              <a16:creationId xmlns:a16="http://schemas.microsoft.com/office/drawing/2014/main" id="{92AC55F0-122B-4FDE-93EE-F3DED5D2F8CF}"/>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20" name="Text Box 15">
          <a:extLst>
            <a:ext uri="{FF2B5EF4-FFF2-40B4-BE49-F238E27FC236}">
              <a16:creationId xmlns:a16="http://schemas.microsoft.com/office/drawing/2014/main" id="{770DD45C-BF8D-47BB-A2C5-71A4A6BB8F42}"/>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21" name="Text Box 15">
          <a:extLst>
            <a:ext uri="{FF2B5EF4-FFF2-40B4-BE49-F238E27FC236}">
              <a16:creationId xmlns:a16="http://schemas.microsoft.com/office/drawing/2014/main" id="{605209D2-7968-41A5-822A-FE7445F3FB11}"/>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22" name="Text Box 15">
          <a:extLst>
            <a:ext uri="{FF2B5EF4-FFF2-40B4-BE49-F238E27FC236}">
              <a16:creationId xmlns:a16="http://schemas.microsoft.com/office/drawing/2014/main" id="{BF91BCAC-9C4B-420B-BDA5-1C764B74C08E}"/>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23" name="Text Box 15">
          <a:extLst>
            <a:ext uri="{FF2B5EF4-FFF2-40B4-BE49-F238E27FC236}">
              <a16:creationId xmlns:a16="http://schemas.microsoft.com/office/drawing/2014/main" id="{29FC0A3A-BCC8-4061-AC42-8149CBC3303A}"/>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24" name="Text Box 15">
          <a:extLst>
            <a:ext uri="{FF2B5EF4-FFF2-40B4-BE49-F238E27FC236}">
              <a16:creationId xmlns:a16="http://schemas.microsoft.com/office/drawing/2014/main" id="{EB7B3B62-B7BF-469B-BAF2-F755216AF9B0}"/>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25" name="Text Box 15">
          <a:extLst>
            <a:ext uri="{FF2B5EF4-FFF2-40B4-BE49-F238E27FC236}">
              <a16:creationId xmlns:a16="http://schemas.microsoft.com/office/drawing/2014/main" id="{D8C0AF8A-A4A9-42DD-8886-F2B029ACBCD6}"/>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26" name="Text Box 15">
          <a:extLst>
            <a:ext uri="{FF2B5EF4-FFF2-40B4-BE49-F238E27FC236}">
              <a16:creationId xmlns:a16="http://schemas.microsoft.com/office/drawing/2014/main" id="{1B804CD3-FA58-4C7C-8406-0E1E16E3BC41}"/>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27" name="Text Box 15">
          <a:extLst>
            <a:ext uri="{FF2B5EF4-FFF2-40B4-BE49-F238E27FC236}">
              <a16:creationId xmlns:a16="http://schemas.microsoft.com/office/drawing/2014/main" id="{CCCF4816-D45A-4C5B-9A1F-311F52A8F9A0}"/>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28" name="Text Box 15">
          <a:extLst>
            <a:ext uri="{FF2B5EF4-FFF2-40B4-BE49-F238E27FC236}">
              <a16:creationId xmlns:a16="http://schemas.microsoft.com/office/drawing/2014/main" id="{9719EAC7-C6E9-4DD2-ACB0-0A417D161A5D}"/>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29" name="Text Box 15">
          <a:extLst>
            <a:ext uri="{FF2B5EF4-FFF2-40B4-BE49-F238E27FC236}">
              <a16:creationId xmlns:a16="http://schemas.microsoft.com/office/drawing/2014/main" id="{0721E386-6602-4DE6-9C1E-F9E92CA6AEE4}"/>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30" name="Text Box 15">
          <a:extLst>
            <a:ext uri="{FF2B5EF4-FFF2-40B4-BE49-F238E27FC236}">
              <a16:creationId xmlns:a16="http://schemas.microsoft.com/office/drawing/2014/main" id="{35AE1B3F-A9EF-4CB6-A52A-1B3304082F18}"/>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31" name="Text Box 15">
          <a:extLst>
            <a:ext uri="{FF2B5EF4-FFF2-40B4-BE49-F238E27FC236}">
              <a16:creationId xmlns:a16="http://schemas.microsoft.com/office/drawing/2014/main" id="{BD867858-2E3E-4E5D-BFF3-11D816FBF783}"/>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232" name="Text Box 15">
          <a:extLst>
            <a:ext uri="{FF2B5EF4-FFF2-40B4-BE49-F238E27FC236}">
              <a16:creationId xmlns:a16="http://schemas.microsoft.com/office/drawing/2014/main" id="{2AB15ECF-9E58-4211-9448-7AF671D11FD4}"/>
            </a:ext>
          </a:extLst>
        </xdr:cNvPr>
        <xdr:cNvSpPr txBox="1">
          <a:spLocks noChangeArrowheads="1"/>
        </xdr:cNvSpPr>
      </xdr:nvSpPr>
      <xdr:spPr bwMode="auto">
        <a:xfrm>
          <a:off x="46826261" y="25507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33" name="Text Box 15">
          <a:extLst>
            <a:ext uri="{FF2B5EF4-FFF2-40B4-BE49-F238E27FC236}">
              <a16:creationId xmlns:a16="http://schemas.microsoft.com/office/drawing/2014/main" id="{9413A064-A186-487D-B165-CF8F447C290B}"/>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234" name="Text Box 15">
          <a:extLst>
            <a:ext uri="{FF2B5EF4-FFF2-40B4-BE49-F238E27FC236}">
              <a16:creationId xmlns:a16="http://schemas.microsoft.com/office/drawing/2014/main" id="{FFF03B62-A554-4EEF-B5EF-C914AC5CD638}"/>
            </a:ext>
          </a:extLst>
        </xdr:cNvPr>
        <xdr:cNvSpPr txBox="1">
          <a:spLocks noChangeArrowheads="1"/>
        </xdr:cNvSpPr>
      </xdr:nvSpPr>
      <xdr:spPr bwMode="auto">
        <a:xfrm>
          <a:off x="50055236" y="25507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35" name="Text Box 15">
          <a:extLst>
            <a:ext uri="{FF2B5EF4-FFF2-40B4-BE49-F238E27FC236}">
              <a16:creationId xmlns:a16="http://schemas.microsoft.com/office/drawing/2014/main" id="{1B377C36-59E5-427A-BE53-DB1EF18B185F}"/>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36" name="Text Box 15">
          <a:extLst>
            <a:ext uri="{FF2B5EF4-FFF2-40B4-BE49-F238E27FC236}">
              <a16:creationId xmlns:a16="http://schemas.microsoft.com/office/drawing/2014/main" id="{DF10A43B-0744-4098-A325-A58FB9598891}"/>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37" name="Text Box 15">
          <a:extLst>
            <a:ext uri="{FF2B5EF4-FFF2-40B4-BE49-F238E27FC236}">
              <a16:creationId xmlns:a16="http://schemas.microsoft.com/office/drawing/2014/main" id="{4E3F5197-5F69-4B9A-AC59-F1D8EE94B674}"/>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38" name="Text Box 15">
          <a:extLst>
            <a:ext uri="{FF2B5EF4-FFF2-40B4-BE49-F238E27FC236}">
              <a16:creationId xmlns:a16="http://schemas.microsoft.com/office/drawing/2014/main" id="{E545B455-C709-41AD-8797-E81B126B9395}"/>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39" name="Text Box 15">
          <a:extLst>
            <a:ext uri="{FF2B5EF4-FFF2-40B4-BE49-F238E27FC236}">
              <a16:creationId xmlns:a16="http://schemas.microsoft.com/office/drawing/2014/main" id="{F761D3CB-93AA-4D3F-9604-AC4F1BCA518B}"/>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40" name="Text Box 15">
          <a:extLst>
            <a:ext uri="{FF2B5EF4-FFF2-40B4-BE49-F238E27FC236}">
              <a16:creationId xmlns:a16="http://schemas.microsoft.com/office/drawing/2014/main" id="{96655B93-ADC7-4C7B-8F26-C77C75A873F9}"/>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41" name="Text Box 15">
          <a:extLst>
            <a:ext uri="{FF2B5EF4-FFF2-40B4-BE49-F238E27FC236}">
              <a16:creationId xmlns:a16="http://schemas.microsoft.com/office/drawing/2014/main" id="{0344D34A-CA53-4BDA-84B6-E2525497D50B}"/>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42" name="Text Box 15">
          <a:extLst>
            <a:ext uri="{FF2B5EF4-FFF2-40B4-BE49-F238E27FC236}">
              <a16:creationId xmlns:a16="http://schemas.microsoft.com/office/drawing/2014/main" id="{B72432BC-97E0-4D13-A92C-9A17EDA3034D}"/>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43" name="Text Box 15">
          <a:extLst>
            <a:ext uri="{FF2B5EF4-FFF2-40B4-BE49-F238E27FC236}">
              <a16:creationId xmlns:a16="http://schemas.microsoft.com/office/drawing/2014/main" id="{271991E9-E25E-4135-8811-B4D229DB18A0}"/>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44" name="Text Box 15">
          <a:extLst>
            <a:ext uri="{FF2B5EF4-FFF2-40B4-BE49-F238E27FC236}">
              <a16:creationId xmlns:a16="http://schemas.microsoft.com/office/drawing/2014/main" id="{3856B13A-442E-4642-A915-D31CD8DD312E}"/>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45" name="Text Box 15">
          <a:extLst>
            <a:ext uri="{FF2B5EF4-FFF2-40B4-BE49-F238E27FC236}">
              <a16:creationId xmlns:a16="http://schemas.microsoft.com/office/drawing/2014/main" id="{D8E296F3-E2AB-4107-8688-0D088B503192}"/>
            </a:ext>
          </a:extLst>
        </xdr:cNvPr>
        <xdr:cNvSpPr txBox="1">
          <a:spLocks noChangeArrowheads="1"/>
        </xdr:cNvSpPr>
      </xdr:nvSpPr>
      <xdr:spPr bwMode="auto">
        <a:xfrm>
          <a:off x="46826261"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46" name="Text Box 15">
          <a:extLst>
            <a:ext uri="{FF2B5EF4-FFF2-40B4-BE49-F238E27FC236}">
              <a16:creationId xmlns:a16="http://schemas.microsoft.com/office/drawing/2014/main" id="{B87242B9-2BE8-4006-9460-4A52285B0311}"/>
            </a:ext>
          </a:extLst>
        </xdr:cNvPr>
        <xdr:cNvSpPr txBox="1">
          <a:spLocks noChangeArrowheads="1"/>
        </xdr:cNvSpPr>
      </xdr:nvSpPr>
      <xdr:spPr bwMode="auto">
        <a:xfrm>
          <a:off x="50055236" y="25507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47" name="Text Box 15">
          <a:extLst>
            <a:ext uri="{FF2B5EF4-FFF2-40B4-BE49-F238E27FC236}">
              <a16:creationId xmlns:a16="http://schemas.microsoft.com/office/drawing/2014/main" id="{2C10CA01-8952-43C9-8246-9E7ED2961F90}"/>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248" name="Text Box 15">
          <a:extLst>
            <a:ext uri="{FF2B5EF4-FFF2-40B4-BE49-F238E27FC236}">
              <a16:creationId xmlns:a16="http://schemas.microsoft.com/office/drawing/2014/main" id="{2D47DB36-761F-4418-9D3C-29E33C074416}"/>
            </a:ext>
          </a:extLst>
        </xdr:cNvPr>
        <xdr:cNvSpPr txBox="1">
          <a:spLocks noChangeArrowheads="1"/>
        </xdr:cNvSpPr>
      </xdr:nvSpPr>
      <xdr:spPr bwMode="auto">
        <a:xfrm>
          <a:off x="46826261" y="3102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49" name="Text Box 15">
          <a:extLst>
            <a:ext uri="{FF2B5EF4-FFF2-40B4-BE49-F238E27FC236}">
              <a16:creationId xmlns:a16="http://schemas.microsoft.com/office/drawing/2014/main" id="{1E4C1F3E-2634-41A8-81DA-5A7D01BFCA81}"/>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250" name="Text Box 15">
          <a:extLst>
            <a:ext uri="{FF2B5EF4-FFF2-40B4-BE49-F238E27FC236}">
              <a16:creationId xmlns:a16="http://schemas.microsoft.com/office/drawing/2014/main" id="{DC538EEC-C964-4D50-908A-5605519CB4A2}"/>
            </a:ext>
          </a:extLst>
        </xdr:cNvPr>
        <xdr:cNvSpPr txBox="1">
          <a:spLocks noChangeArrowheads="1"/>
        </xdr:cNvSpPr>
      </xdr:nvSpPr>
      <xdr:spPr bwMode="auto">
        <a:xfrm>
          <a:off x="50055236" y="3102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51" name="Text Box 15">
          <a:extLst>
            <a:ext uri="{FF2B5EF4-FFF2-40B4-BE49-F238E27FC236}">
              <a16:creationId xmlns:a16="http://schemas.microsoft.com/office/drawing/2014/main" id="{E697CDD6-1ABE-4FFC-B248-DDA36F59DD61}"/>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52" name="Text Box 15">
          <a:extLst>
            <a:ext uri="{FF2B5EF4-FFF2-40B4-BE49-F238E27FC236}">
              <a16:creationId xmlns:a16="http://schemas.microsoft.com/office/drawing/2014/main" id="{6749EBCA-E58B-4401-B572-FB13B5ACEC15}"/>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53" name="Text Box 15">
          <a:extLst>
            <a:ext uri="{FF2B5EF4-FFF2-40B4-BE49-F238E27FC236}">
              <a16:creationId xmlns:a16="http://schemas.microsoft.com/office/drawing/2014/main" id="{93A53E99-9A86-4F02-847F-5DD618F98670}"/>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54" name="Text Box 15">
          <a:extLst>
            <a:ext uri="{FF2B5EF4-FFF2-40B4-BE49-F238E27FC236}">
              <a16:creationId xmlns:a16="http://schemas.microsoft.com/office/drawing/2014/main" id="{0B7FEFD9-BEEB-4A17-81AD-36B20B21ACFE}"/>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55" name="Text Box 15">
          <a:extLst>
            <a:ext uri="{FF2B5EF4-FFF2-40B4-BE49-F238E27FC236}">
              <a16:creationId xmlns:a16="http://schemas.microsoft.com/office/drawing/2014/main" id="{867C4FA0-5B79-4E38-80BE-888D393CE42A}"/>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56" name="Text Box 15">
          <a:extLst>
            <a:ext uri="{FF2B5EF4-FFF2-40B4-BE49-F238E27FC236}">
              <a16:creationId xmlns:a16="http://schemas.microsoft.com/office/drawing/2014/main" id="{03C80555-E6C4-47D6-8813-D6E955500AFB}"/>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57" name="Text Box 15">
          <a:extLst>
            <a:ext uri="{FF2B5EF4-FFF2-40B4-BE49-F238E27FC236}">
              <a16:creationId xmlns:a16="http://schemas.microsoft.com/office/drawing/2014/main" id="{4AC6F116-DEB9-4826-8196-B843F519C46E}"/>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58" name="Text Box 15">
          <a:extLst>
            <a:ext uri="{FF2B5EF4-FFF2-40B4-BE49-F238E27FC236}">
              <a16:creationId xmlns:a16="http://schemas.microsoft.com/office/drawing/2014/main" id="{62C4FF89-44B4-4B25-BDDF-23350D661EB5}"/>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59" name="Text Box 15">
          <a:extLst>
            <a:ext uri="{FF2B5EF4-FFF2-40B4-BE49-F238E27FC236}">
              <a16:creationId xmlns:a16="http://schemas.microsoft.com/office/drawing/2014/main" id="{C7C4137C-E873-4CAD-8487-AB53287AC17A}"/>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60" name="Text Box 15">
          <a:extLst>
            <a:ext uri="{FF2B5EF4-FFF2-40B4-BE49-F238E27FC236}">
              <a16:creationId xmlns:a16="http://schemas.microsoft.com/office/drawing/2014/main" id="{858A7428-6485-4938-81E1-81DFE270D782}"/>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61" name="Text Box 15">
          <a:extLst>
            <a:ext uri="{FF2B5EF4-FFF2-40B4-BE49-F238E27FC236}">
              <a16:creationId xmlns:a16="http://schemas.microsoft.com/office/drawing/2014/main" id="{0DAC3010-9B87-4035-AE8D-A592CBAB86AA}"/>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62" name="Text Box 15">
          <a:extLst>
            <a:ext uri="{FF2B5EF4-FFF2-40B4-BE49-F238E27FC236}">
              <a16:creationId xmlns:a16="http://schemas.microsoft.com/office/drawing/2014/main" id="{4C059CFF-7624-413B-BF60-F56CD1770B18}"/>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63" name="Text Box 15">
          <a:extLst>
            <a:ext uri="{FF2B5EF4-FFF2-40B4-BE49-F238E27FC236}">
              <a16:creationId xmlns:a16="http://schemas.microsoft.com/office/drawing/2014/main" id="{932FD0F0-3840-4ED3-8F21-95E00028A619}"/>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213632"/>
    <xdr:sp macro="" textlink="">
      <xdr:nvSpPr>
        <xdr:cNvPr id="264" name="Text Box 15">
          <a:extLst>
            <a:ext uri="{FF2B5EF4-FFF2-40B4-BE49-F238E27FC236}">
              <a16:creationId xmlns:a16="http://schemas.microsoft.com/office/drawing/2014/main" id="{9D7B3A56-7E7C-49EE-AE3F-C35D8A5A61BD}"/>
            </a:ext>
          </a:extLst>
        </xdr:cNvPr>
        <xdr:cNvSpPr txBox="1">
          <a:spLocks noChangeArrowheads="1"/>
        </xdr:cNvSpPr>
      </xdr:nvSpPr>
      <xdr:spPr bwMode="auto">
        <a:xfrm>
          <a:off x="46826261" y="3102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65" name="Text Box 15">
          <a:extLst>
            <a:ext uri="{FF2B5EF4-FFF2-40B4-BE49-F238E27FC236}">
              <a16:creationId xmlns:a16="http://schemas.microsoft.com/office/drawing/2014/main" id="{61D6050F-AA3A-4954-90E2-C41BB3E82102}"/>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213632"/>
    <xdr:sp macro="" textlink="">
      <xdr:nvSpPr>
        <xdr:cNvPr id="266" name="Text Box 15">
          <a:extLst>
            <a:ext uri="{FF2B5EF4-FFF2-40B4-BE49-F238E27FC236}">
              <a16:creationId xmlns:a16="http://schemas.microsoft.com/office/drawing/2014/main" id="{2805D2E5-5565-4E16-B1A6-EBA0625D2CF2}"/>
            </a:ext>
          </a:extLst>
        </xdr:cNvPr>
        <xdr:cNvSpPr txBox="1">
          <a:spLocks noChangeArrowheads="1"/>
        </xdr:cNvSpPr>
      </xdr:nvSpPr>
      <xdr:spPr bwMode="auto">
        <a:xfrm>
          <a:off x="50055236" y="3102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67" name="Text Box 15">
          <a:extLst>
            <a:ext uri="{FF2B5EF4-FFF2-40B4-BE49-F238E27FC236}">
              <a16:creationId xmlns:a16="http://schemas.microsoft.com/office/drawing/2014/main" id="{FEE9E445-C768-4D51-A744-0942E5AB5CD4}"/>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68" name="Text Box 15">
          <a:extLst>
            <a:ext uri="{FF2B5EF4-FFF2-40B4-BE49-F238E27FC236}">
              <a16:creationId xmlns:a16="http://schemas.microsoft.com/office/drawing/2014/main" id="{025B8EA2-F6DA-4619-8879-8AE74E373607}"/>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69" name="Text Box 15">
          <a:extLst>
            <a:ext uri="{FF2B5EF4-FFF2-40B4-BE49-F238E27FC236}">
              <a16:creationId xmlns:a16="http://schemas.microsoft.com/office/drawing/2014/main" id="{50021A53-3DBB-4CF2-9818-17CBD6AA88A6}"/>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70" name="Text Box 15">
          <a:extLst>
            <a:ext uri="{FF2B5EF4-FFF2-40B4-BE49-F238E27FC236}">
              <a16:creationId xmlns:a16="http://schemas.microsoft.com/office/drawing/2014/main" id="{4FD3B277-CBE6-42B8-9F83-01A13B4CB634}"/>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71" name="Text Box 15">
          <a:extLst>
            <a:ext uri="{FF2B5EF4-FFF2-40B4-BE49-F238E27FC236}">
              <a16:creationId xmlns:a16="http://schemas.microsoft.com/office/drawing/2014/main" id="{23CE30D1-5294-4215-9116-B54C656C294E}"/>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72" name="Text Box 15">
          <a:extLst>
            <a:ext uri="{FF2B5EF4-FFF2-40B4-BE49-F238E27FC236}">
              <a16:creationId xmlns:a16="http://schemas.microsoft.com/office/drawing/2014/main" id="{DE1EF5C6-2021-49C9-B4B2-476110D265ED}"/>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73" name="Text Box 15">
          <a:extLst>
            <a:ext uri="{FF2B5EF4-FFF2-40B4-BE49-F238E27FC236}">
              <a16:creationId xmlns:a16="http://schemas.microsoft.com/office/drawing/2014/main" id="{B0F0181B-D127-471E-9597-CC27293AFFE2}"/>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74" name="Text Box 15">
          <a:extLst>
            <a:ext uri="{FF2B5EF4-FFF2-40B4-BE49-F238E27FC236}">
              <a16:creationId xmlns:a16="http://schemas.microsoft.com/office/drawing/2014/main" id="{87D0BE86-1A20-4B60-AC86-5F50A90A4314}"/>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75" name="Text Box 15">
          <a:extLst>
            <a:ext uri="{FF2B5EF4-FFF2-40B4-BE49-F238E27FC236}">
              <a16:creationId xmlns:a16="http://schemas.microsoft.com/office/drawing/2014/main" id="{E76010C4-0872-424C-9588-F52B0745C9F7}"/>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76" name="Text Box 15">
          <a:extLst>
            <a:ext uri="{FF2B5EF4-FFF2-40B4-BE49-F238E27FC236}">
              <a16:creationId xmlns:a16="http://schemas.microsoft.com/office/drawing/2014/main" id="{99321E31-B9EF-410C-8E55-C696B9F1438D}"/>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17</xdr:row>
      <xdr:rowOff>0</xdr:rowOff>
    </xdr:from>
    <xdr:ext cx="95250" cy="442269"/>
    <xdr:sp macro="" textlink="">
      <xdr:nvSpPr>
        <xdr:cNvPr id="277" name="Text Box 15">
          <a:extLst>
            <a:ext uri="{FF2B5EF4-FFF2-40B4-BE49-F238E27FC236}">
              <a16:creationId xmlns:a16="http://schemas.microsoft.com/office/drawing/2014/main" id="{35B0D1D3-FB10-4D13-8FD7-9912C9CD0712}"/>
            </a:ext>
          </a:extLst>
        </xdr:cNvPr>
        <xdr:cNvSpPr txBox="1">
          <a:spLocks noChangeArrowheads="1"/>
        </xdr:cNvSpPr>
      </xdr:nvSpPr>
      <xdr:spPr bwMode="auto">
        <a:xfrm>
          <a:off x="46826261"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17</xdr:row>
      <xdr:rowOff>0</xdr:rowOff>
    </xdr:from>
    <xdr:ext cx="95250" cy="442269"/>
    <xdr:sp macro="" textlink="">
      <xdr:nvSpPr>
        <xdr:cNvPr id="278" name="Text Box 15">
          <a:extLst>
            <a:ext uri="{FF2B5EF4-FFF2-40B4-BE49-F238E27FC236}">
              <a16:creationId xmlns:a16="http://schemas.microsoft.com/office/drawing/2014/main" id="{D0C81F5A-C884-44BE-87B2-08201A657028}"/>
            </a:ext>
          </a:extLst>
        </xdr:cNvPr>
        <xdr:cNvSpPr txBox="1">
          <a:spLocks noChangeArrowheads="1"/>
        </xdr:cNvSpPr>
      </xdr:nvSpPr>
      <xdr:spPr bwMode="auto">
        <a:xfrm>
          <a:off x="50055236" y="31022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79" name="Text Box 15">
          <a:extLst>
            <a:ext uri="{FF2B5EF4-FFF2-40B4-BE49-F238E27FC236}">
              <a16:creationId xmlns:a16="http://schemas.microsoft.com/office/drawing/2014/main" id="{1D831370-A169-4B32-B876-38317EFF81AD}"/>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213632"/>
    <xdr:sp macro="" textlink="">
      <xdr:nvSpPr>
        <xdr:cNvPr id="280" name="Text Box 15">
          <a:extLst>
            <a:ext uri="{FF2B5EF4-FFF2-40B4-BE49-F238E27FC236}">
              <a16:creationId xmlns:a16="http://schemas.microsoft.com/office/drawing/2014/main" id="{8339B3BF-4244-42D6-AD9B-9BCD03A3F276}"/>
            </a:ext>
          </a:extLst>
        </xdr:cNvPr>
        <xdr:cNvSpPr txBox="1">
          <a:spLocks noChangeArrowheads="1"/>
        </xdr:cNvSpPr>
      </xdr:nvSpPr>
      <xdr:spPr bwMode="auto">
        <a:xfrm>
          <a:off x="46826261" y="33480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81" name="Text Box 15">
          <a:extLst>
            <a:ext uri="{FF2B5EF4-FFF2-40B4-BE49-F238E27FC236}">
              <a16:creationId xmlns:a16="http://schemas.microsoft.com/office/drawing/2014/main" id="{66EBBA00-EE09-4E91-AA05-9AD4E2FC15DF}"/>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213632"/>
    <xdr:sp macro="" textlink="">
      <xdr:nvSpPr>
        <xdr:cNvPr id="282" name="Text Box 15">
          <a:extLst>
            <a:ext uri="{FF2B5EF4-FFF2-40B4-BE49-F238E27FC236}">
              <a16:creationId xmlns:a16="http://schemas.microsoft.com/office/drawing/2014/main" id="{01B89BFD-ECC3-4DB0-AF02-41232D59AD5E}"/>
            </a:ext>
          </a:extLst>
        </xdr:cNvPr>
        <xdr:cNvSpPr txBox="1">
          <a:spLocks noChangeArrowheads="1"/>
        </xdr:cNvSpPr>
      </xdr:nvSpPr>
      <xdr:spPr bwMode="auto">
        <a:xfrm>
          <a:off x="50055236" y="33480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83" name="Text Box 15">
          <a:extLst>
            <a:ext uri="{FF2B5EF4-FFF2-40B4-BE49-F238E27FC236}">
              <a16:creationId xmlns:a16="http://schemas.microsoft.com/office/drawing/2014/main" id="{4CE03002-A4E4-4EF1-997F-46A42851D62B}"/>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84" name="Text Box 15">
          <a:extLst>
            <a:ext uri="{FF2B5EF4-FFF2-40B4-BE49-F238E27FC236}">
              <a16:creationId xmlns:a16="http://schemas.microsoft.com/office/drawing/2014/main" id="{8E18BE19-0252-4E13-87F2-C4AA3A910B50}"/>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85" name="Text Box 15">
          <a:extLst>
            <a:ext uri="{FF2B5EF4-FFF2-40B4-BE49-F238E27FC236}">
              <a16:creationId xmlns:a16="http://schemas.microsoft.com/office/drawing/2014/main" id="{2D5B1032-8FD7-4163-800F-6899DE4A26B5}"/>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86" name="Text Box 15">
          <a:extLst>
            <a:ext uri="{FF2B5EF4-FFF2-40B4-BE49-F238E27FC236}">
              <a16:creationId xmlns:a16="http://schemas.microsoft.com/office/drawing/2014/main" id="{5ECFCB99-E22C-4930-9534-DC905B8615AB}"/>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87" name="Text Box 15">
          <a:extLst>
            <a:ext uri="{FF2B5EF4-FFF2-40B4-BE49-F238E27FC236}">
              <a16:creationId xmlns:a16="http://schemas.microsoft.com/office/drawing/2014/main" id="{B4F5A992-7A28-4F98-9399-65D600A9F7C0}"/>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88" name="Text Box 15">
          <a:extLst>
            <a:ext uri="{FF2B5EF4-FFF2-40B4-BE49-F238E27FC236}">
              <a16:creationId xmlns:a16="http://schemas.microsoft.com/office/drawing/2014/main" id="{3D21B29F-C743-46CB-B2A4-3784679AE22B}"/>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89" name="Text Box 15">
          <a:extLst>
            <a:ext uri="{FF2B5EF4-FFF2-40B4-BE49-F238E27FC236}">
              <a16:creationId xmlns:a16="http://schemas.microsoft.com/office/drawing/2014/main" id="{890C315D-C5AB-4995-9461-3B441DB224D4}"/>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90" name="Text Box 15">
          <a:extLst>
            <a:ext uri="{FF2B5EF4-FFF2-40B4-BE49-F238E27FC236}">
              <a16:creationId xmlns:a16="http://schemas.microsoft.com/office/drawing/2014/main" id="{C3A58111-C4AE-49C9-B70D-7C51E923ABA2}"/>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91" name="Text Box 15">
          <a:extLst>
            <a:ext uri="{FF2B5EF4-FFF2-40B4-BE49-F238E27FC236}">
              <a16:creationId xmlns:a16="http://schemas.microsoft.com/office/drawing/2014/main" id="{1F1EBCA6-7874-42B0-BBA0-AFEFA9807F0F}"/>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92" name="Text Box 15">
          <a:extLst>
            <a:ext uri="{FF2B5EF4-FFF2-40B4-BE49-F238E27FC236}">
              <a16:creationId xmlns:a16="http://schemas.microsoft.com/office/drawing/2014/main" id="{93734199-AD21-4123-8D31-3280ED7F3039}"/>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93" name="Text Box 15">
          <a:extLst>
            <a:ext uri="{FF2B5EF4-FFF2-40B4-BE49-F238E27FC236}">
              <a16:creationId xmlns:a16="http://schemas.microsoft.com/office/drawing/2014/main" id="{446BF3A6-9A44-407C-9A7F-E520FED236F3}"/>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94" name="Text Box 15">
          <a:extLst>
            <a:ext uri="{FF2B5EF4-FFF2-40B4-BE49-F238E27FC236}">
              <a16:creationId xmlns:a16="http://schemas.microsoft.com/office/drawing/2014/main" id="{A394D8DD-EDB3-4F69-9B9F-08455ABD4CF4}"/>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95" name="Text Box 15">
          <a:extLst>
            <a:ext uri="{FF2B5EF4-FFF2-40B4-BE49-F238E27FC236}">
              <a16:creationId xmlns:a16="http://schemas.microsoft.com/office/drawing/2014/main" id="{52041F5C-93BB-4ED9-8630-E9B63EE7DBD0}"/>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213632"/>
    <xdr:sp macro="" textlink="">
      <xdr:nvSpPr>
        <xdr:cNvPr id="296" name="Text Box 15">
          <a:extLst>
            <a:ext uri="{FF2B5EF4-FFF2-40B4-BE49-F238E27FC236}">
              <a16:creationId xmlns:a16="http://schemas.microsoft.com/office/drawing/2014/main" id="{06E60EE3-FCDF-4B46-BBAC-A1DAF9018E64}"/>
            </a:ext>
          </a:extLst>
        </xdr:cNvPr>
        <xdr:cNvSpPr txBox="1">
          <a:spLocks noChangeArrowheads="1"/>
        </xdr:cNvSpPr>
      </xdr:nvSpPr>
      <xdr:spPr bwMode="auto">
        <a:xfrm>
          <a:off x="46826261" y="33480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297" name="Text Box 15">
          <a:extLst>
            <a:ext uri="{FF2B5EF4-FFF2-40B4-BE49-F238E27FC236}">
              <a16:creationId xmlns:a16="http://schemas.microsoft.com/office/drawing/2014/main" id="{B0605E9C-2AC0-49EE-84B6-7F55EA03D1F7}"/>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213632"/>
    <xdr:sp macro="" textlink="">
      <xdr:nvSpPr>
        <xdr:cNvPr id="298" name="Text Box 15">
          <a:extLst>
            <a:ext uri="{FF2B5EF4-FFF2-40B4-BE49-F238E27FC236}">
              <a16:creationId xmlns:a16="http://schemas.microsoft.com/office/drawing/2014/main" id="{A4FE1452-D010-459E-AB50-C68CB3D7ABF0}"/>
            </a:ext>
          </a:extLst>
        </xdr:cNvPr>
        <xdr:cNvSpPr txBox="1">
          <a:spLocks noChangeArrowheads="1"/>
        </xdr:cNvSpPr>
      </xdr:nvSpPr>
      <xdr:spPr bwMode="auto">
        <a:xfrm>
          <a:off x="50055236" y="33480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299" name="Text Box 15">
          <a:extLst>
            <a:ext uri="{FF2B5EF4-FFF2-40B4-BE49-F238E27FC236}">
              <a16:creationId xmlns:a16="http://schemas.microsoft.com/office/drawing/2014/main" id="{5D311B8C-3D95-4E1C-8D85-CBB127539A1D}"/>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00" name="Text Box 15">
          <a:extLst>
            <a:ext uri="{FF2B5EF4-FFF2-40B4-BE49-F238E27FC236}">
              <a16:creationId xmlns:a16="http://schemas.microsoft.com/office/drawing/2014/main" id="{46084970-38B5-47B8-A071-99F6D45B6E5B}"/>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01" name="Text Box 15">
          <a:extLst>
            <a:ext uri="{FF2B5EF4-FFF2-40B4-BE49-F238E27FC236}">
              <a16:creationId xmlns:a16="http://schemas.microsoft.com/office/drawing/2014/main" id="{C0EFEDA4-A91D-4EB7-8DEB-E1F7ABB7D6D0}"/>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02" name="Text Box 15">
          <a:extLst>
            <a:ext uri="{FF2B5EF4-FFF2-40B4-BE49-F238E27FC236}">
              <a16:creationId xmlns:a16="http://schemas.microsoft.com/office/drawing/2014/main" id="{6F8312AC-DE29-40E7-88E6-B49663081E34}"/>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03" name="Text Box 15">
          <a:extLst>
            <a:ext uri="{FF2B5EF4-FFF2-40B4-BE49-F238E27FC236}">
              <a16:creationId xmlns:a16="http://schemas.microsoft.com/office/drawing/2014/main" id="{0133627C-4BAC-4E17-A4D6-206CEDF8C2F6}"/>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04" name="Text Box 15">
          <a:extLst>
            <a:ext uri="{FF2B5EF4-FFF2-40B4-BE49-F238E27FC236}">
              <a16:creationId xmlns:a16="http://schemas.microsoft.com/office/drawing/2014/main" id="{624DD284-FF74-4702-A373-1B79D37D6A1B}"/>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05" name="Text Box 15">
          <a:extLst>
            <a:ext uri="{FF2B5EF4-FFF2-40B4-BE49-F238E27FC236}">
              <a16:creationId xmlns:a16="http://schemas.microsoft.com/office/drawing/2014/main" id="{F4897DFE-203B-4237-BAEC-3233B6076BF6}"/>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06" name="Text Box 15">
          <a:extLst>
            <a:ext uri="{FF2B5EF4-FFF2-40B4-BE49-F238E27FC236}">
              <a16:creationId xmlns:a16="http://schemas.microsoft.com/office/drawing/2014/main" id="{DDAA6782-40E3-41B7-8375-059C926332B3}"/>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07" name="Text Box 15">
          <a:extLst>
            <a:ext uri="{FF2B5EF4-FFF2-40B4-BE49-F238E27FC236}">
              <a16:creationId xmlns:a16="http://schemas.microsoft.com/office/drawing/2014/main" id="{B4789EE9-3EB9-49A5-AA74-E368B2B7A180}"/>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08" name="Text Box 15">
          <a:extLst>
            <a:ext uri="{FF2B5EF4-FFF2-40B4-BE49-F238E27FC236}">
              <a16:creationId xmlns:a16="http://schemas.microsoft.com/office/drawing/2014/main" id="{3C54130B-FB26-4B43-8061-EF0B856AB5E5}"/>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09" name="Text Box 15">
          <a:extLst>
            <a:ext uri="{FF2B5EF4-FFF2-40B4-BE49-F238E27FC236}">
              <a16:creationId xmlns:a16="http://schemas.microsoft.com/office/drawing/2014/main" id="{EA6732C2-49B9-4593-AAD7-399AA829F14B}"/>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10" name="Text Box 15">
          <a:extLst>
            <a:ext uri="{FF2B5EF4-FFF2-40B4-BE49-F238E27FC236}">
              <a16:creationId xmlns:a16="http://schemas.microsoft.com/office/drawing/2014/main" id="{D9A5C276-66D1-4B1F-B8DD-9339E6E279CA}"/>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11" name="Text Box 15">
          <a:extLst>
            <a:ext uri="{FF2B5EF4-FFF2-40B4-BE49-F238E27FC236}">
              <a16:creationId xmlns:a16="http://schemas.microsoft.com/office/drawing/2014/main" id="{CA73E7DF-484F-4924-A56A-778C9803722E}"/>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12" name="Text Box 15">
          <a:extLst>
            <a:ext uri="{FF2B5EF4-FFF2-40B4-BE49-F238E27FC236}">
              <a16:creationId xmlns:a16="http://schemas.microsoft.com/office/drawing/2014/main" id="{4C2FF46E-DF6F-40AD-986C-F83328DCDE6C}"/>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13" name="Text Box 15">
          <a:extLst>
            <a:ext uri="{FF2B5EF4-FFF2-40B4-BE49-F238E27FC236}">
              <a16:creationId xmlns:a16="http://schemas.microsoft.com/office/drawing/2014/main" id="{5B16EB6D-454D-4DD9-A079-6342E84FD22A}"/>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14" name="Text Box 15">
          <a:extLst>
            <a:ext uri="{FF2B5EF4-FFF2-40B4-BE49-F238E27FC236}">
              <a16:creationId xmlns:a16="http://schemas.microsoft.com/office/drawing/2014/main" id="{61D7AB9B-6CD3-45AF-A97C-81002A4851AA}"/>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15" name="Text Box 15">
          <a:extLst>
            <a:ext uri="{FF2B5EF4-FFF2-40B4-BE49-F238E27FC236}">
              <a16:creationId xmlns:a16="http://schemas.microsoft.com/office/drawing/2014/main" id="{7226CE15-424D-490F-A910-1249B8FE35BB}"/>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16" name="Text Box 15">
          <a:extLst>
            <a:ext uri="{FF2B5EF4-FFF2-40B4-BE49-F238E27FC236}">
              <a16:creationId xmlns:a16="http://schemas.microsoft.com/office/drawing/2014/main" id="{60BD2075-51DA-4A5D-8C5E-3EC3C163D7ED}"/>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17" name="Text Box 15">
          <a:extLst>
            <a:ext uri="{FF2B5EF4-FFF2-40B4-BE49-F238E27FC236}">
              <a16:creationId xmlns:a16="http://schemas.microsoft.com/office/drawing/2014/main" id="{DF11DDC1-25D9-495A-8895-E74AE1F4B153}"/>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18" name="Text Box 15">
          <a:extLst>
            <a:ext uri="{FF2B5EF4-FFF2-40B4-BE49-F238E27FC236}">
              <a16:creationId xmlns:a16="http://schemas.microsoft.com/office/drawing/2014/main" id="{355D0115-3303-4A3E-A1BD-048912C04B5C}"/>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19" name="Text Box 15">
          <a:extLst>
            <a:ext uri="{FF2B5EF4-FFF2-40B4-BE49-F238E27FC236}">
              <a16:creationId xmlns:a16="http://schemas.microsoft.com/office/drawing/2014/main" id="{C3B56F73-4E9F-48CB-A671-A969BE4CC3D0}"/>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20" name="Text Box 15">
          <a:extLst>
            <a:ext uri="{FF2B5EF4-FFF2-40B4-BE49-F238E27FC236}">
              <a16:creationId xmlns:a16="http://schemas.microsoft.com/office/drawing/2014/main" id="{A345A48B-C3A1-4CA9-8B3F-30703600F829}"/>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21" name="Text Box 15">
          <a:extLst>
            <a:ext uri="{FF2B5EF4-FFF2-40B4-BE49-F238E27FC236}">
              <a16:creationId xmlns:a16="http://schemas.microsoft.com/office/drawing/2014/main" id="{3A8591CD-B9D6-472F-8DD2-C3A1843514DE}"/>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22" name="Text Box 15">
          <a:extLst>
            <a:ext uri="{FF2B5EF4-FFF2-40B4-BE49-F238E27FC236}">
              <a16:creationId xmlns:a16="http://schemas.microsoft.com/office/drawing/2014/main" id="{ADF2EEB3-1E45-4741-B2F2-221A6C856A9D}"/>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23" name="Text Box 15">
          <a:extLst>
            <a:ext uri="{FF2B5EF4-FFF2-40B4-BE49-F238E27FC236}">
              <a16:creationId xmlns:a16="http://schemas.microsoft.com/office/drawing/2014/main" id="{97C2D1A9-708A-43A5-8E24-87D8A5C44686}"/>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24" name="Text Box 15">
          <a:extLst>
            <a:ext uri="{FF2B5EF4-FFF2-40B4-BE49-F238E27FC236}">
              <a16:creationId xmlns:a16="http://schemas.microsoft.com/office/drawing/2014/main" id="{10DFF094-352A-46FD-B10B-F0A8C0E8B378}"/>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25" name="Text Box 15">
          <a:extLst>
            <a:ext uri="{FF2B5EF4-FFF2-40B4-BE49-F238E27FC236}">
              <a16:creationId xmlns:a16="http://schemas.microsoft.com/office/drawing/2014/main" id="{09CB00A8-FC86-4622-A276-FA1F8C068794}"/>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213632"/>
    <xdr:sp macro="" textlink="">
      <xdr:nvSpPr>
        <xdr:cNvPr id="326" name="Text Box 15">
          <a:extLst>
            <a:ext uri="{FF2B5EF4-FFF2-40B4-BE49-F238E27FC236}">
              <a16:creationId xmlns:a16="http://schemas.microsoft.com/office/drawing/2014/main" id="{5468935B-E0FF-43CC-93EB-CC8CC1059868}"/>
            </a:ext>
          </a:extLst>
        </xdr:cNvPr>
        <xdr:cNvSpPr txBox="1">
          <a:spLocks noChangeArrowheads="1"/>
        </xdr:cNvSpPr>
      </xdr:nvSpPr>
      <xdr:spPr bwMode="auto">
        <a:xfrm>
          <a:off x="46826261" y="33480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27" name="Text Box 15">
          <a:extLst>
            <a:ext uri="{FF2B5EF4-FFF2-40B4-BE49-F238E27FC236}">
              <a16:creationId xmlns:a16="http://schemas.microsoft.com/office/drawing/2014/main" id="{846B26D2-F3DB-4251-8428-E89D65893D86}"/>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213632"/>
    <xdr:sp macro="" textlink="">
      <xdr:nvSpPr>
        <xdr:cNvPr id="328" name="Text Box 15">
          <a:extLst>
            <a:ext uri="{FF2B5EF4-FFF2-40B4-BE49-F238E27FC236}">
              <a16:creationId xmlns:a16="http://schemas.microsoft.com/office/drawing/2014/main" id="{CAF12C83-0E48-4AA9-A43B-FED97DD029AD}"/>
            </a:ext>
          </a:extLst>
        </xdr:cNvPr>
        <xdr:cNvSpPr txBox="1">
          <a:spLocks noChangeArrowheads="1"/>
        </xdr:cNvSpPr>
      </xdr:nvSpPr>
      <xdr:spPr bwMode="auto">
        <a:xfrm>
          <a:off x="50055236" y="33480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29" name="Text Box 15">
          <a:extLst>
            <a:ext uri="{FF2B5EF4-FFF2-40B4-BE49-F238E27FC236}">
              <a16:creationId xmlns:a16="http://schemas.microsoft.com/office/drawing/2014/main" id="{B0279534-9D00-4A81-A8A4-19768AA0CDCD}"/>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30" name="Text Box 15">
          <a:extLst>
            <a:ext uri="{FF2B5EF4-FFF2-40B4-BE49-F238E27FC236}">
              <a16:creationId xmlns:a16="http://schemas.microsoft.com/office/drawing/2014/main" id="{7CB48368-1968-493A-81F7-F0AB24B80C04}"/>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31" name="Text Box 15">
          <a:extLst>
            <a:ext uri="{FF2B5EF4-FFF2-40B4-BE49-F238E27FC236}">
              <a16:creationId xmlns:a16="http://schemas.microsoft.com/office/drawing/2014/main" id="{66EA8A89-E199-423B-9D11-C97A6DEB3993}"/>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32" name="Text Box 15">
          <a:extLst>
            <a:ext uri="{FF2B5EF4-FFF2-40B4-BE49-F238E27FC236}">
              <a16:creationId xmlns:a16="http://schemas.microsoft.com/office/drawing/2014/main" id="{040A7C8E-5700-47F0-A7FC-CFDC5DD9D7DE}"/>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33" name="Text Box 15">
          <a:extLst>
            <a:ext uri="{FF2B5EF4-FFF2-40B4-BE49-F238E27FC236}">
              <a16:creationId xmlns:a16="http://schemas.microsoft.com/office/drawing/2014/main" id="{5A8EA395-A444-46C8-B43D-B3C4C482DA36}"/>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34" name="Text Box 15">
          <a:extLst>
            <a:ext uri="{FF2B5EF4-FFF2-40B4-BE49-F238E27FC236}">
              <a16:creationId xmlns:a16="http://schemas.microsoft.com/office/drawing/2014/main" id="{B7EF2A75-4956-4EAD-99AC-B1F0F659CBF0}"/>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35" name="Text Box 15">
          <a:extLst>
            <a:ext uri="{FF2B5EF4-FFF2-40B4-BE49-F238E27FC236}">
              <a16:creationId xmlns:a16="http://schemas.microsoft.com/office/drawing/2014/main" id="{FC03D65D-A968-4655-A03A-3044132D6B19}"/>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36" name="Text Box 15">
          <a:extLst>
            <a:ext uri="{FF2B5EF4-FFF2-40B4-BE49-F238E27FC236}">
              <a16:creationId xmlns:a16="http://schemas.microsoft.com/office/drawing/2014/main" id="{33D0CAC6-AC74-4EBD-A8EC-9E2C975525B1}"/>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37" name="Text Box 15">
          <a:extLst>
            <a:ext uri="{FF2B5EF4-FFF2-40B4-BE49-F238E27FC236}">
              <a16:creationId xmlns:a16="http://schemas.microsoft.com/office/drawing/2014/main" id="{2FF6F8FA-51E1-4EA8-80F6-266DCF371129}"/>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38" name="Text Box 15">
          <a:extLst>
            <a:ext uri="{FF2B5EF4-FFF2-40B4-BE49-F238E27FC236}">
              <a16:creationId xmlns:a16="http://schemas.microsoft.com/office/drawing/2014/main" id="{DA6AF3A5-77ED-4702-A535-5F218CDE6DAA}"/>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18</xdr:row>
      <xdr:rowOff>0</xdr:rowOff>
    </xdr:from>
    <xdr:ext cx="95250" cy="442269"/>
    <xdr:sp macro="" textlink="">
      <xdr:nvSpPr>
        <xdr:cNvPr id="339" name="Text Box 15">
          <a:extLst>
            <a:ext uri="{FF2B5EF4-FFF2-40B4-BE49-F238E27FC236}">
              <a16:creationId xmlns:a16="http://schemas.microsoft.com/office/drawing/2014/main" id="{BF7709B3-7B0D-43E6-9C9B-91EB37D4137A}"/>
            </a:ext>
          </a:extLst>
        </xdr:cNvPr>
        <xdr:cNvSpPr txBox="1">
          <a:spLocks noChangeArrowheads="1"/>
        </xdr:cNvSpPr>
      </xdr:nvSpPr>
      <xdr:spPr bwMode="auto">
        <a:xfrm>
          <a:off x="46826261"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18</xdr:row>
      <xdr:rowOff>0</xdr:rowOff>
    </xdr:from>
    <xdr:ext cx="95250" cy="442269"/>
    <xdr:sp macro="" textlink="">
      <xdr:nvSpPr>
        <xdr:cNvPr id="340" name="Text Box 15">
          <a:extLst>
            <a:ext uri="{FF2B5EF4-FFF2-40B4-BE49-F238E27FC236}">
              <a16:creationId xmlns:a16="http://schemas.microsoft.com/office/drawing/2014/main" id="{A35D4448-3F66-42EB-8309-8666C850FAA4}"/>
            </a:ext>
          </a:extLst>
        </xdr:cNvPr>
        <xdr:cNvSpPr txBox="1">
          <a:spLocks noChangeArrowheads="1"/>
        </xdr:cNvSpPr>
      </xdr:nvSpPr>
      <xdr:spPr bwMode="auto">
        <a:xfrm>
          <a:off x="50055236" y="3348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41" name="Text Box 15">
          <a:extLst>
            <a:ext uri="{FF2B5EF4-FFF2-40B4-BE49-F238E27FC236}">
              <a16:creationId xmlns:a16="http://schemas.microsoft.com/office/drawing/2014/main" id="{08BDC7B7-F2BF-4BE9-B266-A771A87C967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342" name="Text Box 15">
          <a:extLst>
            <a:ext uri="{FF2B5EF4-FFF2-40B4-BE49-F238E27FC236}">
              <a16:creationId xmlns:a16="http://schemas.microsoft.com/office/drawing/2014/main" id="{FC6789BD-D7C7-4141-BC2B-91DB9FCF4D7A}"/>
            </a:ext>
          </a:extLst>
        </xdr:cNvPr>
        <xdr:cNvSpPr txBox="1">
          <a:spLocks noChangeArrowheads="1"/>
        </xdr:cNvSpPr>
      </xdr:nvSpPr>
      <xdr:spPr bwMode="auto">
        <a:xfrm>
          <a:off x="46826261" y="35747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43" name="Text Box 15">
          <a:extLst>
            <a:ext uri="{FF2B5EF4-FFF2-40B4-BE49-F238E27FC236}">
              <a16:creationId xmlns:a16="http://schemas.microsoft.com/office/drawing/2014/main" id="{848FF008-CBDA-46C6-8C95-0A3D48B50B04}"/>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344" name="Text Box 15">
          <a:extLst>
            <a:ext uri="{FF2B5EF4-FFF2-40B4-BE49-F238E27FC236}">
              <a16:creationId xmlns:a16="http://schemas.microsoft.com/office/drawing/2014/main" id="{75F6D2E4-1558-4F44-9AF4-E7ADE09395F1}"/>
            </a:ext>
          </a:extLst>
        </xdr:cNvPr>
        <xdr:cNvSpPr txBox="1">
          <a:spLocks noChangeArrowheads="1"/>
        </xdr:cNvSpPr>
      </xdr:nvSpPr>
      <xdr:spPr bwMode="auto">
        <a:xfrm>
          <a:off x="50055236" y="35747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45" name="Text Box 15">
          <a:extLst>
            <a:ext uri="{FF2B5EF4-FFF2-40B4-BE49-F238E27FC236}">
              <a16:creationId xmlns:a16="http://schemas.microsoft.com/office/drawing/2014/main" id="{8BA32156-D563-49B4-A88F-3BE557BA0E88}"/>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46" name="Text Box 15">
          <a:extLst>
            <a:ext uri="{FF2B5EF4-FFF2-40B4-BE49-F238E27FC236}">
              <a16:creationId xmlns:a16="http://schemas.microsoft.com/office/drawing/2014/main" id="{297460A5-E22A-426F-AD8F-48E3F95033C5}"/>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47" name="Text Box 15">
          <a:extLst>
            <a:ext uri="{FF2B5EF4-FFF2-40B4-BE49-F238E27FC236}">
              <a16:creationId xmlns:a16="http://schemas.microsoft.com/office/drawing/2014/main" id="{D0684914-8D09-45A1-AA2E-0AA817589BB1}"/>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48" name="Text Box 15">
          <a:extLst>
            <a:ext uri="{FF2B5EF4-FFF2-40B4-BE49-F238E27FC236}">
              <a16:creationId xmlns:a16="http://schemas.microsoft.com/office/drawing/2014/main" id="{6B6B75D7-9118-4C1E-84FE-3954CABA403A}"/>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49" name="Text Box 15">
          <a:extLst>
            <a:ext uri="{FF2B5EF4-FFF2-40B4-BE49-F238E27FC236}">
              <a16:creationId xmlns:a16="http://schemas.microsoft.com/office/drawing/2014/main" id="{E4196E1F-42EE-4C29-AF19-84AE519BF86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50" name="Text Box 15">
          <a:extLst>
            <a:ext uri="{FF2B5EF4-FFF2-40B4-BE49-F238E27FC236}">
              <a16:creationId xmlns:a16="http://schemas.microsoft.com/office/drawing/2014/main" id="{EFC037BF-85DC-446A-9604-A60E6D01A263}"/>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51" name="Text Box 15">
          <a:extLst>
            <a:ext uri="{FF2B5EF4-FFF2-40B4-BE49-F238E27FC236}">
              <a16:creationId xmlns:a16="http://schemas.microsoft.com/office/drawing/2014/main" id="{6E3A3A6C-D1BA-4A32-97FA-DE1539135A8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52" name="Text Box 15">
          <a:extLst>
            <a:ext uri="{FF2B5EF4-FFF2-40B4-BE49-F238E27FC236}">
              <a16:creationId xmlns:a16="http://schemas.microsoft.com/office/drawing/2014/main" id="{9F361BFE-620F-4D5D-884A-5F724604807D}"/>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53" name="Text Box 15">
          <a:extLst>
            <a:ext uri="{FF2B5EF4-FFF2-40B4-BE49-F238E27FC236}">
              <a16:creationId xmlns:a16="http://schemas.microsoft.com/office/drawing/2014/main" id="{53B8EF71-C999-47E8-B81E-2B2DCCEE47EA}"/>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54" name="Text Box 15">
          <a:extLst>
            <a:ext uri="{FF2B5EF4-FFF2-40B4-BE49-F238E27FC236}">
              <a16:creationId xmlns:a16="http://schemas.microsoft.com/office/drawing/2014/main" id="{DBB4FED2-992F-4D1D-BD09-4F8C9ACF346D}"/>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55" name="Text Box 15">
          <a:extLst>
            <a:ext uri="{FF2B5EF4-FFF2-40B4-BE49-F238E27FC236}">
              <a16:creationId xmlns:a16="http://schemas.microsoft.com/office/drawing/2014/main" id="{2DB5CCD4-3025-493A-A472-6DB964E3D605}"/>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56" name="Text Box 15">
          <a:extLst>
            <a:ext uri="{FF2B5EF4-FFF2-40B4-BE49-F238E27FC236}">
              <a16:creationId xmlns:a16="http://schemas.microsoft.com/office/drawing/2014/main" id="{8A65339A-15D5-4EAA-B59C-8C6D3E05CD3A}"/>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57" name="Text Box 15">
          <a:extLst>
            <a:ext uri="{FF2B5EF4-FFF2-40B4-BE49-F238E27FC236}">
              <a16:creationId xmlns:a16="http://schemas.microsoft.com/office/drawing/2014/main" id="{AA21EA1A-BABE-46F2-9B64-BFAB27995DAB}"/>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358" name="Text Box 15">
          <a:extLst>
            <a:ext uri="{FF2B5EF4-FFF2-40B4-BE49-F238E27FC236}">
              <a16:creationId xmlns:a16="http://schemas.microsoft.com/office/drawing/2014/main" id="{ADEEE9EF-9026-4084-B93C-33F5B418AB8C}"/>
            </a:ext>
          </a:extLst>
        </xdr:cNvPr>
        <xdr:cNvSpPr txBox="1">
          <a:spLocks noChangeArrowheads="1"/>
        </xdr:cNvSpPr>
      </xdr:nvSpPr>
      <xdr:spPr bwMode="auto">
        <a:xfrm>
          <a:off x="46826261" y="35747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59" name="Text Box 15">
          <a:extLst>
            <a:ext uri="{FF2B5EF4-FFF2-40B4-BE49-F238E27FC236}">
              <a16:creationId xmlns:a16="http://schemas.microsoft.com/office/drawing/2014/main" id="{9A99E82E-3083-40AD-8B32-7D38A7C32103}"/>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360" name="Text Box 15">
          <a:extLst>
            <a:ext uri="{FF2B5EF4-FFF2-40B4-BE49-F238E27FC236}">
              <a16:creationId xmlns:a16="http://schemas.microsoft.com/office/drawing/2014/main" id="{0300C162-A8DD-4F41-AA90-D7EAB250BD3A}"/>
            </a:ext>
          </a:extLst>
        </xdr:cNvPr>
        <xdr:cNvSpPr txBox="1">
          <a:spLocks noChangeArrowheads="1"/>
        </xdr:cNvSpPr>
      </xdr:nvSpPr>
      <xdr:spPr bwMode="auto">
        <a:xfrm>
          <a:off x="50055236" y="35747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61" name="Text Box 15">
          <a:extLst>
            <a:ext uri="{FF2B5EF4-FFF2-40B4-BE49-F238E27FC236}">
              <a16:creationId xmlns:a16="http://schemas.microsoft.com/office/drawing/2014/main" id="{B91373F8-8F2F-493E-B0E2-FCE10FA1FBBA}"/>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62" name="Text Box 15">
          <a:extLst>
            <a:ext uri="{FF2B5EF4-FFF2-40B4-BE49-F238E27FC236}">
              <a16:creationId xmlns:a16="http://schemas.microsoft.com/office/drawing/2014/main" id="{BD3F538C-0648-4CAD-B72C-A274C458C30B}"/>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63" name="Text Box 15">
          <a:extLst>
            <a:ext uri="{FF2B5EF4-FFF2-40B4-BE49-F238E27FC236}">
              <a16:creationId xmlns:a16="http://schemas.microsoft.com/office/drawing/2014/main" id="{90C2A606-2E0D-4557-B6A6-F1C537AF39A1}"/>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64" name="Text Box 15">
          <a:extLst>
            <a:ext uri="{FF2B5EF4-FFF2-40B4-BE49-F238E27FC236}">
              <a16:creationId xmlns:a16="http://schemas.microsoft.com/office/drawing/2014/main" id="{E230E5CE-EDCE-48E0-ABEA-47E97C4B4506}"/>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65" name="Text Box 15">
          <a:extLst>
            <a:ext uri="{FF2B5EF4-FFF2-40B4-BE49-F238E27FC236}">
              <a16:creationId xmlns:a16="http://schemas.microsoft.com/office/drawing/2014/main" id="{4C9506EB-9BAA-4E81-8C6B-0017BB393D18}"/>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66" name="Text Box 15">
          <a:extLst>
            <a:ext uri="{FF2B5EF4-FFF2-40B4-BE49-F238E27FC236}">
              <a16:creationId xmlns:a16="http://schemas.microsoft.com/office/drawing/2014/main" id="{944314AD-9559-4D85-ABE3-40308354E68F}"/>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67" name="Text Box 15">
          <a:extLst>
            <a:ext uri="{FF2B5EF4-FFF2-40B4-BE49-F238E27FC236}">
              <a16:creationId xmlns:a16="http://schemas.microsoft.com/office/drawing/2014/main" id="{B08049EA-0DA4-47E4-BCA8-D420B6E0459C}"/>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68" name="Text Box 15">
          <a:extLst>
            <a:ext uri="{FF2B5EF4-FFF2-40B4-BE49-F238E27FC236}">
              <a16:creationId xmlns:a16="http://schemas.microsoft.com/office/drawing/2014/main" id="{ECF7D789-1475-4DE8-8EF1-340D89627F0D}"/>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69" name="Text Box 15">
          <a:extLst>
            <a:ext uri="{FF2B5EF4-FFF2-40B4-BE49-F238E27FC236}">
              <a16:creationId xmlns:a16="http://schemas.microsoft.com/office/drawing/2014/main" id="{38C5D95A-2A95-41E7-AE03-996A34A055AA}"/>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70" name="Text Box 15">
          <a:extLst>
            <a:ext uri="{FF2B5EF4-FFF2-40B4-BE49-F238E27FC236}">
              <a16:creationId xmlns:a16="http://schemas.microsoft.com/office/drawing/2014/main" id="{70BC7104-1205-45F8-9D85-52091B86A3D0}"/>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71" name="Text Box 15">
          <a:extLst>
            <a:ext uri="{FF2B5EF4-FFF2-40B4-BE49-F238E27FC236}">
              <a16:creationId xmlns:a16="http://schemas.microsoft.com/office/drawing/2014/main" id="{9A923F89-F989-4771-BCC9-1BCC71415B85}"/>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72" name="Text Box 15">
          <a:extLst>
            <a:ext uri="{FF2B5EF4-FFF2-40B4-BE49-F238E27FC236}">
              <a16:creationId xmlns:a16="http://schemas.microsoft.com/office/drawing/2014/main" id="{B4937B88-BA7B-472D-94E1-B13145F93AF7}"/>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73" name="Text Box 15">
          <a:extLst>
            <a:ext uri="{FF2B5EF4-FFF2-40B4-BE49-F238E27FC236}">
              <a16:creationId xmlns:a16="http://schemas.microsoft.com/office/drawing/2014/main" id="{6C1BE802-AA73-428D-92F6-8E5929C5C4CB}"/>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74" name="Text Box 15">
          <a:extLst>
            <a:ext uri="{FF2B5EF4-FFF2-40B4-BE49-F238E27FC236}">
              <a16:creationId xmlns:a16="http://schemas.microsoft.com/office/drawing/2014/main" id="{90416264-1F48-4914-A28F-F47826530742}"/>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75" name="Text Box 15">
          <a:extLst>
            <a:ext uri="{FF2B5EF4-FFF2-40B4-BE49-F238E27FC236}">
              <a16:creationId xmlns:a16="http://schemas.microsoft.com/office/drawing/2014/main" id="{6738AD97-91B3-43AB-975A-5B092CEF53A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76" name="Text Box 15">
          <a:extLst>
            <a:ext uri="{FF2B5EF4-FFF2-40B4-BE49-F238E27FC236}">
              <a16:creationId xmlns:a16="http://schemas.microsoft.com/office/drawing/2014/main" id="{709B2B60-C113-4602-A54D-A7AB01F5DEF1}"/>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77" name="Text Box 15">
          <a:extLst>
            <a:ext uri="{FF2B5EF4-FFF2-40B4-BE49-F238E27FC236}">
              <a16:creationId xmlns:a16="http://schemas.microsoft.com/office/drawing/2014/main" id="{41D7E0DB-211D-495F-BD08-DCAB321E6A30}"/>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78" name="Text Box 15">
          <a:extLst>
            <a:ext uri="{FF2B5EF4-FFF2-40B4-BE49-F238E27FC236}">
              <a16:creationId xmlns:a16="http://schemas.microsoft.com/office/drawing/2014/main" id="{D6672021-D662-4D75-9343-8424D37FA530}"/>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79" name="Text Box 15">
          <a:extLst>
            <a:ext uri="{FF2B5EF4-FFF2-40B4-BE49-F238E27FC236}">
              <a16:creationId xmlns:a16="http://schemas.microsoft.com/office/drawing/2014/main" id="{21B680CD-B098-45D8-B3E4-5F24D1FFAFF5}"/>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80" name="Text Box 15">
          <a:extLst>
            <a:ext uri="{FF2B5EF4-FFF2-40B4-BE49-F238E27FC236}">
              <a16:creationId xmlns:a16="http://schemas.microsoft.com/office/drawing/2014/main" id="{973B1E61-9D42-4465-8A9D-D0396C91BBF8}"/>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81" name="Text Box 15">
          <a:extLst>
            <a:ext uri="{FF2B5EF4-FFF2-40B4-BE49-F238E27FC236}">
              <a16:creationId xmlns:a16="http://schemas.microsoft.com/office/drawing/2014/main" id="{A7D56583-CBE7-4124-B9B5-6F4EFF39FD50}"/>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82" name="Text Box 15">
          <a:extLst>
            <a:ext uri="{FF2B5EF4-FFF2-40B4-BE49-F238E27FC236}">
              <a16:creationId xmlns:a16="http://schemas.microsoft.com/office/drawing/2014/main" id="{AC2D643F-F624-4CC4-BA36-678ECF124E6B}"/>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83" name="Text Box 15">
          <a:extLst>
            <a:ext uri="{FF2B5EF4-FFF2-40B4-BE49-F238E27FC236}">
              <a16:creationId xmlns:a16="http://schemas.microsoft.com/office/drawing/2014/main" id="{E8B92E30-964C-45D1-848D-860B80485E38}"/>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84" name="Text Box 15">
          <a:extLst>
            <a:ext uri="{FF2B5EF4-FFF2-40B4-BE49-F238E27FC236}">
              <a16:creationId xmlns:a16="http://schemas.microsoft.com/office/drawing/2014/main" id="{85EAF298-5617-4A73-8771-52BC264E2014}"/>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85" name="Text Box 15">
          <a:extLst>
            <a:ext uri="{FF2B5EF4-FFF2-40B4-BE49-F238E27FC236}">
              <a16:creationId xmlns:a16="http://schemas.microsoft.com/office/drawing/2014/main" id="{B534245C-1B80-409D-93C3-EF951E6C1CC4}"/>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86" name="Text Box 15">
          <a:extLst>
            <a:ext uri="{FF2B5EF4-FFF2-40B4-BE49-F238E27FC236}">
              <a16:creationId xmlns:a16="http://schemas.microsoft.com/office/drawing/2014/main" id="{BC0E9C96-4DD5-4F89-BF00-300536D9DF4F}"/>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87" name="Text Box 15">
          <a:extLst>
            <a:ext uri="{FF2B5EF4-FFF2-40B4-BE49-F238E27FC236}">
              <a16:creationId xmlns:a16="http://schemas.microsoft.com/office/drawing/2014/main" id="{36A00D85-F686-4318-9FC7-B88031C8F5F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388" name="Text Box 15">
          <a:extLst>
            <a:ext uri="{FF2B5EF4-FFF2-40B4-BE49-F238E27FC236}">
              <a16:creationId xmlns:a16="http://schemas.microsoft.com/office/drawing/2014/main" id="{8A9CA5FF-F251-4F00-93EB-38AA7E790A35}"/>
            </a:ext>
          </a:extLst>
        </xdr:cNvPr>
        <xdr:cNvSpPr txBox="1">
          <a:spLocks noChangeArrowheads="1"/>
        </xdr:cNvSpPr>
      </xdr:nvSpPr>
      <xdr:spPr bwMode="auto">
        <a:xfrm>
          <a:off x="46826261" y="35747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89" name="Text Box 15">
          <a:extLst>
            <a:ext uri="{FF2B5EF4-FFF2-40B4-BE49-F238E27FC236}">
              <a16:creationId xmlns:a16="http://schemas.microsoft.com/office/drawing/2014/main" id="{F6E9F893-A3B2-41F4-87CF-47652B30DB77}"/>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390" name="Text Box 15">
          <a:extLst>
            <a:ext uri="{FF2B5EF4-FFF2-40B4-BE49-F238E27FC236}">
              <a16:creationId xmlns:a16="http://schemas.microsoft.com/office/drawing/2014/main" id="{876A436A-0389-4567-B4EE-A23CA085D916}"/>
            </a:ext>
          </a:extLst>
        </xdr:cNvPr>
        <xdr:cNvSpPr txBox="1">
          <a:spLocks noChangeArrowheads="1"/>
        </xdr:cNvSpPr>
      </xdr:nvSpPr>
      <xdr:spPr bwMode="auto">
        <a:xfrm>
          <a:off x="50055236" y="35747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91" name="Text Box 15">
          <a:extLst>
            <a:ext uri="{FF2B5EF4-FFF2-40B4-BE49-F238E27FC236}">
              <a16:creationId xmlns:a16="http://schemas.microsoft.com/office/drawing/2014/main" id="{399A8D70-2A07-4F5C-8D6D-C26F92ACD2A8}"/>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92" name="Text Box 15">
          <a:extLst>
            <a:ext uri="{FF2B5EF4-FFF2-40B4-BE49-F238E27FC236}">
              <a16:creationId xmlns:a16="http://schemas.microsoft.com/office/drawing/2014/main" id="{C59641B8-9B19-4856-91D1-25E8D777D294}"/>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93" name="Text Box 15">
          <a:extLst>
            <a:ext uri="{FF2B5EF4-FFF2-40B4-BE49-F238E27FC236}">
              <a16:creationId xmlns:a16="http://schemas.microsoft.com/office/drawing/2014/main" id="{156B01E3-A0E1-4848-B452-9C1B00F6F1F5}"/>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94" name="Text Box 15">
          <a:extLst>
            <a:ext uri="{FF2B5EF4-FFF2-40B4-BE49-F238E27FC236}">
              <a16:creationId xmlns:a16="http://schemas.microsoft.com/office/drawing/2014/main" id="{3E48618C-FD62-4FB6-A516-3B81B3689740}"/>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95" name="Text Box 15">
          <a:extLst>
            <a:ext uri="{FF2B5EF4-FFF2-40B4-BE49-F238E27FC236}">
              <a16:creationId xmlns:a16="http://schemas.microsoft.com/office/drawing/2014/main" id="{A54FED90-2458-4130-A2DC-C1E91311BB25}"/>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96" name="Text Box 15">
          <a:extLst>
            <a:ext uri="{FF2B5EF4-FFF2-40B4-BE49-F238E27FC236}">
              <a16:creationId xmlns:a16="http://schemas.microsoft.com/office/drawing/2014/main" id="{A7A65ED1-2F4C-4C3A-ADFD-050B3375479C}"/>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97" name="Text Box 15">
          <a:extLst>
            <a:ext uri="{FF2B5EF4-FFF2-40B4-BE49-F238E27FC236}">
              <a16:creationId xmlns:a16="http://schemas.microsoft.com/office/drawing/2014/main" id="{305B10E3-0ED9-4096-95FD-8D13D067909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398" name="Text Box 15">
          <a:extLst>
            <a:ext uri="{FF2B5EF4-FFF2-40B4-BE49-F238E27FC236}">
              <a16:creationId xmlns:a16="http://schemas.microsoft.com/office/drawing/2014/main" id="{D4075ED6-76FC-4E0B-A7C5-D901304E6123}"/>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399" name="Text Box 15">
          <a:extLst>
            <a:ext uri="{FF2B5EF4-FFF2-40B4-BE49-F238E27FC236}">
              <a16:creationId xmlns:a16="http://schemas.microsoft.com/office/drawing/2014/main" id="{807006FC-4BB4-4F64-BDBA-37B2FC86C6F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00" name="Text Box 15">
          <a:extLst>
            <a:ext uri="{FF2B5EF4-FFF2-40B4-BE49-F238E27FC236}">
              <a16:creationId xmlns:a16="http://schemas.microsoft.com/office/drawing/2014/main" id="{029CA4C3-69CC-4BBE-9B30-31DD52135C23}"/>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01" name="Text Box 15">
          <a:extLst>
            <a:ext uri="{FF2B5EF4-FFF2-40B4-BE49-F238E27FC236}">
              <a16:creationId xmlns:a16="http://schemas.microsoft.com/office/drawing/2014/main" id="{F992D11D-71A2-41E5-B1ED-A4483FAF508D}"/>
            </a:ext>
          </a:extLst>
        </xdr:cNvPr>
        <xdr:cNvSpPr txBox="1">
          <a:spLocks noChangeArrowheads="1"/>
        </xdr:cNvSpPr>
      </xdr:nvSpPr>
      <xdr:spPr bwMode="auto">
        <a:xfrm>
          <a:off x="46826261"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02" name="Text Box 15">
          <a:extLst>
            <a:ext uri="{FF2B5EF4-FFF2-40B4-BE49-F238E27FC236}">
              <a16:creationId xmlns:a16="http://schemas.microsoft.com/office/drawing/2014/main" id="{28A8A9C4-CCB0-4471-9C0B-6AD59192BE68}"/>
            </a:ext>
          </a:extLst>
        </xdr:cNvPr>
        <xdr:cNvSpPr txBox="1">
          <a:spLocks noChangeArrowheads="1"/>
        </xdr:cNvSpPr>
      </xdr:nvSpPr>
      <xdr:spPr bwMode="auto">
        <a:xfrm>
          <a:off x="50055236" y="35747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03" name="Text Box 15">
          <a:extLst>
            <a:ext uri="{FF2B5EF4-FFF2-40B4-BE49-F238E27FC236}">
              <a16:creationId xmlns:a16="http://schemas.microsoft.com/office/drawing/2014/main" id="{1CB917F7-5644-4F8C-BE39-4EE215E1BD8A}"/>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404" name="Text Box 15">
          <a:extLst>
            <a:ext uri="{FF2B5EF4-FFF2-40B4-BE49-F238E27FC236}">
              <a16:creationId xmlns:a16="http://schemas.microsoft.com/office/drawing/2014/main" id="{69123EE3-B7A8-4A6C-BB1D-D2C701B8C9C1}"/>
            </a:ext>
          </a:extLst>
        </xdr:cNvPr>
        <xdr:cNvSpPr txBox="1">
          <a:spLocks noChangeArrowheads="1"/>
        </xdr:cNvSpPr>
      </xdr:nvSpPr>
      <xdr:spPr bwMode="auto">
        <a:xfrm>
          <a:off x="46826261" y="39481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05" name="Text Box 15">
          <a:extLst>
            <a:ext uri="{FF2B5EF4-FFF2-40B4-BE49-F238E27FC236}">
              <a16:creationId xmlns:a16="http://schemas.microsoft.com/office/drawing/2014/main" id="{C89A9D62-33DB-4521-9ACF-52D4CE2F75EB}"/>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406" name="Text Box 15">
          <a:extLst>
            <a:ext uri="{FF2B5EF4-FFF2-40B4-BE49-F238E27FC236}">
              <a16:creationId xmlns:a16="http://schemas.microsoft.com/office/drawing/2014/main" id="{4F98F0BD-8FD2-4309-B19F-47E3DF83CC2A}"/>
            </a:ext>
          </a:extLst>
        </xdr:cNvPr>
        <xdr:cNvSpPr txBox="1">
          <a:spLocks noChangeArrowheads="1"/>
        </xdr:cNvSpPr>
      </xdr:nvSpPr>
      <xdr:spPr bwMode="auto">
        <a:xfrm>
          <a:off x="50055236" y="39481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07" name="Text Box 15">
          <a:extLst>
            <a:ext uri="{FF2B5EF4-FFF2-40B4-BE49-F238E27FC236}">
              <a16:creationId xmlns:a16="http://schemas.microsoft.com/office/drawing/2014/main" id="{7DFB685B-13DB-461D-BC2A-2434C35751F0}"/>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08" name="Text Box 15">
          <a:extLst>
            <a:ext uri="{FF2B5EF4-FFF2-40B4-BE49-F238E27FC236}">
              <a16:creationId xmlns:a16="http://schemas.microsoft.com/office/drawing/2014/main" id="{0D26B5C9-4D6E-46D7-8229-ECB724EC4E63}"/>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09" name="Text Box 15">
          <a:extLst>
            <a:ext uri="{FF2B5EF4-FFF2-40B4-BE49-F238E27FC236}">
              <a16:creationId xmlns:a16="http://schemas.microsoft.com/office/drawing/2014/main" id="{4C242DEF-9CDC-48DE-A458-B7D79B07B99D}"/>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10" name="Text Box 15">
          <a:extLst>
            <a:ext uri="{FF2B5EF4-FFF2-40B4-BE49-F238E27FC236}">
              <a16:creationId xmlns:a16="http://schemas.microsoft.com/office/drawing/2014/main" id="{61A8FDB1-52E3-4ACB-AA8C-7A2F0F66063B}"/>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11" name="Text Box 15">
          <a:extLst>
            <a:ext uri="{FF2B5EF4-FFF2-40B4-BE49-F238E27FC236}">
              <a16:creationId xmlns:a16="http://schemas.microsoft.com/office/drawing/2014/main" id="{E328EAD9-DED4-4B67-8B27-B4E4239D31BE}"/>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12" name="Text Box 15">
          <a:extLst>
            <a:ext uri="{FF2B5EF4-FFF2-40B4-BE49-F238E27FC236}">
              <a16:creationId xmlns:a16="http://schemas.microsoft.com/office/drawing/2014/main" id="{F7518BEC-9941-413A-856E-AE60C43370AB}"/>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13" name="Text Box 15">
          <a:extLst>
            <a:ext uri="{FF2B5EF4-FFF2-40B4-BE49-F238E27FC236}">
              <a16:creationId xmlns:a16="http://schemas.microsoft.com/office/drawing/2014/main" id="{C912F18D-C2F5-4007-827E-7A962E08EE22}"/>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14" name="Text Box 15">
          <a:extLst>
            <a:ext uri="{FF2B5EF4-FFF2-40B4-BE49-F238E27FC236}">
              <a16:creationId xmlns:a16="http://schemas.microsoft.com/office/drawing/2014/main" id="{69200A3D-7ED3-43A4-B015-D3341F0476BE}"/>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15" name="Text Box 15">
          <a:extLst>
            <a:ext uri="{FF2B5EF4-FFF2-40B4-BE49-F238E27FC236}">
              <a16:creationId xmlns:a16="http://schemas.microsoft.com/office/drawing/2014/main" id="{24782EF3-0DAB-4871-8AC1-10969F0D653C}"/>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16" name="Text Box 15">
          <a:extLst>
            <a:ext uri="{FF2B5EF4-FFF2-40B4-BE49-F238E27FC236}">
              <a16:creationId xmlns:a16="http://schemas.microsoft.com/office/drawing/2014/main" id="{23E35D86-B1A5-4746-892A-6CD8CD817DE2}"/>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17" name="Text Box 15">
          <a:extLst>
            <a:ext uri="{FF2B5EF4-FFF2-40B4-BE49-F238E27FC236}">
              <a16:creationId xmlns:a16="http://schemas.microsoft.com/office/drawing/2014/main" id="{4F0CC869-B8DE-4E96-97EB-DC0DF6C0026D}"/>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18" name="Text Box 15">
          <a:extLst>
            <a:ext uri="{FF2B5EF4-FFF2-40B4-BE49-F238E27FC236}">
              <a16:creationId xmlns:a16="http://schemas.microsoft.com/office/drawing/2014/main" id="{1C9EC22A-7750-4270-A2F9-EDD9988D772C}"/>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19" name="Text Box 15">
          <a:extLst>
            <a:ext uri="{FF2B5EF4-FFF2-40B4-BE49-F238E27FC236}">
              <a16:creationId xmlns:a16="http://schemas.microsoft.com/office/drawing/2014/main" id="{11F15B16-670D-4006-9898-F9FB06AF8706}"/>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420" name="Text Box 15">
          <a:extLst>
            <a:ext uri="{FF2B5EF4-FFF2-40B4-BE49-F238E27FC236}">
              <a16:creationId xmlns:a16="http://schemas.microsoft.com/office/drawing/2014/main" id="{A2AB0645-0C17-4FA1-B7F8-78336C58588E}"/>
            </a:ext>
          </a:extLst>
        </xdr:cNvPr>
        <xdr:cNvSpPr txBox="1">
          <a:spLocks noChangeArrowheads="1"/>
        </xdr:cNvSpPr>
      </xdr:nvSpPr>
      <xdr:spPr bwMode="auto">
        <a:xfrm>
          <a:off x="46826261" y="39481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21" name="Text Box 15">
          <a:extLst>
            <a:ext uri="{FF2B5EF4-FFF2-40B4-BE49-F238E27FC236}">
              <a16:creationId xmlns:a16="http://schemas.microsoft.com/office/drawing/2014/main" id="{DF7E7472-3461-4284-AAF8-AF6FEC0C96A3}"/>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422" name="Text Box 15">
          <a:extLst>
            <a:ext uri="{FF2B5EF4-FFF2-40B4-BE49-F238E27FC236}">
              <a16:creationId xmlns:a16="http://schemas.microsoft.com/office/drawing/2014/main" id="{3619DB5D-BAA1-4567-B7F8-69D9C1854C0C}"/>
            </a:ext>
          </a:extLst>
        </xdr:cNvPr>
        <xdr:cNvSpPr txBox="1">
          <a:spLocks noChangeArrowheads="1"/>
        </xdr:cNvSpPr>
      </xdr:nvSpPr>
      <xdr:spPr bwMode="auto">
        <a:xfrm>
          <a:off x="50055236" y="39481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23" name="Text Box 15">
          <a:extLst>
            <a:ext uri="{FF2B5EF4-FFF2-40B4-BE49-F238E27FC236}">
              <a16:creationId xmlns:a16="http://schemas.microsoft.com/office/drawing/2014/main" id="{6951FB0B-5755-40AF-A1ED-0ECDA80A7244}"/>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24" name="Text Box 15">
          <a:extLst>
            <a:ext uri="{FF2B5EF4-FFF2-40B4-BE49-F238E27FC236}">
              <a16:creationId xmlns:a16="http://schemas.microsoft.com/office/drawing/2014/main" id="{60FB2F7B-FC01-4A68-A10C-A532E6FB66F9}"/>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25" name="Text Box 15">
          <a:extLst>
            <a:ext uri="{FF2B5EF4-FFF2-40B4-BE49-F238E27FC236}">
              <a16:creationId xmlns:a16="http://schemas.microsoft.com/office/drawing/2014/main" id="{4BB5A67E-5912-4907-9108-3942630B961B}"/>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26" name="Text Box 15">
          <a:extLst>
            <a:ext uri="{FF2B5EF4-FFF2-40B4-BE49-F238E27FC236}">
              <a16:creationId xmlns:a16="http://schemas.microsoft.com/office/drawing/2014/main" id="{767FD95E-E4B6-417A-A000-2DFCDA6BE5E9}"/>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27" name="Text Box 15">
          <a:extLst>
            <a:ext uri="{FF2B5EF4-FFF2-40B4-BE49-F238E27FC236}">
              <a16:creationId xmlns:a16="http://schemas.microsoft.com/office/drawing/2014/main" id="{3168DC0C-5BE4-4959-B2F9-B4B98433ED5C}"/>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28" name="Text Box 15">
          <a:extLst>
            <a:ext uri="{FF2B5EF4-FFF2-40B4-BE49-F238E27FC236}">
              <a16:creationId xmlns:a16="http://schemas.microsoft.com/office/drawing/2014/main" id="{FE27194E-3B06-410C-9DB1-275E95697723}"/>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29" name="Text Box 15">
          <a:extLst>
            <a:ext uri="{FF2B5EF4-FFF2-40B4-BE49-F238E27FC236}">
              <a16:creationId xmlns:a16="http://schemas.microsoft.com/office/drawing/2014/main" id="{98BDC2A2-FB31-4794-8E3D-C7DB8674479B}"/>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30" name="Text Box 15">
          <a:extLst>
            <a:ext uri="{FF2B5EF4-FFF2-40B4-BE49-F238E27FC236}">
              <a16:creationId xmlns:a16="http://schemas.microsoft.com/office/drawing/2014/main" id="{B92F14E9-570C-4051-911D-16E60FFF8376}"/>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31" name="Text Box 15">
          <a:extLst>
            <a:ext uri="{FF2B5EF4-FFF2-40B4-BE49-F238E27FC236}">
              <a16:creationId xmlns:a16="http://schemas.microsoft.com/office/drawing/2014/main" id="{E8D43BC4-934F-4660-BF46-779E5F1DDDD6}"/>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32" name="Text Box 15">
          <a:extLst>
            <a:ext uri="{FF2B5EF4-FFF2-40B4-BE49-F238E27FC236}">
              <a16:creationId xmlns:a16="http://schemas.microsoft.com/office/drawing/2014/main" id="{08EF153F-7941-4E68-820D-D435223FD4D4}"/>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33" name="Text Box 15">
          <a:extLst>
            <a:ext uri="{FF2B5EF4-FFF2-40B4-BE49-F238E27FC236}">
              <a16:creationId xmlns:a16="http://schemas.microsoft.com/office/drawing/2014/main" id="{CB15D36D-FE38-4D1C-9532-517C75CEA39B}"/>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34" name="Text Box 15">
          <a:extLst>
            <a:ext uri="{FF2B5EF4-FFF2-40B4-BE49-F238E27FC236}">
              <a16:creationId xmlns:a16="http://schemas.microsoft.com/office/drawing/2014/main" id="{28A58383-E718-4176-B5DB-746516CD020D}"/>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35" name="Text Box 15">
          <a:extLst>
            <a:ext uri="{FF2B5EF4-FFF2-40B4-BE49-F238E27FC236}">
              <a16:creationId xmlns:a16="http://schemas.microsoft.com/office/drawing/2014/main" id="{5AA7D929-0A15-4BFD-8C98-C69EB00DFA91}"/>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36" name="Text Box 15">
          <a:extLst>
            <a:ext uri="{FF2B5EF4-FFF2-40B4-BE49-F238E27FC236}">
              <a16:creationId xmlns:a16="http://schemas.microsoft.com/office/drawing/2014/main" id="{7F616F8D-D472-45F8-83A2-BD116B67546B}"/>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37" name="Text Box 15">
          <a:extLst>
            <a:ext uri="{FF2B5EF4-FFF2-40B4-BE49-F238E27FC236}">
              <a16:creationId xmlns:a16="http://schemas.microsoft.com/office/drawing/2014/main" id="{FC97769B-37E5-4555-B7A0-5AA9D39C5DF9}"/>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38" name="Text Box 15">
          <a:extLst>
            <a:ext uri="{FF2B5EF4-FFF2-40B4-BE49-F238E27FC236}">
              <a16:creationId xmlns:a16="http://schemas.microsoft.com/office/drawing/2014/main" id="{C2875944-1B6A-4CA5-98D1-FB042E3B4A10}"/>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39" name="Text Box 15">
          <a:extLst>
            <a:ext uri="{FF2B5EF4-FFF2-40B4-BE49-F238E27FC236}">
              <a16:creationId xmlns:a16="http://schemas.microsoft.com/office/drawing/2014/main" id="{6320A113-1C1D-4BDC-B5C4-8BE175EC9F48}"/>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40" name="Text Box 15">
          <a:extLst>
            <a:ext uri="{FF2B5EF4-FFF2-40B4-BE49-F238E27FC236}">
              <a16:creationId xmlns:a16="http://schemas.microsoft.com/office/drawing/2014/main" id="{AD104037-E7F1-409D-A34D-6A145B7D459A}"/>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41" name="Text Box 15">
          <a:extLst>
            <a:ext uri="{FF2B5EF4-FFF2-40B4-BE49-F238E27FC236}">
              <a16:creationId xmlns:a16="http://schemas.microsoft.com/office/drawing/2014/main" id="{4FB3D113-300C-4096-BE20-2D0AC7FDE33A}"/>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42" name="Text Box 15">
          <a:extLst>
            <a:ext uri="{FF2B5EF4-FFF2-40B4-BE49-F238E27FC236}">
              <a16:creationId xmlns:a16="http://schemas.microsoft.com/office/drawing/2014/main" id="{1C33A4A0-DFDC-433E-B5F5-8F591FE9B579}"/>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43" name="Text Box 15">
          <a:extLst>
            <a:ext uri="{FF2B5EF4-FFF2-40B4-BE49-F238E27FC236}">
              <a16:creationId xmlns:a16="http://schemas.microsoft.com/office/drawing/2014/main" id="{31C6F0EC-C06C-4480-872B-DCE975474E2D}"/>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44" name="Text Box 15">
          <a:extLst>
            <a:ext uri="{FF2B5EF4-FFF2-40B4-BE49-F238E27FC236}">
              <a16:creationId xmlns:a16="http://schemas.microsoft.com/office/drawing/2014/main" id="{AC5E7482-7376-4B99-A849-12BABA0001BB}"/>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45" name="Text Box 15">
          <a:extLst>
            <a:ext uri="{FF2B5EF4-FFF2-40B4-BE49-F238E27FC236}">
              <a16:creationId xmlns:a16="http://schemas.microsoft.com/office/drawing/2014/main" id="{6CBFFFFC-EED1-4582-8C11-47E8B63366F7}"/>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46" name="Text Box 15">
          <a:extLst>
            <a:ext uri="{FF2B5EF4-FFF2-40B4-BE49-F238E27FC236}">
              <a16:creationId xmlns:a16="http://schemas.microsoft.com/office/drawing/2014/main" id="{61748036-5255-4390-B812-FA11D85E2E0C}"/>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47" name="Text Box 15">
          <a:extLst>
            <a:ext uri="{FF2B5EF4-FFF2-40B4-BE49-F238E27FC236}">
              <a16:creationId xmlns:a16="http://schemas.microsoft.com/office/drawing/2014/main" id="{8D27A2A6-B04D-4F15-BA0B-AADC28BC2FE2}"/>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48" name="Text Box 15">
          <a:extLst>
            <a:ext uri="{FF2B5EF4-FFF2-40B4-BE49-F238E27FC236}">
              <a16:creationId xmlns:a16="http://schemas.microsoft.com/office/drawing/2014/main" id="{CDC08D08-325B-4751-B57B-20B2946EBB1F}"/>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49" name="Text Box 15">
          <a:extLst>
            <a:ext uri="{FF2B5EF4-FFF2-40B4-BE49-F238E27FC236}">
              <a16:creationId xmlns:a16="http://schemas.microsoft.com/office/drawing/2014/main" id="{33ADDE3A-4569-4B88-8E78-6CBD7450BE76}"/>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450" name="Text Box 15">
          <a:extLst>
            <a:ext uri="{FF2B5EF4-FFF2-40B4-BE49-F238E27FC236}">
              <a16:creationId xmlns:a16="http://schemas.microsoft.com/office/drawing/2014/main" id="{1D26FF91-5581-4C42-B2F4-2346AACE0F60}"/>
            </a:ext>
          </a:extLst>
        </xdr:cNvPr>
        <xdr:cNvSpPr txBox="1">
          <a:spLocks noChangeArrowheads="1"/>
        </xdr:cNvSpPr>
      </xdr:nvSpPr>
      <xdr:spPr bwMode="auto">
        <a:xfrm>
          <a:off x="46826261" y="39481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51" name="Text Box 15">
          <a:extLst>
            <a:ext uri="{FF2B5EF4-FFF2-40B4-BE49-F238E27FC236}">
              <a16:creationId xmlns:a16="http://schemas.microsoft.com/office/drawing/2014/main" id="{27EEAB4C-E183-4A7F-84C5-70418C5A166A}"/>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452" name="Text Box 15">
          <a:extLst>
            <a:ext uri="{FF2B5EF4-FFF2-40B4-BE49-F238E27FC236}">
              <a16:creationId xmlns:a16="http://schemas.microsoft.com/office/drawing/2014/main" id="{07D1A632-49C7-4FEB-9C75-26DF3C641462}"/>
            </a:ext>
          </a:extLst>
        </xdr:cNvPr>
        <xdr:cNvSpPr txBox="1">
          <a:spLocks noChangeArrowheads="1"/>
        </xdr:cNvSpPr>
      </xdr:nvSpPr>
      <xdr:spPr bwMode="auto">
        <a:xfrm>
          <a:off x="50055236" y="39481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53" name="Text Box 15">
          <a:extLst>
            <a:ext uri="{FF2B5EF4-FFF2-40B4-BE49-F238E27FC236}">
              <a16:creationId xmlns:a16="http://schemas.microsoft.com/office/drawing/2014/main" id="{D371F70C-985D-4136-8F8E-144E5663F30D}"/>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54" name="Text Box 15">
          <a:extLst>
            <a:ext uri="{FF2B5EF4-FFF2-40B4-BE49-F238E27FC236}">
              <a16:creationId xmlns:a16="http://schemas.microsoft.com/office/drawing/2014/main" id="{8B02172B-9016-4E37-9427-6A87E7884DBF}"/>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55" name="Text Box 15">
          <a:extLst>
            <a:ext uri="{FF2B5EF4-FFF2-40B4-BE49-F238E27FC236}">
              <a16:creationId xmlns:a16="http://schemas.microsoft.com/office/drawing/2014/main" id="{A7B7E388-A712-4BA6-BF1C-6E8430A93AD5}"/>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56" name="Text Box 15">
          <a:extLst>
            <a:ext uri="{FF2B5EF4-FFF2-40B4-BE49-F238E27FC236}">
              <a16:creationId xmlns:a16="http://schemas.microsoft.com/office/drawing/2014/main" id="{E469EEBD-CED4-4349-A78A-DB0189A83737}"/>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57" name="Text Box 15">
          <a:extLst>
            <a:ext uri="{FF2B5EF4-FFF2-40B4-BE49-F238E27FC236}">
              <a16:creationId xmlns:a16="http://schemas.microsoft.com/office/drawing/2014/main" id="{5B2D3AF7-7578-4542-95A7-0F9569D5C357}"/>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58" name="Text Box 15">
          <a:extLst>
            <a:ext uri="{FF2B5EF4-FFF2-40B4-BE49-F238E27FC236}">
              <a16:creationId xmlns:a16="http://schemas.microsoft.com/office/drawing/2014/main" id="{D2725EE3-C64D-4B79-9DFF-38F5E54CD3DF}"/>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59" name="Text Box 15">
          <a:extLst>
            <a:ext uri="{FF2B5EF4-FFF2-40B4-BE49-F238E27FC236}">
              <a16:creationId xmlns:a16="http://schemas.microsoft.com/office/drawing/2014/main" id="{EBAA7370-D614-4849-A6C6-01236655F139}"/>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60" name="Text Box 15">
          <a:extLst>
            <a:ext uri="{FF2B5EF4-FFF2-40B4-BE49-F238E27FC236}">
              <a16:creationId xmlns:a16="http://schemas.microsoft.com/office/drawing/2014/main" id="{78BD4877-3D8E-4F46-AE3F-7020E46410A1}"/>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61" name="Text Box 15">
          <a:extLst>
            <a:ext uri="{FF2B5EF4-FFF2-40B4-BE49-F238E27FC236}">
              <a16:creationId xmlns:a16="http://schemas.microsoft.com/office/drawing/2014/main" id="{030AFC4A-8E46-4928-9F17-819F6C23879A}"/>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62" name="Text Box 15">
          <a:extLst>
            <a:ext uri="{FF2B5EF4-FFF2-40B4-BE49-F238E27FC236}">
              <a16:creationId xmlns:a16="http://schemas.microsoft.com/office/drawing/2014/main" id="{9245F160-4CB6-4AEF-AB53-C64BDF6071CC}"/>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63" name="Text Box 15">
          <a:extLst>
            <a:ext uri="{FF2B5EF4-FFF2-40B4-BE49-F238E27FC236}">
              <a16:creationId xmlns:a16="http://schemas.microsoft.com/office/drawing/2014/main" id="{F47FBAFE-436B-4CAD-98BA-8A58BCCAFABB}"/>
            </a:ext>
          </a:extLst>
        </xdr:cNvPr>
        <xdr:cNvSpPr txBox="1">
          <a:spLocks noChangeArrowheads="1"/>
        </xdr:cNvSpPr>
      </xdr:nvSpPr>
      <xdr:spPr bwMode="auto">
        <a:xfrm>
          <a:off x="46826261"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64" name="Text Box 15">
          <a:extLst>
            <a:ext uri="{FF2B5EF4-FFF2-40B4-BE49-F238E27FC236}">
              <a16:creationId xmlns:a16="http://schemas.microsoft.com/office/drawing/2014/main" id="{AE788730-E0CB-485D-9FF4-0946AD25D2E6}"/>
            </a:ext>
          </a:extLst>
        </xdr:cNvPr>
        <xdr:cNvSpPr txBox="1">
          <a:spLocks noChangeArrowheads="1"/>
        </xdr:cNvSpPr>
      </xdr:nvSpPr>
      <xdr:spPr bwMode="auto">
        <a:xfrm>
          <a:off x="50055236" y="39481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65" name="Text Box 15">
          <a:extLst>
            <a:ext uri="{FF2B5EF4-FFF2-40B4-BE49-F238E27FC236}">
              <a16:creationId xmlns:a16="http://schemas.microsoft.com/office/drawing/2014/main" id="{CE525CB7-6EA3-442C-A81F-2DCA06596EBD}"/>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466" name="Text Box 15">
          <a:extLst>
            <a:ext uri="{FF2B5EF4-FFF2-40B4-BE49-F238E27FC236}">
              <a16:creationId xmlns:a16="http://schemas.microsoft.com/office/drawing/2014/main" id="{385487CE-DE6D-4B52-B670-FBA01A9961F9}"/>
            </a:ext>
          </a:extLst>
        </xdr:cNvPr>
        <xdr:cNvSpPr txBox="1">
          <a:spLocks noChangeArrowheads="1"/>
        </xdr:cNvSpPr>
      </xdr:nvSpPr>
      <xdr:spPr bwMode="auto">
        <a:xfrm>
          <a:off x="46826261" y="43414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67" name="Text Box 15">
          <a:extLst>
            <a:ext uri="{FF2B5EF4-FFF2-40B4-BE49-F238E27FC236}">
              <a16:creationId xmlns:a16="http://schemas.microsoft.com/office/drawing/2014/main" id="{91A46389-7C81-4E51-B614-903B22EFC0EA}"/>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468" name="Text Box 15">
          <a:extLst>
            <a:ext uri="{FF2B5EF4-FFF2-40B4-BE49-F238E27FC236}">
              <a16:creationId xmlns:a16="http://schemas.microsoft.com/office/drawing/2014/main" id="{A6E47245-8C73-4AFA-9296-7F787F166A01}"/>
            </a:ext>
          </a:extLst>
        </xdr:cNvPr>
        <xdr:cNvSpPr txBox="1">
          <a:spLocks noChangeArrowheads="1"/>
        </xdr:cNvSpPr>
      </xdr:nvSpPr>
      <xdr:spPr bwMode="auto">
        <a:xfrm>
          <a:off x="50055236" y="43414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69" name="Text Box 15">
          <a:extLst>
            <a:ext uri="{FF2B5EF4-FFF2-40B4-BE49-F238E27FC236}">
              <a16:creationId xmlns:a16="http://schemas.microsoft.com/office/drawing/2014/main" id="{FB86A26A-F3BC-4DE7-A36D-F41CBB483EC5}"/>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70" name="Text Box 15">
          <a:extLst>
            <a:ext uri="{FF2B5EF4-FFF2-40B4-BE49-F238E27FC236}">
              <a16:creationId xmlns:a16="http://schemas.microsoft.com/office/drawing/2014/main" id="{D939E648-9F3B-4596-A2AC-2DB50878809B}"/>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71" name="Text Box 15">
          <a:extLst>
            <a:ext uri="{FF2B5EF4-FFF2-40B4-BE49-F238E27FC236}">
              <a16:creationId xmlns:a16="http://schemas.microsoft.com/office/drawing/2014/main" id="{E2A35E00-11DE-4BA0-926F-68FA5B93812E}"/>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72" name="Text Box 15">
          <a:extLst>
            <a:ext uri="{FF2B5EF4-FFF2-40B4-BE49-F238E27FC236}">
              <a16:creationId xmlns:a16="http://schemas.microsoft.com/office/drawing/2014/main" id="{CF5A4766-4B2D-40AB-B9DD-EA52D39D994C}"/>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73" name="Text Box 15">
          <a:extLst>
            <a:ext uri="{FF2B5EF4-FFF2-40B4-BE49-F238E27FC236}">
              <a16:creationId xmlns:a16="http://schemas.microsoft.com/office/drawing/2014/main" id="{7FFD162E-E0E0-4551-AC0A-FDD71554826F}"/>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74" name="Text Box 15">
          <a:extLst>
            <a:ext uri="{FF2B5EF4-FFF2-40B4-BE49-F238E27FC236}">
              <a16:creationId xmlns:a16="http://schemas.microsoft.com/office/drawing/2014/main" id="{B043312F-22C3-4134-AC8E-7FC3B8FF09C9}"/>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75" name="Text Box 15">
          <a:extLst>
            <a:ext uri="{FF2B5EF4-FFF2-40B4-BE49-F238E27FC236}">
              <a16:creationId xmlns:a16="http://schemas.microsoft.com/office/drawing/2014/main" id="{AC3CF09B-D455-4486-88C2-8D7DA588940C}"/>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76" name="Text Box 15">
          <a:extLst>
            <a:ext uri="{FF2B5EF4-FFF2-40B4-BE49-F238E27FC236}">
              <a16:creationId xmlns:a16="http://schemas.microsoft.com/office/drawing/2014/main" id="{85F081F4-99B9-405D-9F01-23324489CE90}"/>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77" name="Text Box 15">
          <a:extLst>
            <a:ext uri="{FF2B5EF4-FFF2-40B4-BE49-F238E27FC236}">
              <a16:creationId xmlns:a16="http://schemas.microsoft.com/office/drawing/2014/main" id="{C13ACB20-4D09-47D3-8272-6404F6E84FC9}"/>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78" name="Text Box 15">
          <a:extLst>
            <a:ext uri="{FF2B5EF4-FFF2-40B4-BE49-F238E27FC236}">
              <a16:creationId xmlns:a16="http://schemas.microsoft.com/office/drawing/2014/main" id="{CC18B307-1A90-48D6-85C5-2ECB8ADFAE6C}"/>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79" name="Text Box 15">
          <a:extLst>
            <a:ext uri="{FF2B5EF4-FFF2-40B4-BE49-F238E27FC236}">
              <a16:creationId xmlns:a16="http://schemas.microsoft.com/office/drawing/2014/main" id="{8D3E33FF-543B-466F-8C7F-6BEF23D5020D}"/>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80" name="Text Box 15">
          <a:extLst>
            <a:ext uri="{FF2B5EF4-FFF2-40B4-BE49-F238E27FC236}">
              <a16:creationId xmlns:a16="http://schemas.microsoft.com/office/drawing/2014/main" id="{041C5F76-5139-4E5A-B25B-358A8586B96B}"/>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81" name="Text Box 15">
          <a:extLst>
            <a:ext uri="{FF2B5EF4-FFF2-40B4-BE49-F238E27FC236}">
              <a16:creationId xmlns:a16="http://schemas.microsoft.com/office/drawing/2014/main" id="{43871C32-F08E-4BFD-BFB5-E584A77B74BE}"/>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482" name="Text Box 15">
          <a:extLst>
            <a:ext uri="{FF2B5EF4-FFF2-40B4-BE49-F238E27FC236}">
              <a16:creationId xmlns:a16="http://schemas.microsoft.com/office/drawing/2014/main" id="{A57C3E68-B11E-4C8C-83AE-D2B0877FA08A}"/>
            </a:ext>
          </a:extLst>
        </xdr:cNvPr>
        <xdr:cNvSpPr txBox="1">
          <a:spLocks noChangeArrowheads="1"/>
        </xdr:cNvSpPr>
      </xdr:nvSpPr>
      <xdr:spPr bwMode="auto">
        <a:xfrm>
          <a:off x="46826261" y="43414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83" name="Text Box 15">
          <a:extLst>
            <a:ext uri="{FF2B5EF4-FFF2-40B4-BE49-F238E27FC236}">
              <a16:creationId xmlns:a16="http://schemas.microsoft.com/office/drawing/2014/main" id="{7C4184B4-C17B-46FB-8313-BCD149003B46}"/>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484" name="Text Box 15">
          <a:extLst>
            <a:ext uri="{FF2B5EF4-FFF2-40B4-BE49-F238E27FC236}">
              <a16:creationId xmlns:a16="http://schemas.microsoft.com/office/drawing/2014/main" id="{D1757111-1977-461E-AE7B-7CAA9E335F86}"/>
            </a:ext>
          </a:extLst>
        </xdr:cNvPr>
        <xdr:cNvSpPr txBox="1">
          <a:spLocks noChangeArrowheads="1"/>
        </xdr:cNvSpPr>
      </xdr:nvSpPr>
      <xdr:spPr bwMode="auto">
        <a:xfrm>
          <a:off x="50055236" y="43414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85" name="Text Box 15">
          <a:extLst>
            <a:ext uri="{FF2B5EF4-FFF2-40B4-BE49-F238E27FC236}">
              <a16:creationId xmlns:a16="http://schemas.microsoft.com/office/drawing/2014/main" id="{FF283CB0-AC16-4355-A985-71CA995D4960}"/>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86" name="Text Box 15">
          <a:extLst>
            <a:ext uri="{FF2B5EF4-FFF2-40B4-BE49-F238E27FC236}">
              <a16:creationId xmlns:a16="http://schemas.microsoft.com/office/drawing/2014/main" id="{E508404C-F413-442B-AADA-4EF0B00E2DB4}"/>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87" name="Text Box 15">
          <a:extLst>
            <a:ext uri="{FF2B5EF4-FFF2-40B4-BE49-F238E27FC236}">
              <a16:creationId xmlns:a16="http://schemas.microsoft.com/office/drawing/2014/main" id="{8DA43906-3617-4C3B-B2BF-0E1346C2296C}"/>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88" name="Text Box 15">
          <a:extLst>
            <a:ext uri="{FF2B5EF4-FFF2-40B4-BE49-F238E27FC236}">
              <a16:creationId xmlns:a16="http://schemas.microsoft.com/office/drawing/2014/main" id="{FCE6A789-31B9-4AA4-A9F4-D7F3CC89DC55}"/>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89" name="Text Box 15">
          <a:extLst>
            <a:ext uri="{FF2B5EF4-FFF2-40B4-BE49-F238E27FC236}">
              <a16:creationId xmlns:a16="http://schemas.microsoft.com/office/drawing/2014/main" id="{24153184-D0DF-49B4-959B-E9F75ADCEC5F}"/>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90" name="Text Box 15">
          <a:extLst>
            <a:ext uri="{FF2B5EF4-FFF2-40B4-BE49-F238E27FC236}">
              <a16:creationId xmlns:a16="http://schemas.microsoft.com/office/drawing/2014/main" id="{CA59189B-FD23-49DB-9C35-F8ADB02374D3}"/>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91" name="Text Box 15">
          <a:extLst>
            <a:ext uri="{FF2B5EF4-FFF2-40B4-BE49-F238E27FC236}">
              <a16:creationId xmlns:a16="http://schemas.microsoft.com/office/drawing/2014/main" id="{2DEEF52C-9502-4702-94B9-8EEC75A5B68A}"/>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92" name="Text Box 15">
          <a:extLst>
            <a:ext uri="{FF2B5EF4-FFF2-40B4-BE49-F238E27FC236}">
              <a16:creationId xmlns:a16="http://schemas.microsoft.com/office/drawing/2014/main" id="{7F9C6BB6-8E09-47BD-B9AD-0DEFB9D3552C}"/>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93" name="Text Box 15">
          <a:extLst>
            <a:ext uri="{FF2B5EF4-FFF2-40B4-BE49-F238E27FC236}">
              <a16:creationId xmlns:a16="http://schemas.microsoft.com/office/drawing/2014/main" id="{29D37A34-AA90-4453-8CFE-D5152A61B9CE}"/>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94" name="Text Box 15">
          <a:extLst>
            <a:ext uri="{FF2B5EF4-FFF2-40B4-BE49-F238E27FC236}">
              <a16:creationId xmlns:a16="http://schemas.microsoft.com/office/drawing/2014/main" id="{D090BCB1-C3CE-4895-9851-13691A202B19}"/>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95" name="Text Box 15">
          <a:extLst>
            <a:ext uri="{FF2B5EF4-FFF2-40B4-BE49-F238E27FC236}">
              <a16:creationId xmlns:a16="http://schemas.microsoft.com/office/drawing/2014/main" id="{2734685D-A7B0-4C7F-A2AB-F2B1E13CEF68}"/>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96" name="Text Box 15">
          <a:extLst>
            <a:ext uri="{FF2B5EF4-FFF2-40B4-BE49-F238E27FC236}">
              <a16:creationId xmlns:a16="http://schemas.microsoft.com/office/drawing/2014/main" id="{F27AC493-3AE3-4CA8-8EA9-92F6A582CBD9}"/>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97" name="Text Box 15">
          <a:extLst>
            <a:ext uri="{FF2B5EF4-FFF2-40B4-BE49-F238E27FC236}">
              <a16:creationId xmlns:a16="http://schemas.microsoft.com/office/drawing/2014/main" id="{617890AC-5F1A-4515-BBF4-0465C3422CCB}"/>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498" name="Text Box 15">
          <a:extLst>
            <a:ext uri="{FF2B5EF4-FFF2-40B4-BE49-F238E27FC236}">
              <a16:creationId xmlns:a16="http://schemas.microsoft.com/office/drawing/2014/main" id="{326EB37C-9678-47EE-AF67-95DBFB392DCA}"/>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499" name="Text Box 15">
          <a:extLst>
            <a:ext uri="{FF2B5EF4-FFF2-40B4-BE49-F238E27FC236}">
              <a16:creationId xmlns:a16="http://schemas.microsoft.com/office/drawing/2014/main" id="{91FBF928-FE8B-47B9-ACC9-35C69C1F8F88}"/>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00" name="Text Box 15">
          <a:extLst>
            <a:ext uri="{FF2B5EF4-FFF2-40B4-BE49-F238E27FC236}">
              <a16:creationId xmlns:a16="http://schemas.microsoft.com/office/drawing/2014/main" id="{E05200F1-FADA-4781-BB5B-A6F8D6E447A2}"/>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01" name="Text Box 15">
          <a:extLst>
            <a:ext uri="{FF2B5EF4-FFF2-40B4-BE49-F238E27FC236}">
              <a16:creationId xmlns:a16="http://schemas.microsoft.com/office/drawing/2014/main" id="{3EEEAC92-CD93-4E3B-A1F0-F3E2F22FF87E}"/>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02" name="Text Box 15">
          <a:extLst>
            <a:ext uri="{FF2B5EF4-FFF2-40B4-BE49-F238E27FC236}">
              <a16:creationId xmlns:a16="http://schemas.microsoft.com/office/drawing/2014/main" id="{5302F8EA-8AC7-49ED-B5AD-9BA141E03CB2}"/>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03" name="Text Box 15">
          <a:extLst>
            <a:ext uri="{FF2B5EF4-FFF2-40B4-BE49-F238E27FC236}">
              <a16:creationId xmlns:a16="http://schemas.microsoft.com/office/drawing/2014/main" id="{BC1A29FD-30A5-44F4-8B49-1FD857EFB9F4}"/>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04" name="Text Box 15">
          <a:extLst>
            <a:ext uri="{FF2B5EF4-FFF2-40B4-BE49-F238E27FC236}">
              <a16:creationId xmlns:a16="http://schemas.microsoft.com/office/drawing/2014/main" id="{3224791D-0D50-4E7A-B6C8-1B54835F7B57}"/>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05" name="Text Box 15">
          <a:extLst>
            <a:ext uri="{FF2B5EF4-FFF2-40B4-BE49-F238E27FC236}">
              <a16:creationId xmlns:a16="http://schemas.microsoft.com/office/drawing/2014/main" id="{381A2729-EC71-47F2-8863-C2C95BE08A68}"/>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06" name="Text Box 15">
          <a:extLst>
            <a:ext uri="{FF2B5EF4-FFF2-40B4-BE49-F238E27FC236}">
              <a16:creationId xmlns:a16="http://schemas.microsoft.com/office/drawing/2014/main" id="{5D8DEEE6-027C-4C7F-8D61-12C9AA8FF2E9}"/>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07" name="Text Box 15">
          <a:extLst>
            <a:ext uri="{FF2B5EF4-FFF2-40B4-BE49-F238E27FC236}">
              <a16:creationId xmlns:a16="http://schemas.microsoft.com/office/drawing/2014/main" id="{0AB92F3E-02A6-4038-8DDA-BF98F26BC579}"/>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08" name="Text Box 15">
          <a:extLst>
            <a:ext uri="{FF2B5EF4-FFF2-40B4-BE49-F238E27FC236}">
              <a16:creationId xmlns:a16="http://schemas.microsoft.com/office/drawing/2014/main" id="{3F7D7165-1C53-4F6D-AACD-1BC5EFB98E66}"/>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09" name="Text Box 15">
          <a:extLst>
            <a:ext uri="{FF2B5EF4-FFF2-40B4-BE49-F238E27FC236}">
              <a16:creationId xmlns:a16="http://schemas.microsoft.com/office/drawing/2014/main" id="{D734E7B7-F43D-43A2-ADDA-921736145F8B}"/>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10" name="Text Box 15">
          <a:extLst>
            <a:ext uri="{FF2B5EF4-FFF2-40B4-BE49-F238E27FC236}">
              <a16:creationId xmlns:a16="http://schemas.microsoft.com/office/drawing/2014/main" id="{44D610A4-3FF3-4A51-A0FB-A308BD051B5E}"/>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11" name="Text Box 15">
          <a:extLst>
            <a:ext uri="{FF2B5EF4-FFF2-40B4-BE49-F238E27FC236}">
              <a16:creationId xmlns:a16="http://schemas.microsoft.com/office/drawing/2014/main" id="{05AA2644-BBCA-4FF5-8AE9-1CAA1059BFD5}"/>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512" name="Text Box 15">
          <a:extLst>
            <a:ext uri="{FF2B5EF4-FFF2-40B4-BE49-F238E27FC236}">
              <a16:creationId xmlns:a16="http://schemas.microsoft.com/office/drawing/2014/main" id="{FEF9E214-1A22-45E3-8199-E25999C81F7F}"/>
            </a:ext>
          </a:extLst>
        </xdr:cNvPr>
        <xdr:cNvSpPr txBox="1">
          <a:spLocks noChangeArrowheads="1"/>
        </xdr:cNvSpPr>
      </xdr:nvSpPr>
      <xdr:spPr bwMode="auto">
        <a:xfrm>
          <a:off x="46826261" y="43414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13" name="Text Box 15">
          <a:extLst>
            <a:ext uri="{FF2B5EF4-FFF2-40B4-BE49-F238E27FC236}">
              <a16:creationId xmlns:a16="http://schemas.microsoft.com/office/drawing/2014/main" id="{A1E7763B-017B-4B21-A781-9DF3723EB7BA}"/>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514" name="Text Box 15">
          <a:extLst>
            <a:ext uri="{FF2B5EF4-FFF2-40B4-BE49-F238E27FC236}">
              <a16:creationId xmlns:a16="http://schemas.microsoft.com/office/drawing/2014/main" id="{80578905-015F-4598-B883-FDDB3E48C441}"/>
            </a:ext>
          </a:extLst>
        </xdr:cNvPr>
        <xdr:cNvSpPr txBox="1">
          <a:spLocks noChangeArrowheads="1"/>
        </xdr:cNvSpPr>
      </xdr:nvSpPr>
      <xdr:spPr bwMode="auto">
        <a:xfrm>
          <a:off x="50055236" y="43414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15" name="Text Box 15">
          <a:extLst>
            <a:ext uri="{FF2B5EF4-FFF2-40B4-BE49-F238E27FC236}">
              <a16:creationId xmlns:a16="http://schemas.microsoft.com/office/drawing/2014/main" id="{59C88A55-CD78-43A8-9225-2847CFE992D0}"/>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16" name="Text Box 15">
          <a:extLst>
            <a:ext uri="{FF2B5EF4-FFF2-40B4-BE49-F238E27FC236}">
              <a16:creationId xmlns:a16="http://schemas.microsoft.com/office/drawing/2014/main" id="{5731F07C-846D-44FD-B2E1-33508BD26029}"/>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17" name="Text Box 15">
          <a:extLst>
            <a:ext uri="{FF2B5EF4-FFF2-40B4-BE49-F238E27FC236}">
              <a16:creationId xmlns:a16="http://schemas.microsoft.com/office/drawing/2014/main" id="{285FD7FC-0F62-441A-93A3-7F285CC91158}"/>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18" name="Text Box 15">
          <a:extLst>
            <a:ext uri="{FF2B5EF4-FFF2-40B4-BE49-F238E27FC236}">
              <a16:creationId xmlns:a16="http://schemas.microsoft.com/office/drawing/2014/main" id="{A4051592-6A57-4667-BB7F-EE03AE756B1E}"/>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19" name="Text Box 15">
          <a:extLst>
            <a:ext uri="{FF2B5EF4-FFF2-40B4-BE49-F238E27FC236}">
              <a16:creationId xmlns:a16="http://schemas.microsoft.com/office/drawing/2014/main" id="{85ACDF41-CDE9-43D0-93E8-7C92D8C50A4F}"/>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20" name="Text Box 15">
          <a:extLst>
            <a:ext uri="{FF2B5EF4-FFF2-40B4-BE49-F238E27FC236}">
              <a16:creationId xmlns:a16="http://schemas.microsoft.com/office/drawing/2014/main" id="{193AAEAF-41F2-4E92-9CF3-23F34A38172F}"/>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21" name="Text Box 15">
          <a:extLst>
            <a:ext uri="{FF2B5EF4-FFF2-40B4-BE49-F238E27FC236}">
              <a16:creationId xmlns:a16="http://schemas.microsoft.com/office/drawing/2014/main" id="{9F50F112-2936-44E1-B048-2EAA825E6B3B}"/>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22" name="Text Box 15">
          <a:extLst>
            <a:ext uri="{FF2B5EF4-FFF2-40B4-BE49-F238E27FC236}">
              <a16:creationId xmlns:a16="http://schemas.microsoft.com/office/drawing/2014/main" id="{3F2E9766-2356-4D85-8351-556AED3D40E7}"/>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23" name="Text Box 15">
          <a:extLst>
            <a:ext uri="{FF2B5EF4-FFF2-40B4-BE49-F238E27FC236}">
              <a16:creationId xmlns:a16="http://schemas.microsoft.com/office/drawing/2014/main" id="{79A54FB2-29D4-4E1E-9927-B7EA67BE9B9E}"/>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24" name="Text Box 15">
          <a:extLst>
            <a:ext uri="{FF2B5EF4-FFF2-40B4-BE49-F238E27FC236}">
              <a16:creationId xmlns:a16="http://schemas.microsoft.com/office/drawing/2014/main" id="{C4D3950A-994D-4829-982D-026EC26C44A0}"/>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25" name="Text Box 15">
          <a:extLst>
            <a:ext uri="{FF2B5EF4-FFF2-40B4-BE49-F238E27FC236}">
              <a16:creationId xmlns:a16="http://schemas.microsoft.com/office/drawing/2014/main" id="{C224E0F6-DE54-4846-858F-C2E25BABB16B}"/>
            </a:ext>
          </a:extLst>
        </xdr:cNvPr>
        <xdr:cNvSpPr txBox="1">
          <a:spLocks noChangeArrowheads="1"/>
        </xdr:cNvSpPr>
      </xdr:nvSpPr>
      <xdr:spPr bwMode="auto">
        <a:xfrm>
          <a:off x="46826261"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26" name="Text Box 15">
          <a:extLst>
            <a:ext uri="{FF2B5EF4-FFF2-40B4-BE49-F238E27FC236}">
              <a16:creationId xmlns:a16="http://schemas.microsoft.com/office/drawing/2014/main" id="{6A782A8D-7B4F-4793-AB11-9793B16C1349}"/>
            </a:ext>
          </a:extLst>
        </xdr:cNvPr>
        <xdr:cNvSpPr txBox="1">
          <a:spLocks noChangeArrowheads="1"/>
        </xdr:cNvSpPr>
      </xdr:nvSpPr>
      <xdr:spPr bwMode="auto">
        <a:xfrm>
          <a:off x="50055236" y="434149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27" name="Text Box 15">
          <a:extLst>
            <a:ext uri="{FF2B5EF4-FFF2-40B4-BE49-F238E27FC236}">
              <a16:creationId xmlns:a16="http://schemas.microsoft.com/office/drawing/2014/main" id="{E898DD7A-9B97-488D-B6CA-EA72E2018430}"/>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528" name="Text Box 15">
          <a:extLst>
            <a:ext uri="{FF2B5EF4-FFF2-40B4-BE49-F238E27FC236}">
              <a16:creationId xmlns:a16="http://schemas.microsoft.com/office/drawing/2014/main" id="{66BD217F-492D-46EB-A382-9B4F75ED60CF}"/>
            </a:ext>
          </a:extLst>
        </xdr:cNvPr>
        <xdr:cNvSpPr txBox="1">
          <a:spLocks noChangeArrowheads="1"/>
        </xdr:cNvSpPr>
      </xdr:nvSpPr>
      <xdr:spPr bwMode="auto">
        <a:xfrm>
          <a:off x="46826261"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29" name="Text Box 15">
          <a:extLst>
            <a:ext uri="{FF2B5EF4-FFF2-40B4-BE49-F238E27FC236}">
              <a16:creationId xmlns:a16="http://schemas.microsoft.com/office/drawing/2014/main" id="{1DC18BD9-7EFC-455D-83C2-162FB9B735C0}"/>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530" name="Text Box 15">
          <a:extLst>
            <a:ext uri="{FF2B5EF4-FFF2-40B4-BE49-F238E27FC236}">
              <a16:creationId xmlns:a16="http://schemas.microsoft.com/office/drawing/2014/main" id="{46A0DD22-38D5-468C-BF1E-B9D75373B6D4}"/>
            </a:ext>
          </a:extLst>
        </xdr:cNvPr>
        <xdr:cNvSpPr txBox="1">
          <a:spLocks noChangeArrowheads="1"/>
        </xdr:cNvSpPr>
      </xdr:nvSpPr>
      <xdr:spPr bwMode="auto">
        <a:xfrm>
          <a:off x="50055236"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31" name="Text Box 15">
          <a:extLst>
            <a:ext uri="{FF2B5EF4-FFF2-40B4-BE49-F238E27FC236}">
              <a16:creationId xmlns:a16="http://schemas.microsoft.com/office/drawing/2014/main" id="{7DA7E0B6-2C7A-4F6C-A080-3C665CA166B9}"/>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32" name="Text Box 15">
          <a:extLst>
            <a:ext uri="{FF2B5EF4-FFF2-40B4-BE49-F238E27FC236}">
              <a16:creationId xmlns:a16="http://schemas.microsoft.com/office/drawing/2014/main" id="{F43F3C8D-16FA-42B3-8E55-1F8E9512AEE7}"/>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33" name="Text Box 15">
          <a:extLst>
            <a:ext uri="{FF2B5EF4-FFF2-40B4-BE49-F238E27FC236}">
              <a16:creationId xmlns:a16="http://schemas.microsoft.com/office/drawing/2014/main" id="{EDDE8539-0A70-46AF-9793-2689BBC90EDA}"/>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34" name="Text Box 15">
          <a:extLst>
            <a:ext uri="{FF2B5EF4-FFF2-40B4-BE49-F238E27FC236}">
              <a16:creationId xmlns:a16="http://schemas.microsoft.com/office/drawing/2014/main" id="{7A356CB5-9760-47F1-ACC2-C23204911BA7}"/>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35" name="Text Box 15">
          <a:extLst>
            <a:ext uri="{FF2B5EF4-FFF2-40B4-BE49-F238E27FC236}">
              <a16:creationId xmlns:a16="http://schemas.microsoft.com/office/drawing/2014/main" id="{E58DDB07-091F-496C-84EA-BD56AF8C71B2}"/>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36" name="Text Box 15">
          <a:extLst>
            <a:ext uri="{FF2B5EF4-FFF2-40B4-BE49-F238E27FC236}">
              <a16:creationId xmlns:a16="http://schemas.microsoft.com/office/drawing/2014/main" id="{E2C03A66-2E26-4194-B654-883F50CFCB41}"/>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37" name="Text Box 15">
          <a:extLst>
            <a:ext uri="{FF2B5EF4-FFF2-40B4-BE49-F238E27FC236}">
              <a16:creationId xmlns:a16="http://schemas.microsoft.com/office/drawing/2014/main" id="{13FEBCD6-F3CF-4084-A48A-8243060DF861}"/>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38" name="Text Box 15">
          <a:extLst>
            <a:ext uri="{FF2B5EF4-FFF2-40B4-BE49-F238E27FC236}">
              <a16:creationId xmlns:a16="http://schemas.microsoft.com/office/drawing/2014/main" id="{02FAE4CF-7EB7-477D-AB63-4C1E946E487C}"/>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39" name="Text Box 15">
          <a:extLst>
            <a:ext uri="{FF2B5EF4-FFF2-40B4-BE49-F238E27FC236}">
              <a16:creationId xmlns:a16="http://schemas.microsoft.com/office/drawing/2014/main" id="{654978EF-6C9C-4CF8-A969-E519A384B298}"/>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40" name="Text Box 15">
          <a:extLst>
            <a:ext uri="{FF2B5EF4-FFF2-40B4-BE49-F238E27FC236}">
              <a16:creationId xmlns:a16="http://schemas.microsoft.com/office/drawing/2014/main" id="{EA6933B7-B2B5-4CD0-8257-7A0239B62854}"/>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41" name="Text Box 15">
          <a:extLst>
            <a:ext uri="{FF2B5EF4-FFF2-40B4-BE49-F238E27FC236}">
              <a16:creationId xmlns:a16="http://schemas.microsoft.com/office/drawing/2014/main" id="{95B88EE1-5FB9-44AC-9C06-226CED2C7EE5}"/>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42" name="Text Box 15">
          <a:extLst>
            <a:ext uri="{FF2B5EF4-FFF2-40B4-BE49-F238E27FC236}">
              <a16:creationId xmlns:a16="http://schemas.microsoft.com/office/drawing/2014/main" id="{6140496A-8BEB-4E99-8371-0949945A9E3F}"/>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43" name="Text Box 15">
          <a:extLst>
            <a:ext uri="{FF2B5EF4-FFF2-40B4-BE49-F238E27FC236}">
              <a16:creationId xmlns:a16="http://schemas.microsoft.com/office/drawing/2014/main" id="{B9359848-062B-464F-948D-A0F5E7B2B80A}"/>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544" name="Text Box 15">
          <a:extLst>
            <a:ext uri="{FF2B5EF4-FFF2-40B4-BE49-F238E27FC236}">
              <a16:creationId xmlns:a16="http://schemas.microsoft.com/office/drawing/2014/main" id="{20999690-BBC7-4045-80B1-5B5AF489CB6D}"/>
            </a:ext>
          </a:extLst>
        </xdr:cNvPr>
        <xdr:cNvSpPr txBox="1">
          <a:spLocks noChangeArrowheads="1"/>
        </xdr:cNvSpPr>
      </xdr:nvSpPr>
      <xdr:spPr bwMode="auto">
        <a:xfrm>
          <a:off x="46826261"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45" name="Text Box 15">
          <a:extLst>
            <a:ext uri="{FF2B5EF4-FFF2-40B4-BE49-F238E27FC236}">
              <a16:creationId xmlns:a16="http://schemas.microsoft.com/office/drawing/2014/main" id="{58C55C3B-1D75-4B99-82E1-BAF3D243211A}"/>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546" name="Text Box 15">
          <a:extLst>
            <a:ext uri="{FF2B5EF4-FFF2-40B4-BE49-F238E27FC236}">
              <a16:creationId xmlns:a16="http://schemas.microsoft.com/office/drawing/2014/main" id="{E4547182-BA90-4F42-B477-BF1C9C76F67E}"/>
            </a:ext>
          </a:extLst>
        </xdr:cNvPr>
        <xdr:cNvSpPr txBox="1">
          <a:spLocks noChangeArrowheads="1"/>
        </xdr:cNvSpPr>
      </xdr:nvSpPr>
      <xdr:spPr bwMode="auto">
        <a:xfrm>
          <a:off x="50055236"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47" name="Text Box 15">
          <a:extLst>
            <a:ext uri="{FF2B5EF4-FFF2-40B4-BE49-F238E27FC236}">
              <a16:creationId xmlns:a16="http://schemas.microsoft.com/office/drawing/2014/main" id="{361BF2F7-1698-465B-B237-7551D4C3B46E}"/>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48" name="Text Box 15">
          <a:extLst>
            <a:ext uri="{FF2B5EF4-FFF2-40B4-BE49-F238E27FC236}">
              <a16:creationId xmlns:a16="http://schemas.microsoft.com/office/drawing/2014/main" id="{8DA3CD27-F290-4E8E-B283-3CF345D2233D}"/>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49" name="Text Box 15">
          <a:extLst>
            <a:ext uri="{FF2B5EF4-FFF2-40B4-BE49-F238E27FC236}">
              <a16:creationId xmlns:a16="http://schemas.microsoft.com/office/drawing/2014/main" id="{391BEAD1-43C8-48B2-8A95-03CA5456B3AE}"/>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50" name="Text Box 15">
          <a:extLst>
            <a:ext uri="{FF2B5EF4-FFF2-40B4-BE49-F238E27FC236}">
              <a16:creationId xmlns:a16="http://schemas.microsoft.com/office/drawing/2014/main" id="{A9000E70-8FF8-4D7F-9353-28F2A0FBEB67}"/>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51" name="Text Box 15">
          <a:extLst>
            <a:ext uri="{FF2B5EF4-FFF2-40B4-BE49-F238E27FC236}">
              <a16:creationId xmlns:a16="http://schemas.microsoft.com/office/drawing/2014/main" id="{2115F0A0-F6FD-4421-999C-FB3E7B70EF65}"/>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52" name="Text Box 15">
          <a:extLst>
            <a:ext uri="{FF2B5EF4-FFF2-40B4-BE49-F238E27FC236}">
              <a16:creationId xmlns:a16="http://schemas.microsoft.com/office/drawing/2014/main" id="{1A91132B-0422-4764-89FD-E083FAF1BBD5}"/>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53" name="Text Box 15">
          <a:extLst>
            <a:ext uri="{FF2B5EF4-FFF2-40B4-BE49-F238E27FC236}">
              <a16:creationId xmlns:a16="http://schemas.microsoft.com/office/drawing/2014/main" id="{0A3F50AE-CE34-404B-AB97-B878E7D48556}"/>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54" name="Text Box 15">
          <a:extLst>
            <a:ext uri="{FF2B5EF4-FFF2-40B4-BE49-F238E27FC236}">
              <a16:creationId xmlns:a16="http://schemas.microsoft.com/office/drawing/2014/main" id="{CC878A21-CBAD-4125-9689-B590BBF8C108}"/>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55" name="Text Box 15">
          <a:extLst>
            <a:ext uri="{FF2B5EF4-FFF2-40B4-BE49-F238E27FC236}">
              <a16:creationId xmlns:a16="http://schemas.microsoft.com/office/drawing/2014/main" id="{F822291A-4BC0-4743-9823-71EE6BCE57F4}"/>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56" name="Text Box 15">
          <a:extLst>
            <a:ext uri="{FF2B5EF4-FFF2-40B4-BE49-F238E27FC236}">
              <a16:creationId xmlns:a16="http://schemas.microsoft.com/office/drawing/2014/main" id="{4B2BE344-211A-4480-9DC4-2C720355DD12}"/>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57" name="Text Box 15">
          <a:extLst>
            <a:ext uri="{FF2B5EF4-FFF2-40B4-BE49-F238E27FC236}">
              <a16:creationId xmlns:a16="http://schemas.microsoft.com/office/drawing/2014/main" id="{52F02D42-2C71-4378-B2CE-6EDE2F6BD841}"/>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58" name="Text Box 15">
          <a:extLst>
            <a:ext uri="{FF2B5EF4-FFF2-40B4-BE49-F238E27FC236}">
              <a16:creationId xmlns:a16="http://schemas.microsoft.com/office/drawing/2014/main" id="{AB227416-B3C9-4A34-8753-79265594A3C5}"/>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59" name="Text Box 15">
          <a:extLst>
            <a:ext uri="{FF2B5EF4-FFF2-40B4-BE49-F238E27FC236}">
              <a16:creationId xmlns:a16="http://schemas.microsoft.com/office/drawing/2014/main" id="{C77A462D-4911-483B-ABEF-A64957DBF24D}"/>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60" name="Text Box 15">
          <a:extLst>
            <a:ext uri="{FF2B5EF4-FFF2-40B4-BE49-F238E27FC236}">
              <a16:creationId xmlns:a16="http://schemas.microsoft.com/office/drawing/2014/main" id="{FB6E79F9-F5D2-409A-BA76-225345CBE3E0}"/>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61" name="Text Box 15">
          <a:extLst>
            <a:ext uri="{FF2B5EF4-FFF2-40B4-BE49-F238E27FC236}">
              <a16:creationId xmlns:a16="http://schemas.microsoft.com/office/drawing/2014/main" id="{A0E85FF8-E94D-4B87-9425-993D264E002F}"/>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62" name="Text Box 15">
          <a:extLst>
            <a:ext uri="{FF2B5EF4-FFF2-40B4-BE49-F238E27FC236}">
              <a16:creationId xmlns:a16="http://schemas.microsoft.com/office/drawing/2014/main" id="{48C5CEBA-9AAC-41CE-9C9A-377DD0CFA097}"/>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63" name="Text Box 15">
          <a:extLst>
            <a:ext uri="{FF2B5EF4-FFF2-40B4-BE49-F238E27FC236}">
              <a16:creationId xmlns:a16="http://schemas.microsoft.com/office/drawing/2014/main" id="{9A799764-478D-42AD-AE7F-D5D9ABB6A88F}"/>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64" name="Text Box 15">
          <a:extLst>
            <a:ext uri="{FF2B5EF4-FFF2-40B4-BE49-F238E27FC236}">
              <a16:creationId xmlns:a16="http://schemas.microsoft.com/office/drawing/2014/main" id="{0B432A2F-CF81-4195-9010-4BD8E49A2E6D}"/>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65" name="Text Box 15">
          <a:extLst>
            <a:ext uri="{FF2B5EF4-FFF2-40B4-BE49-F238E27FC236}">
              <a16:creationId xmlns:a16="http://schemas.microsoft.com/office/drawing/2014/main" id="{24AC22A9-2D7B-49DF-A763-11C5C7626312}"/>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66" name="Text Box 15">
          <a:extLst>
            <a:ext uri="{FF2B5EF4-FFF2-40B4-BE49-F238E27FC236}">
              <a16:creationId xmlns:a16="http://schemas.microsoft.com/office/drawing/2014/main" id="{F5B66365-F347-4E6E-A860-1DD57824E413}"/>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67" name="Text Box 15">
          <a:extLst>
            <a:ext uri="{FF2B5EF4-FFF2-40B4-BE49-F238E27FC236}">
              <a16:creationId xmlns:a16="http://schemas.microsoft.com/office/drawing/2014/main" id="{C97BFD14-474B-47E6-8A03-CE4E80D43058}"/>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68" name="Text Box 15">
          <a:extLst>
            <a:ext uri="{FF2B5EF4-FFF2-40B4-BE49-F238E27FC236}">
              <a16:creationId xmlns:a16="http://schemas.microsoft.com/office/drawing/2014/main" id="{D9BD3DF8-9C64-4D5D-AEE0-9DD59D448029}"/>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69" name="Text Box 15">
          <a:extLst>
            <a:ext uri="{FF2B5EF4-FFF2-40B4-BE49-F238E27FC236}">
              <a16:creationId xmlns:a16="http://schemas.microsoft.com/office/drawing/2014/main" id="{C9335EA3-705A-49EF-84B7-CE73730929E0}"/>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70" name="Text Box 15">
          <a:extLst>
            <a:ext uri="{FF2B5EF4-FFF2-40B4-BE49-F238E27FC236}">
              <a16:creationId xmlns:a16="http://schemas.microsoft.com/office/drawing/2014/main" id="{90BC8429-08DF-4F1C-B40E-C2EEBF8478A0}"/>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71" name="Text Box 15">
          <a:extLst>
            <a:ext uri="{FF2B5EF4-FFF2-40B4-BE49-F238E27FC236}">
              <a16:creationId xmlns:a16="http://schemas.microsoft.com/office/drawing/2014/main" id="{2FA4B869-BFB1-4A23-819B-EB590398DEFD}"/>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72" name="Text Box 15">
          <a:extLst>
            <a:ext uri="{FF2B5EF4-FFF2-40B4-BE49-F238E27FC236}">
              <a16:creationId xmlns:a16="http://schemas.microsoft.com/office/drawing/2014/main" id="{89A34360-F114-499C-A60C-8CA3EA41E1E8}"/>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73" name="Text Box 15">
          <a:extLst>
            <a:ext uri="{FF2B5EF4-FFF2-40B4-BE49-F238E27FC236}">
              <a16:creationId xmlns:a16="http://schemas.microsoft.com/office/drawing/2014/main" id="{74908EF5-313A-45CA-AFC1-0AA20EE97701}"/>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574" name="Text Box 15">
          <a:extLst>
            <a:ext uri="{FF2B5EF4-FFF2-40B4-BE49-F238E27FC236}">
              <a16:creationId xmlns:a16="http://schemas.microsoft.com/office/drawing/2014/main" id="{BD4806B0-8B99-462A-AA0E-1521319F0696}"/>
            </a:ext>
          </a:extLst>
        </xdr:cNvPr>
        <xdr:cNvSpPr txBox="1">
          <a:spLocks noChangeArrowheads="1"/>
        </xdr:cNvSpPr>
      </xdr:nvSpPr>
      <xdr:spPr bwMode="auto">
        <a:xfrm>
          <a:off x="46826261"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75" name="Text Box 15">
          <a:extLst>
            <a:ext uri="{FF2B5EF4-FFF2-40B4-BE49-F238E27FC236}">
              <a16:creationId xmlns:a16="http://schemas.microsoft.com/office/drawing/2014/main" id="{AC83F426-D227-41EC-9E57-49CF2E78AFA3}"/>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576" name="Text Box 15">
          <a:extLst>
            <a:ext uri="{FF2B5EF4-FFF2-40B4-BE49-F238E27FC236}">
              <a16:creationId xmlns:a16="http://schemas.microsoft.com/office/drawing/2014/main" id="{292D7EC1-9E31-480E-B9E2-14AFB92F5984}"/>
            </a:ext>
          </a:extLst>
        </xdr:cNvPr>
        <xdr:cNvSpPr txBox="1">
          <a:spLocks noChangeArrowheads="1"/>
        </xdr:cNvSpPr>
      </xdr:nvSpPr>
      <xdr:spPr bwMode="auto">
        <a:xfrm>
          <a:off x="50055236"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77" name="Text Box 15">
          <a:extLst>
            <a:ext uri="{FF2B5EF4-FFF2-40B4-BE49-F238E27FC236}">
              <a16:creationId xmlns:a16="http://schemas.microsoft.com/office/drawing/2014/main" id="{B1454CE9-8D80-461C-AEAB-66065393D746}"/>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78" name="Text Box 15">
          <a:extLst>
            <a:ext uri="{FF2B5EF4-FFF2-40B4-BE49-F238E27FC236}">
              <a16:creationId xmlns:a16="http://schemas.microsoft.com/office/drawing/2014/main" id="{2AAEAC2D-33B3-4F22-8D6F-3ACF84F987A6}"/>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79" name="Text Box 15">
          <a:extLst>
            <a:ext uri="{FF2B5EF4-FFF2-40B4-BE49-F238E27FC236}">
              <a16:creationId xmlns:a16="http://schemas.microsoft.com/office/drawing/2014/main" id="{3A890A58-98F3-4B2F-BCB4-2F9DE8A784F9}"/>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80" name="Text Box 15">
          <a:extLst>
            <a:ext uri="{FF2B5EF4-FFF2-40B4-BE49-F238E27FC236}">
              <a16:creationId xmlns:a16="http://schemas.microsoft.com/office/drawing/2014/main" id="{CD93BB42-00C1-4AA7-A3CD-816201EEDD51}"/>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81" name="Text Box 15">
          <a:extLst>
            <a:ext uri="{FF2B5EF4-FFF2-40B4-BE49-F238E27FC236}">
              <a16:creationId xmlns:a16="http://schemas.microsoft.com/office/drawing/2014/main" id="{58AF40D3-F05F-4654-BF29-48A1696EBF20}"/>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82" name="Text Box 15">
          <a:extLst>
            <a:ext uri="{FF2B5EF4-FFF2-40B4-BE49-F238E27FC236}">
              <a16:creationId xmlns:a16="http://schemas.microsoft.com/office/drawing/2014/main" id="{448ABA71-255C-467F-B4FD-E860ABBC2F39}"/>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83" name="Text Box 15">
          <a:extLst>
            <a:ext uri="{FF2B5EF4-FFF2-40B4-BE49-F238E27FC236}">
              <a16:creationId xmlns:a16="http://schemas.microsoft.com/office/drawing/2014/main" id="{C057BF3E-7469-4586-9ED3-E8F04A050427}"/>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84" name="Text Box 15">
          <a:extLst>
            <a:ext uri="{FF2B5EF4-FFF2-40B4-BE49-F238E27FC236}">
              <a16:creationId xmlns:a16="http://schemas.microsoft.com/office/drawing/2014/main" id="{8E634327-B8D4-48AB-A552-B14DB177F278}"/>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85" name="Text Box 15">
          <a:extLst>
            <a:ext uri="{FF2B5EF4-FFF2-40B4-BE49-F238E27FC236}">
              <a16:creationId xmlns:a16="http://schemas.microsoft.com/office/drawing/2014/main" id="{18400F1D-4E09-40DE-81C2-AE2E85C38035}"/>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86" name="Text Box 15">
          <a:extLst>
            <a:ext uri="{FF2B5EF4-FFF2-40B4-BE49-F238E27FC236}">
              <a16:creationId xmlns:a16="http://schemas.microsoft.com/office/drawing/2014/main" id="{1DF25695-B32E-4F8E-A766-44EE2A2BD6EB}"/>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87" name="Text Box 15">
          <a:extLst>
            <a:ext uri="{FF2B5EF4-FFF2-40B4-BE49-F238E27FC236}">
              <a16:creationId xmlns:a16="http://schemas.microsoft.com/office/drawing/2014/main" id="{8D7901CC-F3B6-4066-864D-9A13FAF2C248}"/>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88" name="Text Box 15">
          <a:extLst>
            <a:ext uri="{FF2B5EF4-FFF2-40B4-BE49-F238E27FC236}">
              <a16:creationId xmlns:a16="http://schemas.microsoft.com/office/drawing/2014/main" id="{3EC7A78B-87F8-4A0D-9E35-90D344412299}"/>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89" name="Text Box 15">
          <a:extLst>
            <a:ext uri="{FF2B5EF4-FFF2-40B4-BE49-F238E27FC236}">
              <a16:creationId xmlns:a16="http://schemas.microsoft.com/office/drawing/2014/main" id="{2D7B5F6C-FE6A-4FFE-A39A-3FF65D9A0890}"/>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590" name="Text Box 15">
          <a:extLst>
            <a:ext uri="{FF2B5EF4-FFF2-40B4-BE49-F238E27FC236}">
              <a16:creationId xmlns:a16="http://schemas.microsoft.com/office/drawing/2014/main" id="{533B4AB6-B972-4E78-A2A2-9AE875AC29EA}"/>
            </a:ext>
          </a:extLst>
        </xdr:cNvPr>
        <xdr:cNvSpPr txBox="1">
          <a:spLocks noChangeArrowheads="1"/>
        </xdr:cNvSpPr>
      </xdr:nvSpPr>
      <xdr:spPr bwMode="auto">
        <a:xfrm>
          <a:off x="46826261"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91" name="Text Box 15">
          <a:extLst>
            <a:ext uri="{FF2B5EF4-FFF2-40B4-BE49-F238E27FC236}">
              <a16:creationId xmlns:a16="http://schemas.microsoft.com/office/drawing/2014/main" id="{FB4DCE08-F2B2-4005-895D-99C1D9A21325}"/>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592" name="Text Box 15">
          <a:extLst>
            <a:ext uri="{FF2B5EF4-FFF2-40B4-BE49-F238E27FC236}">
              <a16:creationId xmlns:a16="http://schemas.microsoft.com/office/drawing/2014/main" id="{0605C46C-6CDB-4F4B-8DD1-38E094E076E4}"/>
            </a:ext>
          </a:extLst>
        </xdr:cNvPr>
        <xdr:cNvSpPr txBox="1">
          <a:spLocks noChangeArrowheads="1"/>
        </xdr:cNvSpPr>
      </xdr:nvSpPr>
      <xdr:spPr bwMode="auto">
        <a:xfrm>
          <a:off x="50055236" y="47320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93" name="Text Box 15">
          <a:extLst>
            <a:ext uri="{FF2B5EF4-FFF2-40B4-BE49-F238E27FC236}">
              <a16:creationId xmlns:a16="http://schemas.microsoft.com/office/drawing/2014/main" id="{8980D1B8-8C4D-4623-93A6-9B1AF5FB9EDD}"/>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94" name="Text Box 15">
          <a:extLst>
            <a:ext uri="{FF2B5EF4-FFF2-40B4-BE49-F238E27FC236}">
              <a16:creationId xmlns:a16="http://schemas.microsoft.com/office/drawing/2014/main" id="{900104AA-AD86-40A2-BC6F-33B225B88B7C}"/>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95" name="Text Box 15">
          <a:extLst>
            <a:ext uri="{FF2B5EF4-FFF2-40B4-BE49-F238E27FC236}">
              <a16:creationId xmlns:a16="http://schemas.microsoft.com/office/drawing/2014/main" id="{84464C65-DD4D-4D79-A8A9-7F610EAA1A99}"/>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96" name="Text Box 15">
          <a:extLst>
            <a:ext uri="{FF2B5EF4-FFF2-40B4-BE49-F238E27FC236}">
              <a16:creationId xmlns:a16="http://schemas.microsoft.com/office/drawing/2014/main" id="{562515A9-A787-4C29-A5FC-C8D8620E2F1D}"/>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97" name="Text Box 15">
          <a:extLst>
            <a:ext uri="{FF2B5EF4-FFF2-40B4-BE49-F238E27FC236}">
              <a16:creationId xmlns:a16="http://schemas.microsoft.com/office/drawing/2014/main" id="{B2370E31-1BCE-41F3-ABA9-32C1A450CE56}"/>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598" name="Text Box 15">
          <a:extLst>
            <a:ext uri="{FF2B5EF4-FFF2-40B4-BE49-F238E27FC236}">
              <a16:creationId xmlns:a16="http://schemas.microsoft.com/office/drawing/2014/main" id="{FECA1996-4C72-434D-B9BB-5398C5F0D6B8}"/>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599" name="Text Box 15">
          <a:extLst>
            <a:ext uri="{FF2B5EF4-FFF2-40B4-BE49-F238E27FC236}">
              <a16:creationId xmlns:a16="http://schemas.microsoft.com/office/drawing/2014/main" id="{1BC39DE8-E9DB-4FBD-866C-A12F0938DD22}"/>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00" name="Text Box 15">
          <a:extLst>
            <a:ext uri="{FF2B5EF4-FFF2-40B4-BE49-F238E27FC236}">
              <a16:creationId xmlns:a16="http://schemas.microsoft.com/office/drawing/2014/main" id="{8F10F0E0-E301-40D7-A624-D81FA2E3014B}"/>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01" name="Text Box 15">
          <a:extLst>
            <a:ext uri="{FF2B5EF4-FFF2-40B4-BE49-F238E27FC236}">
              <a16:creationId xmlns:a16="http://schemas.microsoft.com/office/drawing/2014/main" id="{06EBA716-0707-482B-A2B3-C8E6E2F0626F}"/>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02" name="Text Box 15">
          <a:extLst>
            <a:ext uri="{FF2B5EF4-FFF2-40B4-BE49-F238E27FC236}">
              <a16:creationId xmlns:a16="http://schemas.microsoft.com/office/drawing/2014/main" id="{09C10590-599E-4ECB-9874-B35A6D3F27DB}"/>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03" name="Text Box 15">
          <a:extLst>
            <a:ext uri="{FF2B5EF4-FFF2-40B4-BE49-F238E27FC236}">
              <a16:creationId xmlns:a16="http://schemas.microsoft.com/office/drawing/2014/main" id="{495C6869-88D3-4612-9BBF-CC77158ECD37}"/>
            </a:ext>
          </a:extLst>
        </xdr:cNvPr>
        <xdr:cNvSpPr txBox="1">
          <a:spLocks noChangeArrowheads="1"/>
        </xdr:cNvSpPr>
      </xdr:nvSpPr>
      <xdr:spPr bwMode="auto">
        <a:xfrm>
          <a:off x="46826261"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04" name="Text Box 15">
          <a:extLst>
            <a:ext uri="{FF2B5EF4-FFF2-40B4-BE49-F238E27FC236}">
              <a16:creationId xmlns:a16="http://schemas.microsoft.com/office/drawing/2014/main" id="{6C2C11A9-81E0-4F29-B50C-4CAFBC99BE66}"/>
            </a:ext>
          </a:extLst>
        </xdr:cNvPr>
        <xdr:cNvSpPr txBox="1">
          <a:spLocks noChangeArrowheads="1"/>
        </xdr:cNvSpPr>
      </xdr:nvSpPr>
      <xdr:spPr bwMode="auto">
        <a:xfrm>
          <a:off x="50055236" y="47320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05" name="Text Box 15">
          <a:extLst>
            <a:ext uri="{FF2B5EF4-FFF2-40B4-BE49-F238E27FC236}">
              <a16:creationId xmlns:a16="http://schemas.microsoft.com/office/drawing/2014/main" id="{B44BBFC4-1B6B-4AF1-892D-74267CC1C3CF}"/>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606" name="Text Box 15">
          <a:extLst>
            <a:ext uri="{FF2B5EF4-FFF2-40B4-BE49-F238E27FC236}">
              <a16:creationId xmlns:a16="http://schemas.microsoft.com/office/drawing/2014/main" id="{59C550CC-760F-4273-BE5B-CF982890E4C6}"/>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07" name="Text Box 15">
          <a:extLst>
            <a:ext uri="{FF2B5EF4-FFF2-40B4-BE49-F238E27FC236}">
              <a16:creationId xmlns:a16="http://schemas.microsoft.com/office/drawing/2014/main" id="{195A0FC4-0ED1-4FCD-AAC7-94AE1F7A3752}"/>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608" name="Text Box 15">
          <a:extLst>
            <a:ext uri="{FF2B5EF4-FFF2-40B4-BE49-F238E27FC236}">
              <a16:creationId xmlns:a16="http://schemas.microsoft.com/office/drawing/2014/main" id="{9E2C1787-16EC-4FF4-8B71-9E1A506F32A0}"/>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09" name="Text Box 15">
          <a:extLst>
            <a:ext uri="{FF2B5EF4-FFF2-40B4-BE49-F238E27FC236}">
              <a16:creationId xmlns:a16="http://schemas.microsoft.com/office/drawing/2014/main" id="{946783B5-AB4D-428A-A25B-9F29668AA814}"/>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10" name="Text Box 15">
          <a:extLst>
            <a:ext uri="{FF2B5EF4-FFF2-40B4-BE49-F238E27FC236}">
              <a16:creationId xmlns:a16="http://schemas.microsoft.com/office/drawing/2014/main" id="{38A6C4F0-EE94-41D0-9B1A-490C0D2BED28}"/>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11" name="Text Box 15">
          <a:extLst>
            <a:ext uri="{FF2B5EF4-FFF2-40B4-BE49-F238E27FC236}">
              <a16:creationId xmlns:a16="http://schemas.microsoft.com/office/drawing/2014/main" id="{B766D851-DF59-4F53-9804-BF16DC05722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12" name="Text Box 15">
          <a:extLst>
            <a:ext uri="{FF2B5EF4-FFF2-40B4-BE49-F238E27FC236}">
              <a16:creationId xmlns:a16="http://schemas.microsoft.com/office/drawing/2014/main" id="{916E3C5A-02CD-48DA-9E4C-81A77712D8B7}"/>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13" name="Text Box 15">
          <a:extLst>
            <a:ext uri="{FF2B5EF4-FFF2-40B4-BE49-F238E27FC236}">
              <a16:creationId xmlns:a16="http://schemas.microsoft.com/office/drawing/2014/main" id="{81BC4325-468D-4AC4-8127-DD47FE5C7631}"/>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14" name="Text Box 15">
          <a:extLst>
            <a:ext uri="{FF2B5EF4-FFF2-40B4-BE49-F238E27FC236}">
              <a16:creationId xmlns:a16="http://schemas.microsoft.com/office/drawing/2014/main" id="{57C43652-ED4D-4E63-8293-F067BC0D01B2}"/>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15" name="Text Box 15">
          <a:extLst>
            <a:ext uri="{FF2B5EF4-FFF2-40B4-BE49-F238E27FC236}">
              <a16:creationId xmlns:a16="http://schemas.microsoft.com/office/drawing/2014/main" id="{844B6EA6-02CE-4017-A6A8-B612B909248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16" name="Text Box 15">
          <a:extLst>
            <a:ext uri="{FF2B5EF4-FFF2-40B4-BE49-F238E27FC236}">
              <a16:creationId xmlns:a16="http://schemas.microsoft.com/office/drawing/2014/main" id="{676E636A-D979-4FCC-9BF6-65A46FED060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17" name="Text Box 15">
          <a:extLst>
            <a:ext uri="{FF2B5EF4-FFF2-40B4-BE49-F238E27FC236}">
              <a16:creationId xmlns:a16="http://schemas.microsoft.com/office/drawing/2014/main" id="{07D54B31-E459-42E1-A1BB-E3456ACC2051}"/>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18" name="Text Box 15">
          <a:extLst>
            <a:ext uri="{FF2B5EF4-FFF2-40B4-BE49-F238E27FC236}">
              <a16:creationId xmlns:a16="http://schemas.microsoft.com/office/drawing/2014/main" id="{02FEBF04-E01B-4253-952C-AAE096BD0FE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19" name="Text Box 15">
          <a:extLst>
            <a:ext uri="{FF2B5EF4-FFF2-40B4-BE49-F238E27FC236}">
              <a16:creationId xmlns:a16="http://schemas.microsoft.com/office/drawing/2014/main" id="{5130D1D5-B6C8-4FC7-AB8C-43022832A4D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20" name="Text Box 15">
          <a:extLst>
            <a:ext uri="{FF2B5EF4-FFF2-40B4-BE49-F238E27FC236}">
              <a16:creationId xmlns:a16="http://schemas.microsoft.com/office/drawing/2014/main" id="{795C3CBF-E1B6-4ABE-92C8-06FF0693C2F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21" name="Text Box 15">
          <a:extLst>
            <a:ext uri="{FF2B5EF4-FFF2-40B4-BE49-F238E27FC236}">
              <a16:creationId xmlns:a16="http://schemas.microsoft.com/office/drawing/2014/main" id="{868A3856-B73F-4B92-A3F4-1FEFE0DA9AA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622" name="Text Box 15">
          <a:extLst>
            <a:ext uri="{FF2B5EF4-FFF2-40B4-BE49-F238E27FC236}">
              <a16:creationId xmlns:a16="http://schemas.microsoft.com/office/drawing/2014/main" id="{1FD97F2E-2101-43A1-898F-6F5FA4884277}"/>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23" name="Text Box 15">
          <a:extLst>
            <a:ext uri="{FF2B5EF4-FFF2-40B4-BE49-F238E27FC236}">
              <a16:creationId xmlns:a16="http://schemas.microsoft.com/office/drawing/2014/main" id="{55505311-DF72-4E36-ACC5-8050DC4CFF5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624" name="Text Box 15">
          <a:extLst>
            <a:ext uri="{FF2B5EF4-FFF2-40B4-BE49-F238E27FC236}">
              <a16:creationId xmlns:a16="http://schemas.microsoft.com/office/drawing/2014/main" id="{612FB347-8C1D-4A2F-9C91-2B822BDDA0C8}"/>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25" name="Text Box 15">
          <a:extLst>
            <a:ext uri="{FF2B5EF4-FFF2-40B4-BE49-F238E27FC236}">
              <a16:creationId xmlns:a16="http://schemas.microsoft.com/office/drawing/2014/main" id="{51E87C01-DA67-40A2-9046-E54EAA370F2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26" name="Text Box 15">
          <a:extLst>
            <a:ext uri="{FF2B5EF4-FFF2-40B4-BE49-F238E27FC236}">
              <a16:creationId xmlns:a16="http://schemas.microsoft.com/office/drawing/2014/main" id="{276EC6B8-91AC-472D-B28C-53FCCD900F08}"/>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27" name="Text Box 15">
          <a:extLst>
            <a:ext uri="{FF2B5EF4-FFF2-40B4-BE49-F238E27FC236}">
              <a16:creationId xmlns:a16="http://schemas.microsoft.com/office/drawing/2014/main" id="{34324F87-684F-4E66-AF5C-D83F6E2F20F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28" name="Text Box 15">
          <a:extLst>
            <a:ext uri="{FF2B5EF4-FFF2-40B4-BE49-F238E27FC236}">
              <a16:creationId xmlns:a16="http://schemas.microsoft.com/office/drawing/2014/main" id="{87E517D9-A31B-48C6-B33C-EA956E7A12FF}"/>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29" name="Text Box 15">
          <a:extLst>
            <a:ext uri="{FF2B5EF4-FFF2-40B4-BE49-F238E27FC236}">
              <a16:creationId xmlns:a16="http://schemas.microsoft.com/office/drawing/2014/main" id="{E35AA61E-C98F-458E-8FFA-868C45D13CBF}"/>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30" name="Text Box 15">
          <a:extLst>
            <a:ext uri="{FF2B5EF4-FFF2-40B4-BE49-F238E27FC236}">
              <a16:creationId xmlns:a16="http://schemas.microsoft.com/office/drawing/2014/main" id="{CBDBCFF4-F356-45D5-8BE4-B7FAC087ECD8}"/>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31" name="Text Box 15">
          <a:extLst>
            <a:ext uri="{FF2B5EF4-FFF2-40B4-BE49-F238E27FC236}">
              <a16:creationId xmlns:a16="http://schemas.microsoft.com/office/drawing/2014/main" id="{4AB6B26A-4ABF-4CAE-B377-494BF40426E4}"/>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32" name="Text Box 15">
          <a:extLst>
            <a:ext uri="{FF2B5EF4-FFF2-40B4-BE49-F238E27FC236}">
              <a16:creationId xmlns:a16="http://schemas.microsoft.com/office/drawing/2014/main" id="{4B0AFD0F-BA31-402C-9F2F-8D39932B549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33" name="Text Box 15">
          <a:extLst>
            <a:ext uri="{FF2B5EF4-FFF2-40B4-BE49-F238E27FC236}">
              <a16:creationId xmlns:a16="http://schemas.microsoft.com/office/drawing/2014/main" id="{38D8D09F-D537-4905-B36F-3F68801C7715}"/>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34" name="Text Box 15">
          <a:extLst>
            <a:ext uri="{FF2B5EF4-FFF2-40B4-BE49-F238E27FC236}">
              <a16:creationId xmlns:a16="http://schemas.microsoft.com/office/drawing/2014/main" id="{CAAB33D0-00B7-4B46-8639-4E874A7A08A7}"/>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35" name="Text Box 15">
          <a:extLst>
            <a:ext uri="{FF2B5EF4-FFF2-40B4-BE49-F238E27FC236}">
              <a16:creationId xmlns:a16="http://schemas.microsoft.com/office/drawing/2014/main" id="{E0366779-F5A5-499B-8E2C-FF8B3DD255A0}"/>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36" name="Text Box 15">
          <a:extLst>
            <a:ext uri="{FF2B5EF4-FFF2-40B4-BE49-F238E27FC236}">
              <a16:creationId xmlns:a16="http://schemas.microsoft.com/office/drawing/2014/main" id="{6FEE72AA-01E0-4794-9DFE-3D023EE4EAB8}"/>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37" name="Text Box 15">
          <a:extLst>
            <a:ext uri="{FF2B5EF4-FFF2-40B4-BE49-F238E27FC236}">
              <a16:creationId xmlns:a16="http://schemas.microsoft.com/office/drawing/2014/main" id="{A060057C-5961-45EB-AE84-8D21D8CCBEFA}"/>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38" name="Text Box 15">
          <a:extLst>
            <a:ext uri="{FF2B5EF4-FFF2-40B4-BE49-F238E27FC236}">
              <a16:creationId xmlns:a16="http://schemas.microsoft.com/office/drawing/2014/main" id="{173C362E-2884-46A3-AE9A-A3D7661B41D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39" name="Text Box 15">
          <a:extLst>
            <a:ext uri="{FF2B5EF4-FFF2-40B4-BE49-F238E27FC236}">
              <a16:creationId xmlns:a16="http://schemas.microsoft.com/office/drawing/2014/main" id="{47BC9F3F-936F-4989-9251-91FE3C8497CF}"/>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40" name="Text Box 15">
          <a:extLst>
            <a:ext uri="{FF2B5EF4-FFF2-40B4-BE49-F238E27FC236}">
              <a16:creationId xmlns:a16="http://schemas.microsoft.com/office/drawing/2014/main" id="{3385FE8F-0CB9-4C2E-8994-8A1C6644BD5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41" name="Text Box 15">
          <a:extLst>
            <a:ext uri="{FF2B5EF4-FFF2-40B4-BE49-F238E27FC236}">
              <a16:creationId xmlns:a16="http://schemas.microsoft.com/office/drawing/2014/main" id="{69FC8C7B-5CAF-4F20-B649-377DE1BC6E4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42" name="Text Box 15">
          <a:extLst>
            <a:ext uri="{FF2B5EF4-FFF2-40B4-BE49-F238E27FC236}">
              <a16:creationId xmlns:a16="http://schemas.microsoft.com/office/drawing/2014/main" id="{419EB3FF-242E-4903-8B59-2A5122BC626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43" name="Text Box 15">
          <a:extLst>
            <a:ext uri="{FF2B5EF4-FFF2-40B4-BE49-F238E27FC236}">
              <a16:creationId xmlns:a16="http://schemas.microsoft.com/office/drawing/2014/main" id="{4C808281-BEC6-4BF8-8226-4921A042BAA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44" name="Text Box 15">
          <a:extLst>
            <a:ext uri="{FF2B5EF4-FFF2-40B4-BE49-F238E27FC236}">
              <a16:creationId xmlns:a16="http://schemas.microsoft.com/office/drawing/2014/main" id="{034535DE-8E58-4349-9A27-8A548FED4C2B}"/>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45" name="Text Box 15">
          <a:extLst>
            <a:ext uri="{FF2B5EF4-FFF2-40B4-BE49-F238E27FC236}">
              <a16:creationId xmlns:a16="http://schemas.microsoft.com/office/drawing/2014/main" id="{5143C0CF-0B62-4EF8-9E9E-7BCF98EF9B4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46" name="Text Box 15">
          <a:extLst>
            <a:ext uri="{FF2B5EF4-FFF2-40B4-BE49-F238E27FC236}">
              <a16:creationId xmlns:a16="http://schemas.microsoft.com/office/drawing/2014/main" id="{46DE7F74-0D58-4D9A-9884-1099E05B82BE}"/>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47" name="Text Box 15">
          <a:extLst>
            <a:ext uri="{FF2B5EF4-FFF2-40B4-BE49-F238E27FC236}">
              <a16:creationId xmlns:a16="http://schemas.microsoft.com/office/drawing/2014/main" id="{34A72C77-FA8C-43E9-96B5-555DE7AB2E3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48" name="Text Box 15">
          <a:extLst>
            <a:ext uri="{FF2B5EF4-FFF2-40B4-BE49-F238E27FC236}">
              <a16:creationId xmlns:a16="http://schemas.microsoft.com/office/drawing/2014/main" id="{93D3F28E-78C7-43E4-8C3D-CB008E2518D6}"/>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49" name="Text Box 15">
          <a:extLst>
            <a:ext uri="{FF2B5EF4-FFF2-40B4-BE49-F238E27FC236}">
              <a16:creationId xmlns:a16="http://schemas.microsoft.com/office/drawing/2014/main" id="{9BE2E785-DE06-42D1-9E99-E319EA1AB22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50" name="Text Box 15">
          <a:extLst>
            <a:ext uri="{FF2B5EF4-FFF2-40B4-BE49-F238E27FC236}">
              <a16:creationId xmlns:a16="http://schemas.microsoft.com/office/drawing/2014/main" id="{6B038A03-D1E7-45EA-9A27-7BDB77CD462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51" name="Text Box 15">
          <a:extLst>
            <a:ext uri="{FF2B5EF4-FFF2-40B4-BE49-F238E27FC236}">
              <a16:creationId xmlns:a16="http://schemas.microsoft.com/office/drawing/2014/main" id="{7BBA56C9-3186-4EE0-AA63-7C3B3FE36364}"/>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213632"/>
    <xdr:sp macro="" textlink="">
      <xdr:nvSpPr>
        <xdr:cNvPr id="652" name="Text Box 15">
          <a:extLst>
            <a:ext uri="{FF2B5EF4-FFF2-40B4-BE49-F238E27FC236}">
              <a16:creationId xmlns:a16="http://schemas.microsoft.com/office/drawing/2014/main" id="{B57D5D80-4FA7-4CBD-8896-F74E634C52BE}"/>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53" name="Text Box 15">
          <a:extLst>
            <a:ext uri="{FF2B5EF4-FFF2-40B4-BE49-F238E27FC236}">
              <a16:creationId xmlns:a16="http://schemas.microsoft.com/office/drawing/2014/main" id="{CD678266-09BA-4239-B797-FD069E32649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213632"/>
    <xdr:sp macro="" textlink="">
      <xdr:nvSpPr>
        <xdr:cNvPr id="654" name="Text Box 15">
          <a:extLst>
            <a:ext uri="{FF2B5EF4-FFF2-40B4-BE49-F238E27FC236}">
              <a16:creationId xmlns:a16="http://schemas.microsoft.com/office/drawing/2014/main" id="{63F651FF-3030-4DFB-AF1A-ED0FE6081444}"/>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55" name="Text Box 15">
          <a:extLst>
            <a:ext uri="{FF2B5EF4-FFF2-40B4-BE49-F238E27FC236}">
              <a16:creationId xmlns:a16="http://schemas.microsoft.com/office/drawing/2014/main" id="{F3DF73F1-9F48-4412-A6F8-F9C0498FB37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56" name="Text Box 15">
          <a:extLst>
            <a:ext uri="{FF2B5EF4-FFF2-40B4-BE49-F238E27FC236}">
              <a16:creationId xmlns:a16="http://schemas.microsoft.com/office/drawing/2014/main" id="{9B96F59F-8CBA-4DBF-BD2E-A355CB43EFF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57" name="Text Box 15">
          <a:extLst>
            <a:ext uri="{FF2B5EF4-FFF2-40B4-BE49-F238E27FC236}">
              <a16:creationId xmlns:a16="http://schemas.microsoft.com/office/drawing/2014/main" id="{8D0C9075-92A5-4B0E-9846-7164857B88A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58" name="Text Box 15">
          <a:extLst>
            <a:ext uri="{FF2B5EF4-FFF2-40B4-BE49-F238E27FC236}">
              <a16:creationId xmlns:a16="http://schemas.microsoft.com/office/drawing/2014/main" id="{66317794-CDBC-4038-937E-80718599802E}"/>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59" name="Text Box 15">
          <a:extLst>
            <a:ext uri="{FF2B5EF4-FFF2-40B4-BE49-F238E27FC236}">
              <a16:creationId xmlns:a16="http://schemas.microsoft.com/office/drawing/2014/main" id="{49F76AAF-B588-412D-A1B5-179D228EB6F0}"/>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60" name="Text Box 15">
          <a:extLst>
            <a:ext uri="{FF2B5EF4-FFF2-40B4-BE49-F238E27FC236}">
              <a16:creationId xmlns:a16="http://schemas.microsoft.com/office/drawing/2014/main" id="{4992A61C-E495-4CA4-9559-8C0A5926FDCD}"/>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61" name="Text Box 15">
          <a:extLst>
            <a:ext uri="{FF2B5EF4-FFF2-40B4-BE49-F238E27FC236}">
              <a16:creationId xmlns:a16="http://schemas.microsoft.com/office/drawing/2014/main" id="{D9A5C481-1522-4AC8-BBF5-3C32FD2C768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62" name="Text Box 15">
          <a:extLst>
            <a:ext uri="{FF2B5EF4-FFF2-40B4-BE49-F238E27FC236}">
              <a16:creationId xmlns:a16="http://schemas.microsoft.com/office/drawing/2014/main" id="{1583F407-CE63-42F3-A48F-F194210EC3BE}"/>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63" name="Text Box 15">
          <a:extLst>
            <a:ext uri="{FF2B5EF4-FFF2-40B4-BE49-F238E27FC236}">
              <a16:creationId xmlns:a16="http://schemas.microsoft.com/office/drawing/2014/main" id="{DCB10C6F-356B-4697-88F9-99DB3F6E813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64" name="Text Box 15">
          <a:extLst>
            <a:ext uri="{FF2B5EF4-FFF2-40B4-BE49-F238E27FC236}">
              <a16:creationId xmlns:a16="http://schemas.microsoft.com/office/drawing/2014/main" id="{4326E748-2193-40C7-9072-C214796E2D22}"/>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19</xdr:row>
      <xdr:rowOff>0</xdr:rowOff>
    </xdr:from>
    <xdr:ext cx="95250" cy="442269"/>
    <xdr:sp macro="" textlink="">
      <xdr:nvSpPr>
        <xdr:cNvPr id="665" name="Text Box 15">
          <a:extLst>
            <a:ext uri="{FF2B5EF4-FFF2-40B4-BE49-F238E27FC236}">
              <a16:creationId xmlns:a16="http://schemas.microsoft.com/office/drawing/2014/main" id="{EB28AEB8-D9B4-4F99-9146-C3874E51FAA0}"/>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19</xdr:row>
      <xdr:rowOff>0</xdr:rowOff>
    </xdr:from>
    <xdr:ext cx="95250" cy="442269"/>
    <xdr:sp macro="" textlink="">
      <xdr:nvSpPr>
        <xdr:cNvPr id="666" name="Text Box 15">
          <a:extLst>
            <a:ext uri="{FF2B5EF4-FFF2-40B4-BE49-F238E27FC236}">
              <a16:creationId xmlns:a16="http://schemas.microsoft.com/office/drawing/2014/main" id="{2CDE7E1C-721B-45FC-BF5D-B78387F0AEE5}"/>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67" name="Text Box 15">
          <a:extLst>
            <a:ext uri="{FF2B5EF4-FFF2-40B4-BE49-F238E27FC236}">
              <a16:creationId xmlns:a16="http://schemas.microsoft.com/office/drawing/2014/main" id="{1FD9E89E-B357-4910-ADEF-6C5B77F3465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213632"/>
    <xdr:sp macro="" textlink="">
      <xdr:nvSpPr>
        <xdr:cNvPr id="668" name="Text Box 15">
          <a:extLst>
            <a:ext uri="{FF2B5EF4-FFF2-40B4-BE49-F238E27FC236}">
              <a16:creationId xmlns:a16="http://schemas.microsoft.com/office/drawing/2014/main" id="{29E545F4-98B1-47F9-B851-E3477425E13D}"/>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69" name="Text Box 15">
          <a:extLst>
            <a:ext uri="{FF2B5EF4-FFF2-40B4-BE49-F238E27FC236}">
              <a16:creationId xmlns:a16="http://schemas.microsoft.com/office/drawing/2014/main" id="{AC535B20-C167-47B9-9825-4937910A3F4D}"/>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213632"/>
    <xdr:sp macro="" textlink="">
      <xdr:nvSpPr>
        <xdr:cNvPr id="670" name="Text Box 15">
          <a:extLst>
            <a:ext uri="{FF2B5EF4-FFF2-40B4-BE49-F238E27FC236}">
              <a16:creationId xmlns:a16="http://schemas.microsoft.com/office/drawing/2014/main" id="{21230D50-8E41-4247-926B-9D11388C5C5E}"/>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71" name="Text Box 15">
          <a:extLst>
            <a:ext uri="{FF2B5EF4-FFF2-40B4-BE49-F238E27FC236}">
              <a16:creationId xmlns:a16="http://schemas.microsoft.com/office/drawing/2014/main" id="{2D82DF18-194D-4D8F-9047-6CFE547AC98D}"/>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72" name="Text Box 15">
          <a:extLst>
            <a:ext uri="{FF2B5EF4-FFF2-40B4-BE49-F238E27FC236}">
              <a16:creationId xmlns:a16="http://schemas.microsoft.com/office/drawing/2014/main" id="{A46D8154-15FE-4BCE-8EAC-FE8BE4D1235C}"/>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73" name="Text Box 15">
          <a:extLst>
            <a:ext uri="{FF2B5EF4-FFF2-40B4-BE49-F238E27FC236}">
              <a16:creationId xmlns:a16="http://schemas.microsoft.com/office/drawing/2014/main" id="{8AC97481-4497-4918-9F71-1178FC90024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74" name="Text Box 15">
          <a:extLst>
            <a:ext uri="{FF2B5EF4-FFF2-40B4-BE49-F238E27FC236}">
              <a16:creationId xmlns:a16="http://schemas.microsoft.com/office/drawing/2014/main" id="{80EBE86E-6377-4161-B7B9-899EE7F6B33F}"/>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75" name="Text Box 15">
          <a:extLst>
            <a:ext uri="{FF2B5EF4-FFF2-40B4-BE49-F238E27FC236}">
              <a16:creationId xmlns:a16="http://schemas.microsoft.com/office/drawing/2014/main" id="{8528287D-E94B-4CFE-A832-B61A51D51215}"/>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76" name="Text Box 15">
          <a:extLst>
            <a:ext uri="{FF2B5EF4-FFF2-40B4-BE49-F238E27FC236}">
              <a16:creationId xmlns:a16="http://schemas.microsoft.com/office/drawing/2014/main" id="{FD8BEF95-CD9D-4779-A848-D27402CC6739}"/>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77" name="Text Box 15">
          <a:extLst>
            <a:ext uri="{FF2B5EF4-FFF2-40B4-BE49-F238E27FC236}">
              <a16:creationId xmlns:a16="http://schemas.microsoft.com/office/drawing/2014/main" id="{A21C73E6-167F-49A6-A1D2-CC74F58FA614}"/>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78" name="Text Box 15">
          <a:extLst>
            <a:ext uri="{FF2B5EF4-FFF2-40B4-BE49-F238E27FC236}">
              <a16:creationId xmlns:a16="http://schemas.microsoft.com/office/drawing/2014/main" id="{BE457BC0-2682-4ADD-82BF-9B92125C423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79" name="Text Box 15">
          <a:extLst>
            <a:ext uri="{FF2B5EF4-FFF2-40B4-BE49-F238E27FC236}">
              <a16:creationId xmlns:a16="http://schemas.microsoft.com/office/drawing/2014/main" id="{3E017295-FB2C-428D-BB39-83A21FAC286A}"/>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80" name="Text Box 15">
          <a:extLst>
            <a:ext uri="{FF2B5EF4-FFF2-40B4-BE49-F238E27FC236}">
              <a16:creationId xmlns:a16="http://schemas.microsoft.com/office/drawing/2014/main" id="{BF36B1BE-63C8-44FD-A936-DFBE5724F1BD}"/>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81" name="Text Box 15">
          <a:extLst>
            <a:ext uri="{FF2B5EF4-FFF2-40B4-BE49-F238E27FC236}">
              <a16:creationId xmlns:a16="http://schemas.microsoft.com/office/drawing/2014/main" id="{AB13D493-9179-44B0-BEB2-2DC01EDD8D7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82" name="Text Box 15">
          <a:extLst>
            <a:ext uri="{FF2B5EF4-FFF2-40B4-BE49-F238E27FC236}">
              <a16:creationId xmlns:a16="http://schemas.microsoft.com/office/drawing/2014/main" id="{2E8418DD-B37C-4AF0-8688-794A93C1660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83" name="Text Box 15">
          <a:extLst>
            <a:ext uri="{FF2B5EF4-FFF2-40B4-BE49-F238E27FC236}">
              <a16:creationId xmlns:a16="http://schemas.microsoft.com/office/drawing/2014/main" id="{F873E146-5DDC-436E-9442-7C333795C130}"/>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213632"/>
    <xdr:sp macro="" textlink="">
      <xdr:nvSpPr>
        <xdr:cNvPr id="684" name="Text Box 15">
          <a:extLst>
            <a:ext uri="{FF2B5EF4-FFF2-40B4-BE49-F238E27FC236}">
              <a16:creationId xmlns:a16="http://schemas.microsoft.com/office/drawing/2014/main" id="{C796EE29-BFEA-4267-A8B9-A3B197550D6B}"/>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85" name="Text Box 15">
          <a:extLst>
            <a:ext uri="{FF2B5EF4-FFF2-40B4-BE49-F238E27FC236}">
              <a16:creationId xmlns:a16="http://schemas.microsoft.com/office/drawing/2014/main" id="{EEEEAC3C-0C0B-4026-9F0E-A7B27B220B5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213632"/>
    <xdr:sp macro="" textlink="">
      <xdr:nvSpPr>
        <xdr:cNvPr id="686" name="Text Box 15">
          <a:extLst>
            <a:ext uri="{FF2B5EF4-FFF2-40B4-BE49-F238E27FC236}">
              <a16:creationId xmlns:a16="http://schemas.microsoft.com/office/drawing/2014/main" id="{45FDFA99-EC3B-4960-8556-3072D1C59A4C}"/>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87" name="Text Box 15">
          <a:extLst>
            <a:ext uri="{FF2B5EF4-FFF2-40B4-BE49-F238E27FC236}">
              <a16:creationId xmlns:a16="http://schemas.microsoft.com/office/drawing/2014/main" id="{B258C3FE-8D2B-4FF2-AE13-E665114027C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88" name="Text Box 15">
          <a:extLst>
            <a:ext uri="{FF2B5EF4-FFF2-40B4-BE49-F238E27FC236}">
              <a16:creationId xmlns:a16="http://schemas.microsoft.com/office/drawing/2014/main" id="{0445C2CA-95F7-4AF8-9AEE-32B73C1AE3BD}"/>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89" name="Text Box 15">
          <a:extLst>
            <a:ext uri="{FF2B5EF4-FFF2-40B4-BE49-F238E27FC236}">
              <a16:creationId xmlns:a16="http://schemas.microsoft.com/office/drawing/2014/main" id="{14F32B4F-15EB-43FF-90F0-B9E2489E91EE}"/>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90" name="Text Box 15">
          <a:extLst>
            <a:ext uri="{FF2B5EF4-FFF2-40B4-BE49-F238E27FC236}">
              <a16:creationId xmlns:a16="http://schemas.microsoft.com/office/drawing/2014/main" id="{74A58FB9-9BB3-4771-B944-7754E973D9F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91" name="Text Box 15">
          <a:extLst>
            <a:ext uri="{FF2B5EF4-FFF2-40B4-BE49-F238E27FC236}">
              <a16:creationId xmlns:a16="http://schemas.microsoft.com/office/drawing/2014/main" id="{33D9D8C4-1EDF-4BBC-BE1F-41219704721F}"/>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92" name="Text Box 15">
          <a:extLst>
            <a:ext uri="{FF2B5EF4-FFF2-40B4-BE49-F238E27FC236}">
              <a16:creationId xmlns:a16="http://schemas.microsoft.com/office/drawing/2014/main" id="{69B0149D-2AE1-4560-8426-94DCE08B3DB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93" name="Text Box 15">
          <a:extLst>
            <a:ext uri="{FF2B5EF4-FFF2-40B4-BE49-F238E27FC236}">
              <a16:creationId xmlns:a16="http://schemas.microsoft.com/office/drawing/2014/main" id="{8AE37C73-6176-4856-832D-D5A3F9B6E1EC}"/>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94" name="Text Box 15">
          <a:extLst>
            <a:ext uri="{FF2B5EF4-FFF2-40B4-BE49-F238E27FC236}">
              <a16:creationId xmlns:a16="http://schemas.microsoft.com/office/drawing/2014/main" id="{F997FDBA-75C6-4D83-A600-7D1AA6B9889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95" name="Text Box 15">
          <a:extLst>
            <a:ext uri="{FF2B5EF4-FFF2-40B4-BE49-F238E27FC236}">
              <a16:creationId xmlns:a16="http://schemas.microsoft.com/office/drawing/2014/main" id="{5300E9EE-CC99-44A0-9C03-5B425FB1DA0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96" name="Text Box 15">
          <a:extLst>
            <a:ext uri="{FF2B5EF4-FFF2-40B4-BE49-F238E27FC236}">
              <a16:creationId xmlns:a16="http://schemas.microsoft.com/office/drawing/2014/main" id="{A9B44A45-BCAC-4BAA-AC73-33495C06929C}"/>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97" name="Text Box 15">
          <a:extLst>
            <a:ext uri="{FF2B5EF4-FFF2-40B4-BE49-F238E27FC236}">
              <a16:creationId xmlns:a16="http://schemas.microsoft.com/office/drawing/2014/main" id="{23178B0B-176A-4DE8-B979-CCF42BBB1B2D}"/>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698" name="Text Box 15">
          <a:extLst>
            <a:ext uri="{FF2B5EF4-FFF2-40B4-BE49-F238E27FC236}">
              <a16:creationId xmlns:a16="http://schemas.microsoft.com/office/drawing/2014/main" id="{1232F8FF-D3B6-4003-ACE9-E3A893B06BC2}"/>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699" name="Text Box 15">
          <a:extLst>
            <a:ext uri="{FF2B5EF4-FFF2-40B4-BE49-F238E27FC236}">
              <a16:creationId xmlns:a16="http://schemas.microsoft.com/office/drawing/2014/main" id="{3F8F3333-2A4C-4DAE-873A-C2C480FEA49F}"/>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00" name="Text Box 15">
          <a:extLst>
            <a:ext uri="{FF2B5EF4-FFF2-40B4-BE49-F238E27FC236}">
              <a16:creationId xmlns:a16="http://schemas.microsoft.com/office/drawing/2014/main" id="{817D718F-E1AA-4101-B343-A05DA69C6E25}"/>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01" name="Text Box 15">
          <a:extLst>
            <a:ext uri="{FF2B5EF4-FFF2-40B4-BE49-F238E27FC236}">
              <a16:creationId xmlns:a16="http://schemas.microsoft.com/office/drawing/2014/main" id="{3C74AC7F-FD3C-4D49-BB8F-B87C31B1526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02" name="Text Box 15">
          <a:extLst>
            <a:ext uri="{FF2B5EF4-FFF2-40B4-BE49-F238E27FC236}">
              <a16:creationId xmlns:a16="http://schemas.microsoft.com/office/drawing/2014/main" id="{8E3E6428-636F-49A1-BA0F-1FE64CCCEF6B}"/>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03" name="Text Box 15">
          <a:extLst>
            <a:ext uri="{FF2B5EF4-FFF2-40B4-BE49-F238E27FC236}">
              <a16:creationId xmlns:a16="http://schemas.microsoft.com/office/drawing/2014/main" id="{75B3A7CE-FAE8-4831-9691-B077E0781C4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04" name="Text Box 15">
          <a:extLst>
            <a:ext uri="{FF2B5EF4-FFF2-40B4-BE49-F238E27FC236}">
              <a16:creationId xmlns:a16="http://schemas.microsoft.com/office/drawing/2014/main" id="{4EE32C26-F08D-4CC0-9A4A-0F604C56305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05" name="Text Box 15">
          <a:extLst>
            <a:ext uri="{FF2B5EF4-FFF2-40B4-BE49-F238E27FC236}">
              <a16:creationId xmlns:a16="http://schemas.microsoft.com/office/drawing/2014/main" id="{9F5E8BF1-6968-43A3-A4A2-59D6F821398A}"/>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06" name="Text Box 15">
          <a:extLst>
            <a:ext uri="{FF2B5EF4-FFF2-40B4-BE49-F238E27FC236}">
              <a16:creationId xmlns:a16="http://schemas.microsoft.com/office/drawing/2014/main" id="{674C9C4C-0CA3-4C00-801C-95CE82AB8C9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07" name="Text Box 15">
          <a:extLst>
            <a:ext uri="{FF2B5EF4-FFF2-40B4-BE49-F238E27FC236}">
              <a16:creationId xmlns:a16="http://schemas.microsoft.com/office/drawing/2014/main" id="{6A42FE69-AB12-4BEE-847C-DA495E685DCD}"/>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08" name="Text Box 15">
          <a:extLst>
            <a:ext uri="{FF2B5EF4-FFF2-40B4-BE49-F238E27FC236}">
              <a16:creationId xmlns:a16="http://schemas.microsoft.com/office/drawing/2014/main" id="{452E31D5-AFA8-4EF7-B024-E1196FEB5ADF}"/>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09" name="Text Box 15">
          <a:extLst>
            <a:ext uri="{FF2B5EF4-FFF2-40B4-BE49-F238E27FC236}">
              <a16:creationId xmlns:a16="http://schemas.microsoft.com/office/drawing/2014/main" id="{AAA08DBC-5551-40D5-8759-FE81677E102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10" name="Text Box 15">
          <a:extLst>
            <a:ext uri="{FF2B5EF4-FFF2-40B4-BE49-F238E27FC236}">
              <a16:creationId xmlns:a16="http://schemas.microsoft.com/office/drawing/2014/main" id="{A4360E75-CC76-46B9-8587-BAFE22BD5FA6}"/>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11" name="Text Box 15">
          <a:extLst>
            <a:ext uri="{FF2B5EF4-FFF2-40B4-BE49-F238E27FC236}">
              <a16:creationId xmlns:a16="http://schemas.microsoft.com/office/drawing/2014/main" id="{C66CE5E6-DED4-4ECC-B6EA-26D0EA9D5E6E}"/>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12" name="Text Box 15">
          <a:extLst>
            <a:ext uri="{FF2B5EF4-FFF2-40B4-BE49-F238E27FC236}">
              <a16:creationId xmlns:a16="http://schemas.microsoft.com/office/drawing/2014/main" id="{CD0901C8-AC76-4C99-A122-921DEEB4FCB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13" name="Text Box 15">
          <a:extLst>
            <a:ext uri="{FF2B5EF4-FFF2-40B4-BE49-F238E27FC236}">
              <a16:creationId xmlns:a16="http://schemas.microsoft.com/office/drawing/2014/main" id="{D693BF28-E6CF-47D2-9B83-33CA286821C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213632"/>
    <xdr:sp macro="" textlink="">
      <xdr:nvSpPr>
        <xdr:cNvPr id="714" name="Text Box 15">
          <a:extLst>
            <a:ext uri="{FF2B5EF4-FFF2-40B4-BE49-F238E27FC236}">
              <a16:creationId xmlns:a16="http://schemas.microsoft.com/office/drawing/2014/main" id="{1F7B51AB-EFC7-436E-99D6-23A3850F21CF}"/>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15" name="Text Box 15">
          <a:extLst>
            <a:ext uri="{FF2B5EF4-FFF2-40B4-BE49-F238E27FC236}">
              <a16:creationId xmlns:a16="http://schemas.microsoft.com/office/drawing/2014/main" id="{31C0916B-F176-4951-9BB3-2CD45547D54B}"/>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213632"/>
    <xdr:sp macro="" textlink="">
      <xdr:nvSpPr>
        <xdr:cNvPr id="716" name="Text Box 15">
          <a:extLst>
            <a:ext uri="{FF2B5EF4-FFF2-40B4-BE49-F238E27FC236}">
              <a16:creationId xmlns:a16="http://schemas.microsoft.com/office/drawing/2014/main" id="{62C1B654-8058-4D2F-B7F2-5042E2690F1D}"/>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17" name="Text Box 15">
          <a:extLst>
            <a:ext uri="{FF2B5EF4-FFF2-40B4-BE49-F238E27FC236}">
              <a16:creationId xmlns:a16="http://schemas.microsoft.com/office/drawing/2014/main" id="{B2D862AC-E59B-4BFE-90C7-BE16BC735106}"/>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18" name="Text Box 15">
          <a:extLst>
            <a:ext uri="{FF2B5EF4-FFF2-40B4-BE49-F238E27FC236}">
              <a16:creationId xmlns:a16="http://schemas.microsoft.com/office/drawing/2014/main" id="{B0B23A23-B167-4DF9-8597-1B9FF4BA8E3F}"/>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19" name="Text Box 15">
          <a:extLst>
            <a:ext uri="{FF2B5EF4-FFF2-40B4-BE49-F238E27FC236}">
              <a16:creationId xmlns:a16="http://schemas.microsoft.com/office/drawing/2014/main" id="{FD8DF7DF-51AD-4B06-9106-B984C5867071}"/>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20" name="Text Box 15">
          <a:extLst>
            <a:ext uri="{FF2B5EF4-FFF2-40B4-BE49-F238E27FC236}">
              <a16:creationId xmlns:a16="http://schemas.microsoft.com/office/drawing/2014/main" id="{43245FE7-0FDD-4C1B-9391-204183AFD9EF}"/>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21" name="Text Box 15">
          <a:extLst>
            <a:ext uri="{FF2B5EF4-FFF2-40B4-BE49-F238E27FC236}">
              <a16:creationId xmlns:a16="http://schemas.microsoft.com/office/drawing/2014/main" id="{C6951F13-DB9A-4B40-B023-FDCF82DBF7B0}"/>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22" name="Text Box 15">
          <a:extLst>
            <a:ext uri="{FF2B5EF4-FFF2-40B4-BE49-F238E27FC236}">
              <a16:creationId xmlns:a16="http://schemas.microsoft.com/office/drawing/2014/main" id="{EDA43C5F-89C8-4089-8DD9-D3FD60C115E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23" name="Text Box 15">
          <a:extLst>
            <a:ext uri="{FF2B5EF4-FFF2-40B4-BE49-F238E27FC236}">
              <a16:creationId xmlns:a16="http://schemas.microsoft.com/office/drawing/2014/main" id="{E888C5F8-EFE8-4ECE-B2A5-0F494574ACE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24" name="Text Box 15">
          <a:extLst>
            <a:ext uri="{FF2B5EF4-FFF2-40B4-BE49-F238E27FC236}">
              <a16:creationId xmlns:a16="http://schemas.microsoft.com/office/drawing/2014/main" id="{1949A51A-200A-46A2-BA04-C66FD197F47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25" name="Text Box 15">
          <a:extLst>
            <a:ext uri="{FF2B5EF4-FFF2-40B4-BE49-F238E27FC236}">
              <a16:creationId xmlns:a16="http://schemas.microsoft.com/office/drawing/2014/main" id="{E08DED7A-5797-45EE-A75A-602177139022}"/>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26" name="Text Box 15">
          <a:extLst>
            <a:ext uri="{FF2B5EF4-FFF2-40B4-BE49-F238E27FC236}">
              <a16:creationId xmlns:a16="http://schemas.microsoft.com/office/drawing/2014/main" id="{068D1B0E-7E60-44A5-8FB1-72282DC661BD}"/>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27" name="Text Box 15">
          <a:extLst>
            <a:ext uri="{FF2B5EF4-FFF2-40B4-BE49-F238E27FC236}">
              <a16:creationId xmlns:a16="http://schemas.microsoft.com/office/drawing/2014/main" id="{5AC51CC5-49B9-4712-ACAF-D1D4723B9D49}"/>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28" name="Text Box 15">
          <a:extLst>
            <a:ext uri="{FF2B5EF4-FFF2-40B4-BE49-F238E27FC236}">
              <a16:creationId xmlns:a16="http://schemas.microsoft.com/office/drawing/2014/main" id="{659A15D4-22B0-4551-A209-BFD90936CBD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29" name="Text Box 15">
          <a:extLst>
            <a:ext uri="{FF2B5EF4-FFF2-40B4-BE49-F238E27FC236}">
              <a16:creationId xmlns:a16="http://schemas.microsoft.com/office/drawing/2014/main" id="{42AF092D-6C5F-4B32-9C15-B26343EF577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213632"/>
    <xdr:sp macro="" textlink="">
      <xdr:nvSpPr>
        <xdr:cNvPr id="730" name="Text Box 15">
          <a:extLst>
            <a:ext uri="{FF2B5EF4-FFF2-40B4-BE49-F238E27FC236}">
              <a16:creationId xmlns:a16="http://schemas.microsoft.com/office/drawing/2014/main" id="{2604FFDC-A230-4E27-8DBB-E5E626F70B26}"/>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31" name="Text Box 15">
          <a:extLst>
            <a:ext uri="{FF2B5EF4-FFF2-40B4-BE49-F238E27FC236}">
              <a16:creationId xmlns:a16="http://schemas.microsoft.com/office/drawing/2014/main" id="{917D53CB-ACD4-40E4-8747-DD09BDE95DC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213632"/>
    <xdr:sp macro="" textlink="">
      <xdr:nvSpPr>
        <xdr:cNvPr id="732" name="Text Box 15">
          <a:extLst>
            <a:ext uri="{FF2B5EF4-FFF2-40B4-BE49-F238E27FC236}">
              <a16:creationId xmlns:a16="http://schemas.microsoft.com/office/drawing/2014/main" id="{62B26150-3B0F-4611-A531-567C7D97D5D2}"/>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33" name="Text Box 15">
          <a:extLst>
            <a:ext uri="{FF2B5EF4-FFF2-40B4-BE49-F238E27FC236}">
              <a16:creationId xmlns:a16="http://schemas.microsoft.com/office/drawing/2014/main" id="{11736D0C-69AB-479A-A6B6-4917BFA3D33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34" name="Text Box 15">
          <a:extLst>
            <a:ext uri="{FF2B5EF4-FFF2-40B4-BE49-F238E27FC236}">
              <a16:creationId xmlns:a16="http://schemas.microsoft.com/office/drawing/2014/main" id="{A0C7F4DD-9CA6-4AF6-BD4C-72B3939BBBF3}"/>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35" name="Text Box 15">
          <a:extLst>
            <a:ext uri="{FF2B5EF4-FFF2-40B4-BE49-F238E27FC236}">
              <a16:creationId xmlns:a16="http://schemas.microsoft.com/office/drawing/2014/main" id="{57ECE18E-0AB8-4CCB-910C-41FC718079F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36" name="Text Box 15">
          <a:extLst>
            <a:ext uri="{FF2B5EF4-FFF2-40B4-BE49-F238E27FC236}">
              <a16:creationId xmlns:a16="http://schemas.microsoft.com/office/drawing/2014/main" id="{CDC90A57-9037-49AA-9579-F5B7A613A236}"/>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37" name="Text Box 15">
          <a:extLst>
            <a:ext uri="{FF2B5EF4-FFF2-40B4-BE49-F238E27FC236}">
              <a16:creationId xmlns:a16="http://schemas.microsoft.com/office/drawing/2014/main" id="{A4E84509-989A-49FE-81A1-E81E41012CB6}"/>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38" name="Text Box 15">
          <a:extLst>
            <a:ext uri="{FF2B5EF4-FFF2-40B4-BE49-F238E27FC236}">
              <a16:creationId xmlns:a16="http://schemas.microsoft.com/office/drawing/2014/main" id="{56DD8090-3C17-4C99-81E5-C83B9B46136C}"/>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39" name="Text Box 15">
          <a:extLst>
            <a:ext uri="{FF2B5EF4-FFF2-40B4-BE49-F238E27FC236}">
              <a16:creationId xmlns:a16="http://schemas.microsoft.com/office/drawing/2014/main" id="{735199BA-B380-4427-A135-F87D9979304A}"/>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40" name="Text Box 15">
          <a:extLst>
            <a:ext uri="{FF2B5EF4-FFF2-40B4-BE49-F238E27FC236}">
              <a16:creationId xmlns:a16="http://schemas.microsoft.com/office/drawing/2014/main" id="{25313311-882F-4ACE-92B8-106CA4000A5C}"/>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41" name="Text Box 15">
          <a:extLst>
            <a:ext uri="{FF2B5EF4-FFF2-40B4-BE49-F238E27FC236}">
              <a16:creationId xmlns:a16="http://schemas.microsoft.com/office/drawing/2014/main" id="{7A2666FC-B920-4916-8810-7E94CADC6AD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42" name="Text Box 15">
          <a:extLst>
            <a:ext uri="{FF2B5EF4-FFF2-40B4-BE49-F238E27FC236}">
              <a16:creationId xmlns:a16="http://schemas.microsoft.com/office/drawing/2014/main" id="{BB852069-BAEB-4027-B71B-DF024E03C85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43" name="Text Box 15">
          <a:extLst>
            <a:ext uri="{FF2B5EF4-FFF2-40B4-BE49-F238E27FC236}">
              <a16:creationId xmlns:a16="http://schemas.microsoft.com/office/drawing/2014/main" id="{2F5C8EF6-4BD9-411B-8650-4CC75DBDC4E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44" name="Text Box 15">
          <a:extLst>
            <a:ext uri="{FF2B5EF4-FFF2-40B4-BE49-F238E27FC236}">
              <a16:creationId xmlns:a16="http://schemas.microsoft.com/office/drawing/2014/main" id="{878A8BF7-A822-4CE9-A9AA-AC078B094B48}"/>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45" name="Text Box 15">
          <a:extLst>
            <a:ext uri="{FF2B5EF4-FFF2-40B4-BE49-F238E27FC236}">
              <a16:creationId xmlns:a16="http://schemas.microsoft.com/office/drawing/2014/main" id="{A3AC5D93-1A22-4302-A238-DCB8747C5816}"/>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213632"/>
    <xdr:sp macro="" textlink="">
      <xdr:nvSpPr>
        <xdr:cNvPr id="746" name="Text Box 15">
          <a:extLst>
            <a:ext uri="{FF2B5EF4-FFF2-40B4-BE49-F238E27FC236}">
              <a16:creationId xmlns:a16="http://schemas.microsoft.com/office/drawing/2014/main" id="{428A06F2-C395-4F52-B263-462DEF40A8E6}"/>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47" name="Text Box 15">
          <a:extLst>
            <a:ext uri="{FF2B5EF4-FFF2-40B4-BE49-F238E27FC236}">
              <a16:creationId xmlns:a16="http://schemas.microsoft.com/office/drawing/2014/main" id="{FC6F0514-BE05-4369-B039-BFD1C372AD95}"/>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213632"/>
    <xdr:sp macro="" textlink="">
      <xdr:nvSpPr>
        <xdr:cNvPr id="748" name="Text Box 15">
          <a:extLst>
            <a:ext uri="{FF2B5EF4-FFF2-40B4-BE49-F238E27FC236}">
              <a16:creationId xmlns:a16="http://schemas.microsoft.com/office/drawing/2014/main" id="{6B582ADA-0F96-48B2-A556-4D3A43575017}"/>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49" name="Text Box 15">
          <a:extLst>
            <a:ext uri="{FF2B5EF4-FFF2-40B4-BE49-F238E27FC236}">
              <a16:creationId xmlns:a16="http://schemas.microsoft.com/office/drawing/2014/main" id="{0F624009-93B1-4AC8-A470-8BED16A3CFB5}"/>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50" name="Text Box 15">
          <a:extLst>
            <a:ext uri="{FF2B5EF4-FFF2-40B4-BE49-F238E27FC236}">
              <a16:creationId xmlns:a16="http://schemas.microsoft.com/office/drawing/2014/main" id="{4A2B1847-B3F0-406E-AAE6-E29DEABD9D0B}"/>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51" name="Text Box 15">
          <a:extLst>
            <a:ext uri="{FF2B5EF4-FFF2-40B4-BE49-F238E27FC236}">
              <a16:creationId xmlns:a16="http://schemas.microsoft.com/office/drawing/2014/main" id="{F7A5308C-3A11-47F5-BE7F-74B472566C91}"/>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52" name="Text Box 15">
          <a:extLst>
            <a:ext uri="{FF2B5EF4-FFF2-40B4-BE49-F238E27FC236}">
              <a16:creationId xmlns:a16="http://schemas.microsoft.com/office/drawing/2014/main" id="{B6535B1E-9A4D-48C2-807C-6F182D846D3E}"/>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53" name="Text Box 15">
          <a:extLst>
            <a:ext uri="{FF2B5EF4-FFF2-40B4-BE49-F238E27FC236}">
              <a16:creationId xmlns:a16="http://schemas.microsoft.com/office/drawing/2014/main" id="{29B17EB1-4EBE-4C1C-9B56-A121A340242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54" name="Text Box 15">
          <a:extLst>
            <a:ext uri="{FF2B5EF4-FFF2-40B4-BE49-F238E27FC236}">
              <a16:creationId xmlns:a16="http://schemas.microsoft.com/office/drawing/2014/main" id="{5620BA58-CAC8-4B6E-9B05-5D2116AFD7C5}"/>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55" name="Text Box 15">
          <a:extLst>
            <a:ext uri="{FF2B5EF4-FFF2-40B4-BE49-F238E27FC236}">
              <a16:creationId xmlns:a16="http://schemas.microsoft.com/office/drawing/2014/main" id="{FBC7C08D-EB5C-4E25-849D-0E23D2C73BC4}"/>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56" name="Text Box 15">
          <a:extLst>
            <a:ext uri="{FF2B5EF4-FFF2-40B4-BE49-F238E27FC236}">
              <a16:creationId xmlns:a16="http://schemas.microsoft.com/office/drawing/2014/main" id="{F669D00E-EAE5-49C4-84A6-509E28EB325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57" name="Text Box 15">
          <a:extLst>
            <a:ext uri="{FF2B5EF4-FFF2-40B4-BE49-F238E27FC236}">
              <a16:creationId xmlns:a16="http://schemas.microsoft.com/office/drawing/2014/main" id="{2166465A-60D0-42F3-94A4-0DE230D51EF1}"/>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58" name="Text Box 15">
          <a:extLst>
            <a:ext uri="{FF2B5EF4-FFF2-40B4-BE49-F238E27FC236}">
              <a16:creationId xmlns:a16="http://schemas.microsoft.com/office/drawing/2014/main" id="{8D03473B-1208-45F6-9622-4441C04FBEC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59" name="Text Box 15">
          <a:extLst>
            <a:ext uri="{FF2B5EF4-FFF2-40B4-BE49-F238E27FC236}">
              <a16:creationId xmlns:a16="http://schemas.microsoft.com/office/drawing/2014/main" id="{8CE73E1C-DEBF-4987-B514-6AC40A62D40F}"/>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60" name="Text Box 15">
          <a:extLst>
            <a:ext uri="{FF2B5EF4-FFF2-40B4-BE49-F238E27FC236}">
              <a16:creationId xmlns:a16="http://schemas.microsoft.com/office/drawing/2014/main" id="{85A7214F-75FA-4776-8DA7-71CF6B4FD33F}"/>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61" name="Text Box 15">
          <a:extLst>
            <a:ext uri="{FF2B5EF4-FFF2-40B4-BE49-F238E27FC236}">
              <a16:creationId xmlns:a16="http://schemas.microsoft.com/office/drawing/2014/main" id="{8054AC3C-2076-4DF9-ABB5-0887B7E71A9B}"/>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62" name="Text Box 15">
          <a:extLst>
            <a:ext uri="{FF2B5EF4-FFF2-40B4-BE49-F238E27FC236}">
              <a16:creationId xmlns:a16="http://schemas.microsoft.com/office/drawing/2014/main" id="{3B402A0E-5417-4E78-8D2C-D8B7B1513E7B}"/>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63" name="Text Box 15">
          <a:extLst>
            <a:ext uri="{FF2B5EF4-FFF2-40B4-BE49-F238E27FC236}">
              <a16:creationId xmlns:a16="http://schemas.microsoft.com/office/drawing/2014/main" id="{93B79DCE-4D26-424E-9EA8-1F6F57CCF000}"/>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64" name="Text Box 15">
          <a:extLst>
            <a:ext uri="{FF2B5EF4-FFF2-40B4-BE49-F238E27FC236}">
              <a16:creationId xmlns:a16="http://schemas.microsoft.com/office/drawing/2014/main" id="{E36B7A43-9298-4092-BBE2-FD16DD4ABE9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65" name="Text Box 15">
          <a:extLst>
            <a:ext uri="{FF2B5EF4-FFF2-40B4-BE49-F238E27FC236}">
              <a16:creationId xmlns:a16="http://schemas.microsoft.com/office/drawing/2014/main" id="{D4DA3476-4E86-4AF8-8F52-8C7FA6FFAA03}"/>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66" name="Text Box 15">
          <a:extLst>
            <a:ext uri="{FF2B5EF4-FFF2-40B4-BE49-F238E27FC236}">
              <a16:creationId xmlns:a16="http://schemas.microsoft.com/office/drawing/2014/main" id="{F8807DC7-5283-4B6E-90D5-9CF9C12A02E2}"/>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67" name="Text Box 15">
          <a:extLst>
            <a:ext uri="{FF2B5EF4-FFF2-40B4-BE49-F238E27FC236}">
              <a16:creationId xmlns:a16="http://schemas.microsoft.com/office/drawing/2014/main" id="{6B730E66-BD23-4A0E-A5EE-7241CEC140F9}"/>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68" name="Text Box 15">
          <a:extLst>
            <a:ext uri="{FF2B5EF4-FFF2-40B4-BE49-F238E27FC236}">
              <a16:creationId xmlns:a16="http://schemas.microsoft.com/office/drawing/2014/main" id="{832B860B-EAF5-4271-BB00-F36B5254895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69" name="Text Box 15">
          <a:extLst>
            <a:ext uri="{FF2B5EF4-FFF2-40B4-BE49-F238E27FC236}">
              <a16:creationId xmlns:a16="http://schemas.microsoft.com/office/drawing/2014/main" id="{4BCCDFA5-D26A-4DEF-BA6C-0E9A5097D6BC}"/>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70" name="Text Box 15">
          <a:extLst>
            <a:ext uri="{FF2B5EF4-FFF2-40B4-BE49-F238E27FC236}">
              <a16:creationId xmlns:a16="http://schemas.microsoft.com/office/drawing/2014/main" id="{619E46ED-FD68-49FE-B4C6-BE030F0ECC8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71" name="Text Box 15">
          <a:extLst>
            <a:ext uri="{FF2B5EF4-FFF2-40B4-BE49-F238E27FC236}">
              <a16:creationId xmlns:a16="http://schemas.microsoft.com/office/drawing/2014/main" id="{EC1F3752-A7FD-43D2-90A0-078E521C3EC9}"/>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72" name="Text Box 15">
          <a:extLst>
            <a:ext uri="{FF2B5EF4-FFF2-40B4-BE49-F238E27FC236}">
              <a16:creationId xmlns:a16="http://schemas.microsoft.com/office/drawing/2014/main" id="{BA8C242B-BFBA-4E97-999E-1AAEAC1453E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73" name="Text Box 15">
          <a:extLst>
            <a:ext uri="{FF2B5EF4-FFF2-40B4-BE49-F238E27FC236}">
              <a16:creationId xmlns:a16="http://schemas.microsoft.com/office/drawing/2014/main" id="{4A36C0D4-BEFB-45E1-8A13-10258AE707C5}"/>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74" name="Text Box 15">
          <a:extLst>
            <a:ext uri="{FF2B5EF4-FFF2-40B4-BE49-F238E27FC236}">
              <a16:creationId xmlns:a16="http://schemas.microsoft.com/office/drawing/2014/main" id="{F331332F-3D1E-4A1C-97CA-49D6C25CE48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75" name="Text Box 15">
          <a:extLst>
            <a:ext uri="{FF2B5EF4-FFF2-40B4-BE49-F238E27FC236}">
              <a16:creationId xmlns:a16="http://schemas.microsoft.com/office/drawing/2014/main" id="{625591D2-B1A7-4B7C-903B-9129671AC3E8}"/>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213632"/>
    <xdr:sp macro="" textlink="">
      <xdr:nvSpPr>
        <xdr:cNvPr id="776" name="Text Box 15">
          <a:extLst>
            <a:ext uri="{FF2B5EF4-FFF2-40B4-BE49-F238E27FC236}">
              <a16:creationId xmlns:a16="http://schemas.microsoft.com/office/drawing/2014/main" id="{189989B4-BDFD-49C1-AB1F-19C46F6532E5}"/>
            </a:ext>
          </a:extLst>
        </xdr:cNvPr>
        <xdr:cNvSpPr txBox="1">
          <a:spLocks noChangeArrowheads="1"/>
        </xdr:cNvSpPr>
      </xdr:nvSpPr>
      <xdr:spPr bwMode="auto">
        <a:xfrm>
          <a:off x="471183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77" name="Text Box 15">
          <a:extLst>
            <a:ext uri="{FF2B5EF4-FFF2-40B4-BE49-F238E27FC236}">
              <a16:creationId xmlns:a16="http://schemas.microsoft.com/office/drawing/2014/main" id="{EB24367D-2E2F-4ABC-8B3F-63193A1FD35A}"/>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213632"/>
    <xdr:sp macro="" textlink="">
      <xdr:nvSpPr>
        <xdr:cNvPr id="778" name="Text Box 15">
          <a:extLst>
            <a:ext uri="{FF2B5EF4-FFF2-40B4-BE49-F238E27FC236}">
              <a16:creationId xmlns:a16="http://schemas.microsoft.com/office/drawing/2014/main" id="{7B95A4E5-707A-4068-89D4-109438373428}"/>
            </a:ext>
          </a:extLst>
        </xdr:cNvPr>
        <xdr:cNvSpPr txBox="1">
          <a:spLocks noChangeArrowheads="1"/>
        </xdr:cNvSpPr>
      </xdr:nvSpPr>
      <xdr:spPr bwMode="auto">
        <a:xfrm>
          <a:off x="50356861" y="43402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79" name="Text Box 15">
          <a:extLst>
            <a:ext uri="{FF2B5EF4-FFF2-40B4-BE49-F238E27FC236}">
              <a16:creationId xmlns:a16="http://schemas.microsoft.com/office/drawing/2014/main" id="{5391AD76-77B7-4FFA-AEDE-A19CBA153C62}"/>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80" name="Text Box 15">
          <a:extLst>
            <a:ext uri="{FF2B5EF4-FFF2-40B4-BE49-F238E27FC236}">
              <a16:creationId xmlns:a16="http://schemas.microsoft.com/office/drawing/2014/main" id="{6460367A-1FDD-4755-A3D1-6F769DF788A4}"/>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81" name="Text Box 15">
          <a:extLst>
            <a:ext uri="{FF2B5EF4-FFF2-40B4-BE49-F238E27FC236}">
              <a16:creationId xmlns:a16="http://schemas.microsoft.com/office/drawing/2014/main" id="{BC73780C-D8EC-43CB-BE90-A8D16E503592}"/>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82" name="Text Box 15">
          <a:extLst>
            <a:ext uri="{FF2B5EF4-FFF2-40B4-BE49-F238E27FC236}">
              <a16:creationId xmlns:a16="http://schemas.microsoft.com/office/drawing/2014/main" id="{0AA3B4BD-DDC0-4E64-B648-B370AFA41AC9}"/>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83" name="Text Box 15">
          <a:extLst>
            <a:ext uri="{FF2B5EF4-FFF2-40B4-BE49-F238E27FC236}">
              <a16:creationId xmlns:a16="http://schemas.microsoft.com/office/drawing/2014/main" id="{C4DA442A-DF9A-48AD-98BB-FAA6FF24AAA2}"/>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84" name="Text Box 15">
          <a:extLst>
            <a:ext uri="{FF2B5EF4-FFF2-40B4-BE49-F238E27FC236}">
              <a16:creationId xmlns:a16="http://schemas.microsoft.com/office/drawing/2014/main" id="{87E5AF47-42B5-4FA1-A0A4-FDCC20E64B31}"/>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85" name="Text Box 15">
          <a:extLst>
            <a:ext uri="{FF2B5EF4-FFF2-40B4-BE49-F238E27FC236}">
              <a16:creationId xmlns:a16="http://schemas.microsoft.com/office/drawing/2014/main" id="{97C5B6FA-9B80-4733-B896-6E8C479814FD}"/>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86" name="Text Box 15">
          <a:extLst>
            <a:ext uri="{FF2B5EF4-FFF2-40B4-BE49-F238E27FC236}">
              <a16:creationId xmlns:a16="http://schemas.microsoft.com/office/drawing/2014/main" id="{7851CE5F-18FC-4B52-B29C-26EA5BBA7376}"/>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87" name="Text Box 15">
          <a:extLst>
            <a:ext uri="{FF2B5EF4-FFF2-40B4-BE49-F238E27FC236}">
              <a16:creationId xmlns:a16="http://schemas.microsoft.com/office/drawing/2014/main" id="{6E7B0F1E-375E-4D0A-89D0-B6C44E09745D}"/>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88" name="Text Box 15">
          <a:extLst>
            <a:ext uri="{FF2B5EF4-FFF2-40B4-BE49-F238E27FC236}">
              <a16:creationId xmlns:a16="http://schemas.microsoft.com/office/drawing/2014/main" id="{4D3DA1BD-1C45-4B35-910B-3021E0298390}"/>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1361</xdr:colOff>
      <xdr:row>20</xdr:row>
      <xdr:rowOff>0</xdr:rowOff>
    </xdr:from>
    <xdr:ext cx="95250" cy="442269"/>
    <xdr:sp macro="" textlink="">
      <xdr:nvSpPr>
        <xdr:cNvPr id="789" name="Text Box 15">
          <a:extLst>
            <a:ext uri="{FF2B5EF4-FFF2-40B4-BE49-F238E27FC236}">
              <a16:creationId xmlns:a16="http://schemas.microsoft.com/office/drawing/2014/main" id="{8772D256-A47E-48FB-BC6E-492AC1298EF7}"/>
            </a:ext>
          </a:extLst>
        </xdr:cNvPr>
        <xdr:cNvSpPr txBox="1">
          <a:spLocks noChangeArrowheads="1"/>
        </xdr:cNvSpPr>
      </xdr:nvSpPr>
      <xdr:spPr bwMode="auto">
        <a:xfrm>
          <a:off x="471183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1361</xdr:colOff>
      <xdr:row>20</xdr:row>
      <xdr:rowOff>0</xdr:rowOff>
    </xdr:from>
    <xdr:ext cx="95250" cy="442269"/>
    <xdr:sp macro="" textlink="">
      <xdr:nvSpPr>
        <xdr:cNvPr id="790" name="Text Box 15">
          <a:extLst>
            <a:ext uri="{FF2B5EF4-FFF2-40B4-BE49-F238E27FC236}">
              <a16:creationId xmlns:a16="http://schemas.microsoft.com/office/drawing/2014/main" id="{7FCA4AEF-8FB4-41B5-A22E-2DA517A55BB7}"/>
            </a:ext>
          </a:extLst>
        </xdr:cNvPr>
        <xdr:cNvSpPr txBox="1">
          <a:spLocks noChangeArrowheads="1"/>
        </xdr:cNvSpPr>
      </xdr:nvSpPr>
      <xdr:spPr bwMode="auto">
        <a:xfrm>
          <a:off x="50356861" y="4340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amirez/Downloads/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scritorio\gestion%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efreshError="1">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row>
        <row r="6">
          <cell r="P6" t="str">
            <v>Impacto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8C084-7790-4556-A117-C69FCA416A9A}">
  <dimension ref="A1:BE768"/>
  <sheetViews>
    <sheetView tabSelected="1" topLeftCell="E1" zoomScale="60" zoomScaleNormal="60" workbookViewId="0">
      <selection activeCell="W6" sqref="W6"/>
    </sheetView>
  </sheetViews>
  <sheetFormatPr baseColWidth="10" defaultColWidth="11.42578125" defaultRowHeight="24" x14ac:dyDescent="0.4"/>
  <cols>
    <col min="1" max="1" width="8.28515625" style="33" customWidth="1"/>
    <col min="2" max="2" width="31" style="33" customWidth="1"/>
    <col min="3" max="3" width="23.28515625" style="33" customWidth="1"/>
    <col min="4" max="4" width="28.42578125" style="33" customWidth="1"/>
    <col min="5" max="5" width="47.42578125" style="33" customWidth="1"/>
    <col min="6" max="6" width="35.85546875" style="33" customWidth="1"/>
    <col min="7" max="7" width="24.7109375" style="33" customWidth="1"/>
    <col min="8" max="8" width="15.85546875" style="33" customWidth="1"/>
    <col min="9" max="9" width="27.42578125" style="33" customWidth="1"/>
    <col min="10" max="10" width="11.140625" style="33" customWidth="1"/>
    <col min="11" max="11" width="13" style="33" customWidth="1"/>
    <col min="12" max="12" width="12.28515625" style="33" customWidth="1"/>
    <col min="13" max="13" width="21.85546875" style="33" customWidth="1"/>
    <col min="14" max="14" width="12.28515625" style="33" customWidth="1"/>
    <col min="15" max="15" width="12.140625" style="33" customWidth="1"/>
    <col min="16" max="18" width="24.28515625" style="33" customWidth="1"/>
    <col min="19" max="19" width="9" style="33" customWidth="1"/>
    <col min="20" max="20" width="12.7109375" style="33" customWidth="1"/>
    <col min="21" max="21" width="10.28515625" style="33" customWidth="1"/>
    <col min="22" max="22" width="12.7109375" style="33" customWidth="1"/>
    <col min="23" max="23" width="8.42578125" style="33" customWidth="1"/>
    <col min="24" max="24" width="30.7109375" style="33" customWidth="1"/>
    <col min="25" max="25" width="42.28515625" style="33" customWidth="1"/>
    <col min="26" max="26" width="46.5703125" style="33" customWidth="1"/>
    <col min="27" max="27" width="58.7109375" style="34" customWidth="1"/>
    <col min="28" max="28" width="57.5703125" style="34" customWidth="1"/>
    <col min="29" max="29" width="57.5703125" style="34" hidden="1" customWidth="1"/>
    <col min="30" max="30" width="19.28515625" style="33" customWidth="1"/>
    <col min="31" max="34" width="16.140625" style="33" customWidth="1"/>
    <col min="35" max="35" width="18.42578125" style="33" customWidth="1"/>
    <col min="36" max="37" width="16.140625" style="33" customWidth="1"/>
    <col min="38" max="38" width="12.7109375" style="33" customWidth="1"/>
    <col min="39" max="39" width="9.140625" style="33" customWidth="1"/>
    <col min="40" max="41" width="11.42578125" style="33" customWidth="1"/>
    <col min="42" max="42" width="9.7109375" style="33" customWidth="1"/>
    <col min="43" max="43" width="13.28515625" style="33" customWidth="1"/>
    <col min="44" max="44" width="11.140625" style="33" customWidth="1"/>
    <col min="45" max="45" width="13.28515625" style="33" customWidth="1"/>
    <col min="46" max="46" width="12.7109375" style="33" customWidth="1"/>
    <col min="47" max="47" width="12" style="33" customWidth="1"/>
    <col min="48" max="48" width="31.85546875" style="33" customWidth="1"/>
    <col min="49" max="49" width="17.28515625" style="33" customWidth="1"/>
    <col min="50" max="50" width="19" style="33" customWidth="1"/>
    <col min="51" max="51" width="18.85546875" style="33" customWidth="1"/>
    <col min="52" max="52" width="24.85546875" style="33" customWidth="1"/>
    <col min="53" max="53" width="29.85546875" style="33" customWidth="1"/>
    <col min="54" max="54" width="31.140625" style="33" customWidth="1"/>
    <col min="55" max="56" width="22" style="33" customWidth="1"/>
    <col min="57" max="57" width="14.28515625" style="33" customWidth="1"/>
    <col min="58" max="59" width="11.42578125" style="33" customWidth="1"/>
    <col min="60" max="16331" width="11.42578125" style="33"/>
    <col min="16332" max="16384" width="25.42578125" style="33" customWidth="1"/>
  </cols>
  <sheetData>
    <row r="1" spans="1:57" s="1" customFormat="1" ht="16.5" customHeight="1" x14ac:dyDescent="0.35">
      <c r="A1" s="108"/>
      <c r="B1" s="109"/>
      <c r="C1" s="110" t="s">
        <v>0</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1" t="s">
        <v>157</v>
      </c>
      <c r="BE1" s="111"/>
    </row>
    <row r="2" spans="1:57" s="1" customFormat="1" ht="16.5" customHeight="1" x14ac:dyDescent="0.35">
      <c r="A2" s="108"/>
      <c r="B2" s="109"/>
      <c r="C2" s="110" t="s">
        <v>160</v>
      </c>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1" t="s">
        <v>158</v>
      </c>
      <c r="BE2" s="111"/>
    </row>
    <row r="3" spans="1:57" s="1" customFormat="1" ht="16.5" customHeight="1" x14ac:dyDescent="0.35">
      <c r="A3" s="108"/>
      <c r="B3" s="109"/>
      <c r="C3" s="110" t="s">
        <v>161</v>
      </c>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1" t="s">
        <v>159</v>
      </c>
      <c r="BE3" s="111"/>
    </row>
    <row r="4" spans="1:57" s="1" customFormat="1" ht="16.5" customHeight="1" x14ac:dyDescent="0.35">
      <c r="A4" s="108"/>
      <c r="B4" s="109"/>
      <c r="C4" s="110" t="s">
        <v>1</v>
      </c>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1" t="s">
        <v>2</v>
      </c>
      <c r="BE4" s="111"/>
    </row>
    <row r="5" spans="1:57" s="6" customFormat="1" ht="47.1" customHeight="1" x14ac:dyDescent="0.25">
      <c r="A5" s="78" t="s">
        <v>3</v>
      </c>
      <c r="B5" s="78"/>
      <c r="C5" s="96" t="s">
        <v>4</v>
      </c>
      <c r="D5" s="97"/>
      <c r="E5" s="3" t="s">
        <v>5</v>
      </c>
      <c r="F5" s="4" t="s">
        <v>6</v>
      </c>
      <c r="G5" s="3" t="s">
        <v>7</v>
      </c>
      <c r="H5" s="5" t="s">
        <v>8</v>
      </c>
      <c r="I5" s="90" t="s">
        <v>9</v>
      </c>
      <c r="J5" s="91"/>
      <c r="K5" s="91"/>
      <c r="L5" s="91"/>
      <c r="M5" s="91"/>
      <c r="N5" s="91"/>
      <c r="O5" s="92"/>
      <c r="P5" s="98" t="s">
        <v>189</v>
      </c>
      <c r="Q5" s="99"/>
      <c r="R5" s="99"/>
      <c r="S5" s="99"/>
      <c r="T5" s="100"/>
      <c r="AA5" s="7"/>
      <c r="AB5" s="7"/>
      <c r="AC5" s="7"/>
      <c r="AU5" s="101"/>
      <c r="BD5" s="102"/>
      <c r="BE5" s="102"/>
    </row>
    <row r="6" spans="1:57" s="6" customFormat="1" ht="92.1" customHeight="1" x14ac:dyDescent="0.25">
      <c r="A6" s="103" t="s">
        <v>10</v>
      </c>
      <c r="B6" s="104"/>
      <c r="C6" s="105" t="s">
        <v>162</v>
      </c>
      <c r="D6" s="106"/>
      <c r="E6" s="106"/>
      <c r="F6" s="106"/>
      <c r="G6" s="106"/>
      <c r="H6" s="107"/>
      <c r="I6" s="90" t="s">
        <v>11</v>
      </c>
      <c r="J6" s="91"/>
      <c r="K6" s="91"/>
      <c r="L6" s="91"/>
      <c r="M6" s="91"/>
      <c r="N6" s="91"/>
      <c r="O6" s="92"/>
      <c r="P6" s="77">
        <v>2025</v>
      </c>
      <c r="Q6" s="77"/>
      <c r="R6" s="77"/>
      <c r="S6" s="77"/>
      <c r="T6" s="77"/>
      <c r="W6" s="6" t="s">
        <v>12</v>
      </c>
      <c r="X6" s="88"/>
      <c r="Y6" s="88"/>
      <c r="Z6" s="88"/>
      <c r="AA6" s="88"/>
      <c r="AB6" s="88"/>
      <c r="AC6" s="88"/>
      <c r="AD6" s="88"/>
      <c r="AE6" s="88"/>
      <c r="AF6" s="88"/>
      <c r="AG6" s="88"/>
      <c r="AH6" s="88"/>
      <c r="AI6" s="88"/>
      <c r="AJ6" s="88"/>
      <c r="AK6" s="88"/>
      <c r="AL6" s="8"/>
      <c r="AM6" s="8"/>
      <c r="AN6" s="8"/>
      <c r="AO6" s="8"/>
      <c r="AP6" s="9"/>
      <c r="AQ6" s="10"/>
      <c r="AR6" s="10"/>
      <c r="AS6" s="10"/>
      <c r="AU6" s="101"/>
      <c r="BD6" s="89"/>
      <c r="BE6" s="89"/>
    </row>
    <row r="7" spans="1:57" s="6" customFormat="1" ht="33.75" customHeight="1" x14ac:dyDescent="0.25">
      <c r="A7" s="90" t="s">
        <v>13</v>
      </c>
      <c r="B7" s="91"/>
      <c r="C7" s="91"/>
      <c r="D7" s="91"/>
      <c r="E7" s="91"/>
      <c r="F7" s="91"/>
      <c r="G7" s="91"/>
      <c r="H7" s="91"/>
      <c r="I7" s="91"/>
      <c r="J7" s="91"/>
      <c r="K7" s="91"/>
      <c r="L7" s="91"/>
      <c r="M7" s="91"/>
      <c r="N7" s="91"/>
      <c r="O7" s="91"/>
      <c r="P7" s="91"/>
      <c r="Q7" s="91"/>
      <c r="R7" s="91"/>
      <c r="S7" s="91"/>
      <c r="T7" s="91"/>
      <c r="U7" s="91"/>
      <c r="V7" s="92"/>
      <c r="W7" s="93" t="s">
        <v>14</v>
      </c>
      <c r="X7" s="94"/>
      <c r="Y7" s="94"/>
      <c r="Z7" s="94"/>
      <c r="AA7" s="94"/>
      <c r="AB7" s="94"/>
      <c r="AC7" s="94"/>
      <c r="AD7" s="94"/>
      <c r="AE7" s="94"/>
      <c r="AF7" s="94"/>
      <c r="AG7" s="94"/>
      <c r="AH7" s="94"/>
      <c r="AI7" s="94"/>
      <c r="AJ7" s="94"/>
      <c r="AK7" s="94"/>
      <c r="AL7" s="94"/>
      <c r="AM7" s="94"/>
      <c r="AN7" s="94"/>
      <c r="AO7" s="94"/>
      <c r="AP7" s="94"/>
      <c r="AQ7" s="94"/>
      <c r="AR7" s="94"/>
      <c r="AS7" s="94"/>
      <c r="AT7" s="94"/>
      <c r="AU7" s="95"/>
      <c r="AV7" s="78" t="s">
        <v>15</v>
      </c>
      <c r="AW7" s="78"/>
      <c r="AX7" s="78"/>
      <c r="AY7" s="78"/>
      <c r="AZ7" s="78"/>
      <c r="BA7" s="78"/>
      <c r="BB7" s="78"/>
      <c r="BC7" s="78"/>
      <c r="BD7" s="78"/>
      <c r="BE7" s="78"/>
    </row>
    <row r="8" spans="1:57" s="6" customFormat="1" ht="33" customHeight="1" x14ac:dyDescent="0.25">
      <c r="A8" s="78" t="s">
        <v>16</v>
      </c>
      <c r="B8" s="78"/>
      <c r="C8" s="78"/>
      <c r="D8" s="78"/>
      <c r="E8" s="78"/>
      <c r="F8" s="78"/>
      <c r="G8" s="78"/>
      <c r="H8" s="78"/>
      <c r="I8" s="78"/>
      <c r="J8" s="78" t="s">
        <v>17</v>
      </c>
      <c r="K8" s="78"/>
      <c r="L8" s="78"/>
      <c r="M8" s="78"/>
      <c r="N8" s="78"/>
      <c r="O8" s="78"/>
      <c r="P8" s="78"/>
      <c r="Q8" s="78"/>
      <c r="R8" s="78"/>
      <c r="S8" s="78"/>
      <c r="T8" s="78"/>
      <c r="U8" s="78"/>
      <c r="V8" s="78"/>
      <c r="W8" s="78" t="s">
        <v>18</v>
      </c>
      <c r="X8" s="78"/>
      <c r="Y8" s="78"/>
      <c r="Z8" s="78"/>
      <c r="AA8" s="78"/>
      <c r="AB8" s="2"/>
      <c r="AC8" s="2"/>
      <c r="AD8" s="78" t="s">
        <v>19</v>
      </c>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6" customFormat="1" ht="33" customHeight="1" x14ac:dyDescent="0.25">
      <c r="A9" s="78"/>
      <c r="B9" s="78"/>
      <c r="C9" s="78"/>
      <c r="D9" s="78"/>
      <c r="E9" s="78"/>
      <c r="F9" s="78"/>
      <c r="G9" s="78"/>
      <c r="H9" s="78"/>
      <c r="I9" s="78"/>
      <c r="J9" s="86" t="s">
        <v>20</v>
      </c>
      <c r="K9" s="86" t="s">
        <v>21</v>
      </c>
      <c r="L9" s="86" t="s">
        <v>22</v>
      </c>
      <c r="M9" s="86" t="s">
        <v>23</v>
      </c>
      <c r="N9" s="86" t="s">
        <v>24</v>
      </c>
      <c r="O9" s="86" t="s">
        <v>25</v>
      </c>
      <c r="P9" s="86" t="s">
        <v>26</v>
      </c>
      <c r="Q9" s="86" t="s">
        <v>27</v>
      </c>
      <c r="R9" s="86" t="s">
        <v>28</v>
      </c>
      <c r="S9" s="86" t="s">
        <v>29</v>
      </c>
      <c r="T9" s="86" t="s">
        <v>30</v>
      </c>
      <c r="U9" s="86" t="s">
        <v>31</v>
      </c>
      <c r="V9" s="86" t="s">
        <v>32</v>
      </c>
      <c r="W9" s="78"/>
      <c r="X9" s="78"/>
      <c r="Y9" s="78"/>
      <c r="Z9" s="78"/>
      <c r="AA9" s="78"/>
      <c r="AB9" s="2"/>
      <c r="AC9" s="2"/>
      <c r="AD9" s="78" t="s">
        <v>33</v>
      </c>
      <c r="AE9" s="78"/>
      <c r="AF9" s="78"/>
      <c r="AG9" s="78"/>
      <c r="AH9" s="78"/>
      <c r="AI9" s="78"/>
      <c r="AJ9" s="78"/>
      <c r="AK9" s="78"/>
      <c r="AL9" s="84" t="s">
        <v>34</v>
      </c>
      <c r="AM9" s="11"/>
      <c r="AN9" s="84" t="s">
        <v>35</v>
      </c>
      <c r="AO9" s="84" t="s">
        <v>36</v>
      </c>
      <c r="AP9" s="85" t="s">
        <v>37</v>
      </c>
      <c r="AQ9" s="85" t="s">
        <v>38</v>
      </c>
      <c r="AR9" s="84" t="s">
        <v>39</v>
      </c>
      <c r="AS9" s="85" t="s">
        <v>40</v>
      </c>
      <c r="AT9" s="85" t="s">
        <v>41</v>
      </c>
      <c r="AU9" s="85" t="s">
        <v>42</v>
      </c>
      <c r="AV9" s="78"/>
      <c r="AW9" s="78"/>
      <c r="AX9" s="78"/>
      <c r="AY9" s="78"/>
      <c r="AZ9" s="78"/>
      <c r="BA9" s="78"/>
      <c r="BB9" s="78"/>
      <c r="BC9" s="78"/>
      <c r="BD9" s="78"/>
      <c r="BE9" s="78"/>
    </row>
    <row r="10" spans="1:57" s="6" customFormat="1" ht="49.5" customHeight="1" x14ac:dyDescent="0.25">
      <c r="A10" s="78" t="s">
        <v>44</v>
      </c>
      <c r="B10" s="78" t="s">
        <v>45</v>
      </c>
      <c r="C10" s="78" t="s">
        <v>46</v>
      </c>
      <c r="D10" s="78" t="s">
        <v>47</v>
      </c>
      <c r="E10" s="78" t="s">
        <v>48</v>
      </c>
      <c r="F10" s="78" t="s">
        <v>49</v>
      </c>
      <c r="G10" s="78"/>
      <c r="H10" s="78"/>
      <c r="I10" s="78"/>
      <c r="J10" s="86"/>
      <c r="K10" s="86"/>
      <c r="L10" s="86"/>
      <c r="M10" s="86"/>
      <c r="N10" s="86"/>
      <c r="O10" s="86"/>
      <c r="P10" s="86"/>
      <c r="Q10" s="86"/>
      <c r="R10" s="86"/>
      <c r="S10" s="86"/>
      <c r="T10" s="86"/>
      <c r="U10" s="86"/>
      <c r="V10" s="86"/>
      <c r="W10" s="78"/>
      <c r="X10" s="78"/>
      <c r="Y10" s="78"/>
      <c r="Z10" s="78"/>
      <c r="AA10" s="78"/>
      <c r="AB10" s="2"/>
      <c r="AC10" s="2"/>
      <c r="AD10" s="84" t="s">
        <v>50</v>
      </c>
      <c r="AE10" s="84"/>
      <c r="AF10" s="84"/>
      <c r="AG10" s="84"/>
      <c r="AH10" s="84"/>
      <c r="AI10" s="84" t="s">
        <v>51</v>
      </c>
      <c r="AJ10" s="84"/>
      <c r="AK10" s="84"/>
      <c r="AL10" s="84"/>
      <c r="AM10" s="11"/>
      <c r="AN10" s="84"/>
      <c r="AO10" s="84"/>
      <c r="AP10" s="85"/>
      <c r="AQ10" s="85"/>
      <c r="AR10" s="84"/>
      <c r="AS10" s="85"/>
      <c r="AT10" s="85"/>
      <c r="AU10" s="85"/>
      <c r="AV10" s="81" t="s">
        <v>52</v>
      </c>
      <c r="AW10" s="81" t="s">
        <v>53</v>
      </c>
      <c r="AX10" s="81" t="s">
        <v>54</v>
      </c>
      <c r="AY10" s="81" t="s">
        <v>55</v>
      </c>
      <c r="AZ10" s="83" t="s">
        <v>56</v>
      </c>
      <c r="BA10" s="83"/>
      <c r="BB10" s="83"/>
      <c r="BC10" s="78" t="s">
        <v>57</v>
      </c>
      <c r="BD10" s="78" t="s">
        <v>58</v>
      </c>
      <c r="BE10" s="78" t="s">
        <v>59</v>
      </c>
    </row>
    <row r="11" spans="1:57" s="6" customFormat="1" ht="57.75" customHeight="1" x14ac:dyDescent="0.25">
      <c r="A11" s="78"/>
      <c r="B11" s="78"/>
      <c r="C11" s="78"/>
      <c r="D11" s="78"/>
      <c r="E11" s="78"/>
      <c r="F11" s="2" t="s">
        <v>61</v>
      </c>
      <c r="G11" s="2" t="s">
        <v>62</v>
      </c>
      <c r="H11" s="2" t="s">
        <v>63</v>
      </c>
      <c r="I11" s="2" t="s">
        <v>64</v>
      </c>
      <c r="J11" s="86"/>
      <c r="K11" s="86"/>
      <c r="L11" s="86"/>
      <c r="M11" s="86"/>
      <c r="N11" s="86"/>
      <c r="O11" s="86"/>
      <c r="P11" s="86"/>
      <c r="Q11" s="86"/>
      <c r="R11" s="86"/>
      <c r="S11" s="86"/>
      <c r="T11" s="86"/>
      <c r="U11" s="86"/>
      <c r="V11" s="86"/>
      <c r="W11" s="12" t="s">
        <v>65</v>
      </c>
      <c r="X11" s="12" t="s">
        <v>66</v>
      </c>
      <c r="Y11" s="12" t="s">
        <v>67</v>
      </c>
      <c r="Z11" s="12" t="s">
        <v>68</v>
      </c>
      <c r="AA11" s="12" t="s">
        <v>69</v>
      </c>
      <c r="AB11" s="12" t="s">
        <v>70</v>
      </c>
      <c r="AC11" s="12"/>
      <c r="AD11" s="13" t="s">
        <v>71</v>
      </c>
      <c r="AE11" s="11" t="s">
        <v>72</v>
      </c>
      <c r="AF11" s="11" t="s">
        <v>73</v>
      </c>
      <c r="AG11" s="13" t="s">
        <v>74</v>
      </c>
      <c r="AH11" s="11" t="s">
        <v>75</v>
      </c>
      <c r="AI11" s="11" t="s">
        <v>76</v>
      </c>
      <c r="AJ11" s="11" t="s">
        <v>77</v>
      </c>
      <c r="AK11" s="11" t="s">
        <v>78</v>
      </c>
      <c r="AL11" s="11" t="s">
        <v>79</v>
      </c>
      <c r="AM11" s="11"/>
      <c r="AN11" s="11" t="s">
        <v>80</v>
      </c>
      <c r="AO11" s="11" t="s">
        <v>81</v>
      </c>
      <c r="AP11" s="85"/>
      <c r="AQ11" s="85"/>
      <c r="AR11" s="84"/>
      <c r="AS11" s="85"/>
      <c r="AT11" s="85"/>
      <c r="AU11" s="85"/>
      <c r="AV11" s="82"/>
      <c r="AW11" s="82"/>
      <c r="AX11" s="82"/>
      <c r="AY11" s="82"/>
      <c r="AZ11" s="2" t="s">
        <v>82</v>
      </c>
      <c r="BA11" s="2" t="s">
        <v>83</v>
      </c>
      <c r="BB11" s="2" t="s">
        <v>84</v>
      </c>
      <c r="BC11" s="78"/>
      <c r="BD11" s="78"/>
      <c r="BE11" s="78"/>
    </row>
    <row r="12" spans="1:57" s="31" customFormat="1" ht="183" customHeight="1" x14ac:dyDescent="0.25">
      <c r="A12" s="74" t="s">
        <v>85</v>
      </c>
      <c r="B12" s="62" t="s">
        <v>86</v>
      </c>
      <c r="C12" s="79" t="s">
        <v>87</v>
      </c>
      <c r="D12" s="79" t="s">
        <v>88</v>
      </c>
      <c r="E12" s="75" t="str">
        <f>+CONCATENATE(B12," ",C12," ",D12)</f>
        <v>Posibilidad de pérdida Reputacional por sancion del ente regulador debido a la falta de cargue en SECOP de la documentación requerida  como soporte legal de los procesos contractuales</v>
      </c>
      <c r="F12" s="62" t="s">
        <v>89</v>
      </c>
      <c r="G12" s="76"/>
      <c r="H12" s="76" t="s">
        <v>90</v>
      </c>
      <c r="I12" s="77" t="str">
        <f>+G12&amp;H12</f>
        <v>Procesos</v>
      </c>
      <c r="J12" s="87">
        <v>200</v>
      </c>
      <c r="K12" s="63" t="str">
        <f>IF(J12&lt;=0,"",IF(J12&lt;=2,"Muy Baja",IF(J12&lt;=24,"Baja",IF(J12&lt;=500,"Media",IF(J12&lt;=5000,"Alta","Muy Alta")))))</f>
        <v>Media</v>
      </c>
      <c r="L12" s="64">
        <f>IF(K12="","",IF(K12="Muy Baja",0.2,IF(K12="Baja",0.4,IF(K12="Media",0.6,IF(K12="Alta",0.8,IF(K12="Muy Alta",1,))))))</f>
        <v>0.6</v>
      </c>
      <c r="M12" s="66" t="s">
        <v>91</v>
      </c>
      <c r="N12" s="64">
        <f>IF(M12="","",IF(M12="menor a 10 SMLMV",0.2,IF(M12="ENTRE 10 Y 50 SMLMV",0.4,IF(M12="entre 50 y 100 SMLMV",0.6,IF(M12="entre 100 y 500 SMLMV",0.8,IF(M12="Mayor a 500 SMLMV",1,))))))</f>
        <v>0</v>
      </c>
      <c r="O12" s="63" t="str">
        <f>IF(N12&lt;=0,"",IF(N12&lt;=20%,"Leve",IF(N12&lt;=40%,"Menor",IF(N12&lt;=60%,"Moderado",IF(N12&lt;=80%,"Mayor","Catastrofico")))))</f>
        <v/>
      </c>
      <c r="P12" s="67" t="s">
        <v>43</v>
      </c>
      <c r="Q12" s="21" t="s">
        <v>43</v>
      </c>
      <c r="R12" s="63" t="str">
        <f>IF(S12&lt;=0,"",IF(S12&lt;=20%,"Leve",IF(S12&lt;=40%,"Menor",IF(S12&lt;=60%,"Moderado",IF(S12&lt;=80%,"Mayor","Catastrofico")))))</f>
        <v>Leve</v>
      </c>
      <c r="S12" s="64">
        <f>IF(P12="","",IF(P12="El riesgo afecta la imagen de algún área de la organización",0.2,IF(P12="El riesgo afecta la imagen de la entidad internamente, de conocimiento general nivel interno, de junta directiva y accionistas y/o de proveedores",0.4,IF(P12="El riesgo afecta la imagen de la entidad con algunos usuarios de relevancia frente al logro de los objetivos",0.6,IF(P12="El riesgo afecta la imagen de la entidad con efecto publicitario sostenido a nivel de sector administrativo, nivel departamental o municipal",0.8,IF(P12="El riesgo afecta la imagen de la entidad a nivel nacional, con efecto publicitario sostenido a nivel país",1,))))))</f>
        <v>0.2</v>
      </c>
      <c r="T12" s="63" t="str">
        <f>IF(U12&lt;=0,"",IF(U12&lt;=20%,"Leve",IF(U12&lt;=40%,"Menor",IF(U12&lt;=60%,"Moderado",IF(U12&lt;=80%,"Mayor","Catastrofico")))))</f>
        <v>Leve</v>
      </c>
      <c r="U12" s="71">
        <f>+S12</f>
        <v>0.2</v>
      </c>
      <c r="V12" s="61" t="str">
        <f>IF(OR(AND(K12="Muy Baja",T12="Leve"),AND(K12="Muy Baja",T12="Menor"),AND(K12="Baja",T12="Leve")),"Bajo",IF(OR(AND(K12="Muy baja",T12="Moderado"),AND(K12="Baja",T12="Menor"),AND(K12="Baja",T12="Moderado"),AND(K12="Media",T12="Leve"),AND(K12="Media",T12="Menor"),AND(K12="Media",T12="Moderado"),AND(K12="Alta",T12="Leve"),AND(K12="Alta",T12="Menor")),"Moderado",IF(OR(AND(K12="Muy Baja",T12="Mayor"),AND(K12="Baja",T12="Mayor"),AND(K12="Media",T12="Mayor"),AND(K12="Alta",T12="Moderado"),AND(K12="Alta",T12="Mayor"),AND(K12="Muy Alta",T12="Leve"),AND(K12="Muy Alta",T12="Menor"),AND(K12="Muy Alta",T12="Moderado"),AND(K12="Muy Alta",T12="Mayor")),"Alto",IF(OR(AND(K12="Muy Baja",T12="Catastrofico"),AND(K12="Baja",T12="Catastrofico"),AND(K12="Media",T12="Catastrofico"),AND(K12="Alta",T12="Catastrofico"),AND(K12="Muy Alta",T12="Catastrofico")),"Extremo",))))</f>
        <v>Moderado</v>
      </c>
      <c r="W12" s="25">
        <v>1</v>
      </c>
      <c r="X12" s="40" t="s">
        <v>92</v>
      </c>
      <c r="Y12" s="40" t="s">
        <v>93</v>
      </c>
      <c r="Z12" s="40" t="s">
        <v>94</v>
      </c>
      <c r="AA12" s="41" t="str">
        <f t="shared" ref="AA12:AA13" si="0">+CONCATENATE(X12," ",Y12," ",Z12)</f>
        <v>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v>
      </c>
      <c r="AB12" s="42"/>
      <c r="AC12" s="25"/>
      <c r="AD12" s="26" t="s">
        <v>95</v>
      </c>
      <c r="AE12" s="27">
        <f t="shared" ref="AE12:AE17" si="1">IF(AD12="","",IF(AD12="Preventivo",0.25,IF(AD12="Detectivo",0.15,IF(AD12="Correctivo",0.1,))))</f>
        <v>0.25</v>
      </c>
      <c r="AF12" s="28" t="str">
        <f>+IF(OR(AD12='[1]11 FORMULAS'!$O$4,AD12='[1]11 FORMULAS'!$O$5),'[1]11 FORMULAS'!$P$5,IF(AD12='[1]11 FORMULAS'!$O$6,'[1]11 FORMULAS'!$P$6,""))</f>
        <v>Probabilidad</v>
      </c>
      <c r="AG12" s="26" t="s">
        <v>96</v>
      </c>
      <c r="AH12" s="27">
        <f>IF(AG12="","",IF(AG12="Manual",0.15,IF(AG12="Automatico",0.25,)))</f>
        <v>0.25</v>
      </c>
      <c r="AI12" s="26" t="s">
        <v>97</v>
      </c>
      <c r="AJ12" s="26" t="s">
        <v>98</v>
      </c>
      <c r="AK12" s="26" t="s">
        <v>99</v>
      </c>
      <c r="AL12" s="28">
        <f t="shared" ref="AL12:AL19" si="2">+AE12+AH12</f>
        <v>0.5</v>
      </c>
      <c r="AM12" s="28">
        <f>+L12*AL12</f>
        <v>0.3</v>
      </c>
      <c r="AN12" s="28">
        <f>+L12-AM12</f>
        <v>0.3</v>
      </c>
      <c r="AO12" s="28">
        <f>IF(AF12='[4]11 FORMULAS'!$P$6,U12-(U12*AL12),U12)</f>
        <v>0.2</v>
      </c>
      <c r="AP12" s="73">
        <f>AVERAGE(AN12:AN13)</f>
        <v>0.26249999999999996</v>
      </c>
      <c r="AQ12" s="63" t="str">
        <f>IF(AP12&lt;=0,"",IF(AP12&lt;=20%,"Muy Baja",IF(AP12&lt;=40%,"Baja",IF(AP12&lt;=60%,"Media",IF(AP12&lt;=80%,"Alta","Muy Alta")))))</f>
        <v>Baja</v>
      </c>
      <c r="AR12" s="73">
        <f>AVERAGE(AP12:AP13)</f>
        <v>0.26249999999999996</v>
      </c>
      <c r="AS12" s="63" t="str">
        <f>IF(AR12&lt;=0,"",IF(AR12&lt;=20%,"Leve",IF(AR12&lt;=40%,"Menor",IF(AR12&lt;=60%,"Moderado",IF(AR12&lt;=80%,"Mayor","Catastrofico")))))</f>
        <v>Menor</v>
      </c>
      <c r="AT12" s="61" t="str">
        <f>IF(OR(AND(AQ12="Muy Baja",AS12="Leve"),AND(AQ12="Muy Baja",AS12="Menor"),AND(AQ12="Baja",AS12="Leve")),"Bajo",IF(OR(AND(AQ12="Muy baja",AS12="Moderado"),AND(AQ12="Baja",AS12="Menor"),AND(AQ12="Baja",AS12="Moderado"),AND(AQ12="Media",AS12="Leve"),AND(AQ12="Media",AS12="Menor"),AND(AQ12="Media",AS12="Moderado"),AND(AQ12="Alta",AS12="Leve"),AND(AQ12="Alta",AS12="Menor")),"Moderado",IF(OR(AND(AQ12="Muy Baja",AS12="Mayor"),AND(AQ12="Baja",AS12="Mayor"),AND(AQ12="Media",AS12="Mayor"),AND(AQ12="Alta",AS12="Moderado"),AND(AQ12="Alta",AS12="Mayor"),AND(AQ12="Muy Alta",AS12="Leve"),AND(AQ12="Muy Alta",AS12="Menor"),AND(AQ12="Muy Alta",AS12="Moderado"),AND(AQ12="Muy Alta",AS12="Mayor")),"Alto",IF(OR(AND(AQ12="Muy Baja",AS12="Catastrofico"),AND(AQ12="Baja",AS12="Catastrofico"),AND(AQ12="Media",AS12="Catastrofico"),AND(AQ12="Alta",AS12="Catastrofico"),AND(AQ12="Muy Alta",AS12="Catastrofico")),"Extremo",""))))</f>
        <v>Moderado</v>
      </c>
      <c r="AU12" s="67" t="s">
        <v>100</v>
      </c>
      <c r="AV12" s="54" t="s">
        <v>180</v>
      </c>
      <c r="AW12" s="72" t="s">
        <v>181</v>
      </c>
      <c r="AX12" s="57" t="s">
        <v>188</v>
      </c>
      <c r="AY12" s="57">
        <v>45838</v>
      </c>
      <c r="AZ12" s="57">
        <v>45746</v>
      </c>
      <c r="BA12" s="57">
        <v>45838</v>
      </c>
      <c r="BB12" s="57">
        <v>45930</v>
      </c>
      <c r="BC12" s="59"/>
      <c r="BD12" s="59"/>
      <c r="BE12" s="59"/>
    </row>
    <row r="13" spans="1:57" s="31" customFormat="1" ht="180" customHeight="1" x14ac:dyDescent="0.25">
      <c r="A13" s="74"/>
      <c r="B13" s="62"/>
      <c r="C13" s="80"/>
      <c r="D13" s="80"/>
      <c r="E13" s="75"/>
      <c r="F13" s="62"/>
      <c r="G13" s="76"/>
      <c r="H13" s="76"/>
      <c r="I13" s="77"/>
      <c r="J13" s="87"/>
      <c r="K13" s="63"/>
      <c r="L13" s="65"/>
      <c r="M13" s="66"/>
      <c r="N13" s="65"/>
      <c r="O13" s="63"/>
      <c r="P13" s="68"/>
      <c r="Q13" s="21" t="s">
        <v>60</v>
      </c>
      <c r="R13" s="63"/>
      <c r="S13" s="65"/>
      <c r="T13" s="63"/>
      <c r="U13" s="71"/>
      <c r="V13" s="61"/>
      <c r="W13" s="25">
        <v>2</v>
      </c>
      <c r="X13" s="40" t="s">
        <v>92</v>
      </c>
      <c r="Y13" s="40" t="s">
        <v>101</v>
      </c>
      <c r="Z13" s="40" t="s">
        <v>102</v>
      </c>
      <c r="AA13" s="41" t="str">
        <f t="shared" si="0"/>
        <v>El coordinador de la UIC/ verifica el cumplimiento de los requisitos de perfeccionamiento y ejecución del contrato a través del seguimiento de los procesos contractuales en la plataforma, y en caso de ser necesario impulsar a su perfeccionamiento y ejecución</v>
      </c>
      <c r="AB13" s="42"/>
      <c r="AC13" s="25"/>
      <c r="AD13" s="32" t="s">
        <v>103</v>
      </c>
      <c r="AE13" s="27">
        <f t="shared" si="1"/>
        <v>0.1</v>
      </c>
      <c r="AF13" s="28" t="str">
        <f>+IF(OR(AD13='[1]11 FORMULAS'!$O$4,AD13='[1]11 FORMULAS'!$O$5),'[1]11 FORMULAS'!$P$5,IF(AD13='[1]11 FORMULAS'!$O$6,'[1]11 FORMULAS'!$P$6,""))</f>
        <v>Impacto</v>
      </c>
      <c r="AG13" s="26" t="s">
        <v>104</v>
      </c>
      <c r="AH13" s="27">
        <f>IF(AG13="","",IF(AG13="Manual",0.15,IF(AG13="Automatico",0.25,)))</f>
        <v>0.15</v>
      </c>
      <c r="AI13" s="26" t="s">
        <v>97</v>
      </c>
      <c r="AJ13" s="26" t="s">
        <v>105</v>
      </c>
      <c r="AK13" s="26" t="s">
        <v>99</v>
      </c>
      <c r="AL13" s="28">
        <f t="shared" si="2"/>
        <v>0.25</v>
      </c>
      <c r="AM13" s="28">
        <f t="shared" ref="AM13" si="3">+AN12*AL13</f>
        <v>7.4999999999999997E-2</v>
      </c>
      <c r="AN13" s="28">
        <f>+AN12-AM13</f>
        <v>0.22499999999999998</v>
      </c>
      <c r="AO13" s="28">
        <v>0.2</v>
      </c>
      <c r="AP13" s="73"/>
      <c r="AQ13" s="63"/>
      <c r="AR13" s="73"/>
      <c r="AS13" s="63"/>
      <c r="AT13" s="61"/>
      <c r="AU13" s="68"/>
      <c r="AV13" s="55" t="s">
        <v>187</v>
      </c>
      <c r="AW13" s="58"/>
      <c r="AX13" s="58"/>
      <c r="AY13" s="58"/>
      <c r="AZ13" s="58"/>
      <c r="BA13" s="58"/>
      <c r="BB13" s="58"/>
      <c r="BC13" s="60"/>
      <c r="BD13" s="60"/>
      <c r="BE13" s="60"/>
    </row>
    <row r="14" spans="1:57" s="31" customFormat="1" ht="118.5" customHeight="1" x14ac:dyDescent="0.25">
      <c r="A14" s="14" t="s">
        <v>106</v>
      </c>
      <c r="B14" s="15" t="s">
        <v>107</v>
      </c>
      <c r="C14" s="15" t="s">
        <v>108</v>
      </c>
      <c r="D14" s="15" t="s">
        <v>109</v>
      </c>
      <c r="E14" s="16" t="str">
        <f>+CONCATENATE(B14," ",C14," ",D14)</f>
        <v>Posibilidad de pérdida Económica y Reputacional por pérdida o daño de bienes muebles debido a inventario desactualizado que no permita identificar lugar y responsable de los BM</v>
      </c>
      <c r="F14" s="15" t="s">
        <v>110</v>
      </c>
      <c r="G14" s="17" t="s">
        <v>90</v>
      </c>
      <c r="H14" s="17"/>
      <c r="I14" s="18" t="str">
        <f t="shared" ref="I14:I17" si="4">+G14&amp;H14</f>
        <v>Procesos</v>
      </c>
      <c r="J14" s="37">
        <v>365</v>
      </c>
      <c r="K14" s="19" t="str">
        <f>IF(J14&lt;=0,"",IF(J14&lt;=2,"Muy Baja",IF(J14&lt;=24,"Baja",IF(J14&lt;=500,"Media",IF(J14&lt;=5000,"Alta","Muy Alta")))))</f>
        <v>Media</v>
      </c>
      <c r="L14" s="20">
        <f>IF(K14="","",IF(K14="Muy Baja",0.2,IF(K14="Baja",0.4,IF(K14="Media",0.6,IF(K14="Alta",0.8,IF(K14="Muy Alta",1,))))))</f>
        <v>0.6</v>
      </c>
      <c r="M14" s="21" t="s">
        <v>151</v>
      </c>
      <c r="N14" s="20">
        <f>IF(M14="","",IF(M14="menor a 10 SMLMV",0.2,IF(M14="ENTRE 10 Y 50 SMLMV",0.4,IF(M14="entre 50 y 100 SMLMV",0.6,IF(M14="entre 100 y 500 SMLMV",0.8,IF(M14="Mayor a 500 SMLMV",1,))))))</f>
        <v>0.6</v>
      </c>
      <c r="O14" s="19" t="str">
        <f>IF(N14&lt;=0,"",IF(N14&lt;=20%,"Leve",IF(N14&lt;=40%,"Menor",IF(N14&lt;=60%,"Moderado",IF(N14&lt;=80%,"Mayor","Catastrofico")))))</f>
        <v>Moderado</v>
      </c>
      <c r="P14" s="22" t="s">
        <v>112</v>
      </c>
      <c r="Q14" s="21" t="s">
        <v>43</v>
      </c>
      <c r="R14" s="19" t="str">
        <f>IF(S14&lt;=0,"",IF(S14&lt;=20%,"Leve",IF(S14&lt;=40%,"Menor",IF(S14&lt;=60%,"Moderado",IF(S14&lt;=80%,"Mayor","Catastrofico")))))</f>
        <v>Mayor</v>
      </c>
      <c r="S14" s="20">
        <f>IF(P14="","",IF(P14="El riesgo afecta la imagen de algún área de la organización",0.2,IF(P14="El riesgo afecta la imagen de la entidad internamente, de conocimiento general nivel interno, de junta directiva y accionistas y/o de proveedores",0.4,IF(P14="El riesgo afecta la imagen de la entidad con algunos usuarios de relevancia frente al logro de los objetivos",0.6,IF(P14="El riesgo afecta la imagen de la entidad con efecto publicitario sostenido a nivel de sector administrativo, nivel departamental o municipal",0.8,IF(P14="El riesgo afecta la imagen de la entidad a nivel nacional, con efecto publicitario sostenido a nivel país",1,))))))</f>
        <v>0.8</v>
      </c>
      <c r="T14" s="19" t="str">
        <f>IF(U14&lt;=0,"",IF(U14&lt;=20%,"Leve",IF(U14&lt;=40%,"Menor",IF(U14&lt;=60%,"Moderado",IF(U14&lt;=80%,"Mayor","Catastrofico")))))</f>
        <v>Mayor</v>
      </c>
      <c r="U14" s="23">
        <f>+S14</f>
        <v>0.8</v>
      </c>
      <c r="V14" s="24" t="str">
        <f>IF(OR(AND(K14="Muy Baja",T14="Leve"),AND(K14="Muy Baja",T14="Menor"),AND(K14="Baja",T14="Leve")),"Bajo",IF(OR(AND(K14="Muy baja",T14="Moderado"),AND(K14="Baja",T14="Menor"),AND(K14="Baja",T14="Moderado"),AND(K14="Media",T14="Leve"),AND(K14="Media",T14="Menor"),AND(K14="Media",T14="Moderado"),AND(K14="Alta",T14="Leve"),AND(K14="Alta",T14="Menor")),"Moderado",IF(OR(AND(K14="Muy Baja",T14="Mayor"),AND(K14="Baja",T14="Mayor"),AND(K14="Media",T14="Mayor"),AND(K14="Alta",T14="Moderado"),AND(K14="Alta",T14="Mayor"),AND(K14="Muy Alta",T14="Leve"),AND(K14="Muy Alta",T14="Menor"),AND(K14="Muy Alta",T14="Moderado"),AND(K14="Muy Alta",T14="Mayor")),"Alto",IF(OR(AND(K14="Muy Baja",T14="Catastrofico"),AND(K14="Baja",T14="Catastrofico"),AND(K14="Media",T14="Catastrofico"),AND(K14="Alta",T14="Catastrofico"),AND(K14="Muy Alta",T14="Catastrofico")),"Extremo",))))</f>
        <v>Alto</v>
      </c>
      <c r="W14" s="25">
        <v>1</v>
      </c>
      <c r="X14" s="40" t="s">
        <v>113</v>
      </c>
      <c r="Y14" s="40" t="s">
        <v>114</v>
      </c>
      <c r="Z14" s="40" t="s">
        <v>115</v>
      </c>
      <c r="AA14" s="41" t="str">
        <f>+CONCATENATE(X14," ",Y14," ",Z14)</f>
        <v>El líder de almacén aplica procedimiento para entrega y devolucion de bienes muebles cada que se requiera</v>
      </c>
      <c r="AB14" s="42"/>
      <c r="AC14" s="25"/>
      <c r="AD14" s="26" t="s">
        <v>95</v>
      </c>
      <c r="AE14" s="27">
        <f t="shared" si="1"/>
        <v>0.25</v>
      </c>
      <c r="AF14" s="28" t="str">
        <f>+IF(OR(AD14='[1]11 FORMULAS'!$O$4,AD14='[1]11 FORMULAS'!$O$5),'[1]11 FORMULAS'!$P$5,IF(AD14='[1]11 FORMULAS'!$O$6,'[1]11 FORMULAS'!$P$6,""))</f>
        <v>Probabilidad</v>
      </c>
      <c r="AG14" s="26" t="s">
        <v>104</v>
      </c>
      <c r="AH14" s="27">
        <f>IF(AG14="","",IF(AG14="Manual",0.15,IF(AG14="Automático",0.25,)))</f>
        <v>0.15</v>
      </c>
      <c r="AI14" s="26" t="s">
        <v>116</v>
      </c>
      <c r="AJ14" s="26" t="s">
        <v>98</v>
      </c>
      <c r="AK14" s="26" t="s">
        <v>99</v>
      </c>
      <c r="AL14" s="28">
        <f t="shared" si="2"/>
        <v>0.4</v>
      </c>
      <c r="AM14" s="28">
        <f>+L14*AL14</f>
        <v>0.24</v>
      </c>
      <c r="AN14" s="28">
        <f>+L14-AM14</f>
        <v>0.36</v>
      </c>
      <c r="AO14" s="28">
        <f>IF(AF14='[4]11 FORMULAS'!$P$6,U14-(U14*AL14),U14)</f>
        <v>0.8</v>
      </c>
      <c r="AP14" s="28">
        <f>AVERAGE(AN14:AN14)</f>
        <v>0.36</v>
      </c>
      <c r="AQ14" s="19" t="str">
        <f>IF(AP14&lt;=0,"",IF(AP14&lt;=20%,"Muy Baja",IF(AP14&lt;=40%,"Baja",IF(AP14&lt;=60%,"Media",IF(AP14&lt;=80%,"Alta","Muy Alta")))))</f>
        <v>Baja</v>
      </c>
      <c r="AR14" s="28">
        <f>AVERAGE(AP14:AP14)</f>
        <v>0.36</v>
      </c>
      <c r="AS14" s="19" t="str">
        <f>IF(AR14&lt;=0,"",IF(AR14&lt;=20%,"Leve",IF(AR14&lt;=40%,"Menor",IF(AR14&lt;=60%,"Moderado",IF(AR14&lt;=80%,"Mayor","Catastrofico")))))</f>
        <v>Menor</v>
      </c>
      <c r="AT14" s="24" t="str">
        <f>IF(OR(AND(AQ14="Muy Baja",AS14="Leve"),AND(AQ14="Muy Baja",AS14="Menor"),AND(AQ14="Baja",AS14="Leve")),"Bajo",IF(OR(AND(AQ14="Muy baja",AS14="Moderado"),AND(AQ14="Baja",AS14="Menor"),AND(AQ14="Baja",AS14="Moderado"),AND(AQ14="Media",AS14="Leve"),AND(AQ14="Media",AS14="Menor"),AND(AQ14="Media",AS14="Moderado"),AND(AQ14="Alta",AS14="Leve"),AND(AQ14="Alta",AS14="Menor")),"Moderado",IF(OR(AND(AQ14="Muy Baja",AS14="Mayor"),AND(AQ14="Baja",AS14="Mayor"),AND(AQ14="Media",AS14="Mayor"),AND(AQ14="Alta",AS14="Moderado"),AND(AQ14="Alta",AS14="Mayor"),AND(AQ14="Muy Alta",AS14="Leve"),AND(AQ14="Muy Alta",AS14="Menor"),AND(AQ14="Muy Alta",AS14="Moderado"),AND(AQ14="Muy Alta",AS14="Mayor")),"Alto",IF(OR(AND(AQ14="Muy Baja",AS14="Catastrofico"),AND(AQ14="Baja",AS14="Catastrofico"),AND(AQ14="Media",AS14="Catastrofico"),AND(AQ14="Alta",AS14="Catastrofico"),AND(AQ14="Muy Alta",AS14="Catastrofico")),"Extremo",""))))</f>
        <v>Moderado</v>
      </c>
      <c r="AU14" s="29" t="s">
        <v>100</v>
      </c>
      <c r="AV14" s="38" t="s">
        <v>182</v>
      </c>
      <c r="AW14" s="38" t="s">
        <v>183</v>
      </c>
      <c r="AX14" s="45" t="s">
        <v>188</v>
      </c>
      <c r="AY14" s="45">
        <v>45838</v>
      </c>
      <c r="AZ14" s="45">
        <v>45746</v>
      </c>
      <c r="BA14" s="45">
        <v>45838</v>
      </c>
      <c r="BB14" s="45">
        <v>45930</v>
      </c>
      <c r="BC14" s="30"/>
      <c r="BD14" s="30"/>
      <c r="BE14" s="30"/>
    </row>
    <row r="15" spans="1:57" s="6" customFormat="1" ht="81" customHeight="1" x14ac:dyDescent="0.25">
      <c r="A15" s="74" t="s">
        <v>117</v>
      </c>
      <c r="B15" s="62" t="s">
        <v>107</v>
      </c>
      <c r="C15" s="62" t="s">
        <v>118</v>
      </c>
      <c r="D15" s="62" t="s">
        <v>119</v>
      </c>
      <c r="E15" s="75" t="str">
        <f>+CONCATENATE(B15," ",C15," ",D15)</f>
        <v>Posibilidad de pérdida Económica y Reputacional por deterioro de los bienes de consumo debido a condiciones inadecuadas de almacenamiento por plagas y condiciones ambientales</v>
      </c>
      <c r="F15" s="62" t="s">
        <v>110</v>
      </c>
      <c r="G15" s="76" t="s">
        <v>120</v>
      </c>
      <c r="H15" s="76"/>
      <c r="I15" s="77" t="str">
        <f t="shared" si="4"/>
        <v>Infraestructura</v>
      </c>
      <c r="J15" s="62">
        <v>50</v>
      </c>
      <c r="K15" s="63" t="str">
        <f>IF(J15&lt;=0,"",IF(J15&lt;=2,"Muy Baja",IF(J15&lt;=24,"Baja",IF(J15&lt;=500,"Media",IF(J15&lt;=5000,"Alta","Muy Alta")))))</f>
        <v>Media</v>
      </c>
      <c r="L15" s="64">
        <f>IF(K15="","",IF(K15="Muy Baja",0.2,IF(K15="Baja",0.4,IF(K15="Media",0.6,IF(K15="Alta",0.8,IF(K15="Muy Alta",1,))))))</f>
        <v>0.6</v>
      </c>
      <c r="M15" s="66" t="s">
        <v>121</v>
      </c>
      <c r="N15" s="64">
        <f>IF(M15="","",IF(M15="menor a 10 SMLMV",0.2,IF(M15="ENTRE 10 Y 50 SMLMV",0.4,IF(M15="entre 50 y 100 SMLMV",0.6,IF(M15="entre 100 y 500 SMLMV",0.8,IF(M15="Mayor a 500 SMLMV",1,))))))</f>
        <v>0.2</v>
      </c>
      <c r="O15" s="63" t="str">
        <f>IF(N15&lt;=0,"",IF(N15&lt;=20%,"Leve",IF(N15&lt;=40%,"Menor",IF(N15&lt;=60%,"Moderado",IF(N15&lt;=80%,"Mayor","Catastrofico")))))</f>
        <v>Leve</v>
      </c>
      <c r="P15" s="69" t="s">
        <v>43</v>
      </c>
      <c r="Q15" s="21" t="s">
        <v>43</v>
      </c>
      <c r="R15" s="63" t="str">
        <f>IF(S15&lt;=0,"",IF(S15&lt;=20%,"Leve",IF(S15&lt;=40%,"Menor",IF(S15&lt;=60%,"Moderado",IF(S15&lt;=80%,"Mayor","Catastrofico")))))</f>
        <v>Leve</v>
      </c>
      <c r="S15" s="64">
        <f>IF(P15="","",IF(P15="El riesgo afecta la imagen de algún área de la organización",0.2,IF(P15="El riesgo afecta la imagen de la entidad internamente, de conocimiento general nivel interno, de junta directiva y accionistas y/o de proveedores",0.4,IF(P15="El riesgo afecta la imagen de la entidad con algunos usuarios de relevancia frente al logro de los objetivos",0.6,IF(P15="El riesgo afecta la imagen de la entidad con efecto publicitario sostenido a nivel de sector administrativo, nivel departamental o municipal",0.8,IF(P15="El riesgo afecta la imagen de la entidad a nivel nacional, con efecto publicitario sostenido a nivel país",1,))))))</f>
        <v>0.2</v>
      </c>
      <c r="T15" s="63" t="str">
        <f>IF(U15&lt;=0,"",IF(U15&lt;=20%,"Leve",IF(U15&lt;=40%,"Menor",IF(U15&lt;=60%,"Moderado",IF(U15&lt;=80%,"Mayor","Catastrofico")))))</f>
        <v>Leve</v>
      </c>
      <c r="U15" s="71">
        <f>+S15</f>
        <v>0.2</v>
      </c>
      <c r="V15" s="61" t="str">
        <f>IF(OR(AND(K15="Muy Baja",T15="Leve"),AND(K15="Muy Baja",T15="Menor"),AND(K15="Baja",T15="Leve")),"Bajo",IF(OR(AND(K15="Muy baja",T15="Moderado"),AND(K15="Baja",T15="Menor"),AND(K15="Baja",T15="Moderado"),AND(K15="Media",T15="Leve"),AND(K15="Media",T15="Menor"),AND(K15="Media",T15="Moderado"),AND(K15="Alta",T15="Leve"),AND(K15="Alta",T15="Menor")),"Moderado",IF(OR(AND(K15="Muy Baja",T15="Mayor"),AND(K15="Baja",T15="Mayor"),AND(K15="Media",T15="Mayor"),AND(K15="Alta",T15="Moderado"),AND(K15="Alta",T15="Mayor"),AND(K15="Muy Alta",T15="Leve"),AND(K15="Muy Alta",T15="Menor"),AND(K15="Muy Alta",T15="Moderado"),AND(K15="Muy Alta",T15="Mayor")),"Alto",IF(OR(AND(K15="Muy Baja",T15="Catastrofico"),AND(K15="Baja",T15="Catastrofico"),AND(K15="Media",T15="Catastrofico"),AND(K15="Alta",T15="Catastrofico"),AND(K15="Muy Alta",T15="Catastrofico")),"Extremo",))))</f>
        <v>Moderado</v>
      </c>
      <c r="W15" s="25">
        <v>1</v>
      </c>
      <c r="X15" s="40" t="s">
        <v>122</v>
      </c>
      <c r="Y15" s="40" t="s">
        <v>123</v>
      </c>
      <c r="Z15" s="40" t="s">
        <v>124</v>
      </c>
      <c r="AA15" s="41" t="str">
        <f t="shared" ref="AA15:AA17" si="5">+CONCATENATE(X15," ",Y15," ",Z15)</f>
        <v>El líder de Almacén  realiza reubicación y rotación de los bienes de consumo según la naturaleza de estos.</v>
      </c>
      <c r="AB15" s="42"/>
      <c r="AC15" s="25"/>
      <c r="AD15" s="26" t="s">
        <v>95</v>
      </c>
      <c r="AE15" s="27">
        <f t="shared" si="1"/>
        <v>0.25</v>
      </c>
      <c r="AF15" s="28" t="str">
        <f>+IF(OR(AD15='[1]11 FORMULAS'!$O$4,AD15='[1]11 FORMULAS'!$O$5),'[1]11 FORMULAS'!$P$5,IF(AD15='[1]11 FORMULAS'!$O$6,'[1]11 FORMULAS'!$P$6,""))</f>
        <v>Probabilidad</v>
      </c>
      <c r="AG15" s="26" t="s">
        <v>104</v>
      </c>
      <c r="AH15" s="27">
        <f>IF(AG15="","",IF(AG15="Manual",0.15,IF(AG15="Automático",0.25,)))</f>
        <v>0.15</v>
      </c>
      <c r="AI15" s="26" t="s">
        <v>97</v>
      </c>
      <c r="AJ15" s="26" t="s">
        <v>98</v>
      </c>
      <c r="AK15" s="26" t="s">
        <v>125</v>
      </c>
      <c r="AL15" s="28">
        <f t="shared" si="2"/>
        <v>0.4</v>
      </c>
      <c r="AM15" s="28">
        <f>+L15*AL15</f>
        <v>0.24</v>
      </c>
      <c r="AN15" s="28">
        <f>+L15-AM15</f>
        <v>0.36</v>
      </c>
      <c r="AO15" s="28">
        <f>IF(AF15='[4]11 FORMULAS'!$P$6,U15-(U15*AL15),U15)</f>
        <v>0.2</v>
      </c>
      <c r="AP15" s="73">
        <f>AVERAGE(AN15:AN16)</f>
        <v>0.28799999999999998</v>
      </c>
      <c r="AQ15" s="63" t="str">
        <f>IF(AP15&lt;=0,"",IF(AP15&lt;=20%,"Muy Baja",IF(AP15&lt;=40%,"Baja",IF(AP15&lt;=60%,"Media",IF(AP15&lt;=80%,"Alta","Muy Alta")))))</f>
        <v>Baja</v>
      </c>
      <c r="AR15" s="73">
        <f>AVERAGE(AP15:AP16)</f>
        <v>0.28799999999999998</v>
      </c>
      <c r="AS15" s="63" t="str">
        <f>IF(AR15&lt;=0,"",IF(AR15&lt;=20%,"Leve",IF(AR15&lt;=40%,"Menor",IF(AR15&lt;=60%,"Moderado",IF(AR15&lt;=80%,"Mayor","Catastrofico")))))</f>
        <v>Menor</v>
      </c>
      <c r="AT15" s="61" t="str">
        <f>IF(OR(AND(AQ15="Muy Baja",AS15="Leve"),AND(AQ15="Muy Baja",AS15="Menor"),AND(AQ15="Baja",AS15="Leve")),"Bajo",IF(OR(AND(AQ15="Muy baja",AS15="Moderado"),AND(AQ15="Baja",AS15="Menor"),AND(AQ15="Baja",AS15="Moderado"),AND(AQ15="Media",AS15="Leve"),AND(AQ15="Media",AS15="Menor"),AND(AQ15="Media",AS15="Moderado"),AND(AQ15="Alta",AS15="Leve"),AND(AQ15="Alta",AS15="Menor")),"Moderado",IF(OR(AND(AQ15="Muy Baja",AS15="Mayor"),AND(AQ15="Baja",AS15="Mayor"),AND(AQ15="Media",AS15="Mayor"),AND(AQ15="Alta",AS15="Moderado"),AND(AQ15="Alta",AS15="Mayor"),AND(AQ15="Muy Alta",AS15="Leve"),AND(AQ15="Muy Alta",AS15="Menor"),AND(AQ15="Muy Alta",AS15="Moderado"),AND(AQ15="Muy Alta",AS15="Mayor")),"Alto",IF(OR(AND(AQ15="Muy Baja",AS15="Catastrofico"),AND(AQ15="Baja",AS15="Catastrofico"),AND(AQ15="Media",AS15="Catastrofico"),AND(AQ15="Alta",AS15="Catastrofico"),AND(AQ15="Muy Alta",AS15="Catastrofico")),"Extremo",""))))</f>
        <v>Moderado</v>
      </c>
      <c r="AU15" s="67" t="s">
        <v>100</v>
      </c>
      <c r="AV15" s="72" t="s">
        <v>184</v>
      </c>
      <c r="AW15" s="72" t="s">
        <v>183</v>
      </c>
      <c r="AX15" s="57">
        <v>45673</v>
      </c>
      <c r="AY15" s="57">
        <v>45838</v>
      </c>
      <c r="AZ15" s="57">
        <v>45746</v>
      </c>
      <c r="BA15" s="57">
        <v>45838</v>
      </c>
      <c r="BB15" s="57">
        <v>45930</v>
      </c>
      <c r="BC15" s="59"/>
      <c r="BD15" s="59"/>
      <c r="BE15" s="59"/>
    </row>
    <row r="16" spans="1:57" s="6" customFormat="1" ht="81" customHeight="1" x14ac:dyDescent="0.25">
      <c r="A16" s="74"/>
      <c r="B16" s="62"/>
      <c r="C16" s="62"/>
      <c r="D16" s="62"/>
      <c r="E16" s="75"/>
      <c r="F16" s="62"/>
      <c r="G16" s="76"/>
      <c r="H16" s="76"/>
      <c r="I16" s="77"/>
      <c r="J16" s="62"/>
      <c r="K16" s="63"/>
      <c r="L16" s="65"/>
      <c r="M16" s="66"/>
      <c r="N16" s="65"/>
      <c r="O16" s="63"/>
      <c r="P16" s="70"/>
      <c r="Q16" s="21" t="s">
        <v>60</v>
      </c>
      <c r="R16" s="63"/>
      <c r="S16" s="65"/>
      <c r="T16" s="63"/>
      <c r="U16" s="71"/>
      <c r="V16" s="61"/>
      <c r="W16" s="25">
        <v>2</v>
      </c>
      <c r="X16" s="40" t="s">
        <v>122</v>
      </c>
      <c r="Y16" s="40" t="s">
        <v>127</v>
      </c>
      <c r="Z16" s="40" t="s">
        <v>128</v>
      </c>
      <c r="AA16" s="41" t="str">
        <f t="shared" si="5"/>
        <v>El líder de Almacén  solicita fumigaciones periódicas para evitar deterioro en bienes de consumo</v>
      </c>
      <c r="AB16" s="42"/>
      <c r="AC16" s="25"/>
      <c r="AD16" s="26" t="s">
        <v>95</v>
      </c>
      <c r="AE16" s="27">
        <f t="shared" si="1"/>
        <v>0.25</v>
      </c>
      <c r="AF16" s="28" t="str">
        <f>+IF(OR(AD16='[1]11 FORMULAS'!$O$4,AD16='[1]11 FORMULAS'!$O$5),'[1]11 FORMULAS'!$P$5,IF(AD16='[1]11 FORMULAS'!$O$6,'[1]11 FORMULAS'!$P$6,""))</f>
        <v>Probabilidad</v>
      </c>
      <c r="AG16" s="26" t="s">
        <v>104</v>
      </c>
      <c r="AH16" s="27">
        <f>IF(AG16="","",IF(AG16="Manual",0.15,IF(AG16="Automático",0.25,)))</f>
        <v>0.15</v>
      </c>
      <c r="AI16" s="26" t="s">
        <v>97</v>
      </c>
      <c r="AJ16" s="26" t="s">
        <v>105</v>
      </c>
      <c r="AK16" s="26" t="s">
        <v>99</v>
      </c>
      <c r="AL16" s="28">
        <f t="shared" si="2"/>
        <v>0.4</v>
      </c>
      <c r="AM16" s="28">
        <f>+AN15*AL16</f>
        <v>0.14399999999999999</v>
      </c>
      <c r="AN16" s="28">
        <f>+AN15-AM16</f>
        <v>0.216</v>
      </c>
      <c r="AO16" s="28">
        <f>IF(AF16='[4]11 FORMULAS'!$P$6,AO15-(AO15*AL16),AO15)</f>
        <v>0.2</v>
      </c>
      <c r="AP16" s="73"/>
      <c r="AQ16" s="63"/>
      <c r="AR16" s="73"/>
      <c r="AS16" s="63"/>
      <c r="AT16" s="61"/>
      <c r="AU16" s="68"/>
      <c r="AV16" s="58"/>
      <c r="AW16" s="58"/>
      <c r="AX16" s="58"/>
      <c r="AY16" s="58"/>
      <c r="AZ16" s="58"/>
      <c r="BA16" s="58"/>
      <c r="BB16" s="58"/>
      <c r="BC16" s="60"/>
      <c r="BD16" s="60"/>
      <c r="BE16" s="60"/>
    </row>
    <row r="17" spans="1:57" s="6" customFormat="1" ht="168" customHeight="1" x14ac:dyDescent="0.25">
      <c r="A17" s="14" t="s">
        <v>129</v>
      </c>
      <c r="B17" s="15" t="s">
        <v>107</v>
      </c>
      <c r="C17" s="15" t="s">
        <v>130</v>
      </c>
      <c r="D17" s="15" t="s">
        <v>131</v>
      </c>
      <c r="E17" s="16" t="str">
        <f>+CONCATENATE(B17," ",C17," ",D17)</f>
        <v>Posibilidad de pérdida Económica y Reputacional por fallas en la supervisión de los contratos debido a insuficiencia de personal idóneo para cumplir con el seguimiento a la ejecución de los contratos.</v>
      </c>
      <c r="F17" s="15" t="s">
        <v>89</v>
      </c>
      <c r="G17" s="17" t="s">
        <v>141</v>
      </c>
      <c r="H17" s="17" t="s">
        <v>90</v>
      </c>
      <c r="I17" s="18" t="str">
        <f t="shared" si="4"/>
        <v>Evento externoProcesos</v>
      </c>
      <c r="J17" s="15">
        <v>365</v>
      </c>
      <c r="K17" s="19" t="str">
        <f>IF(J17&lt;=0,"",IF(J17&lt;=2,"Muy Baja",IF(J17&lt;=24,"Baja",IF(J17&lt;=500,"Media",IF(J17&lt;=5000,"Alta","Muy Alta")))))</f>
        <v>Media</v>
      </c>
      <c r="L17" s="20">
        <f>IF(K17="","",IF(K17="Muy Baja",0.2,IF(K17="Baja",0.4,IF(K17="Media",0.6,IF(K17="Alta",0.8,IF(K17="Muy Alta",1,))))))</f>
        <v>0.6</v>
      </c>
      <c r="M17" s="21" t="s">
        <v>151</v>
      </c>
      <c r="N17" s="20">
        <f>IF(M17="","",IF(M17="menor a 10 SMLMV",0.2,IF(M17="ENTRE 10 Y 50 SMLMV",0.4,IF(M17="entre 50 y 100 SMLMV",0.6,IF(M17="entre 100 y 500 SMLMV",0.8,IF(M17="Mayor a 500 SMLMV",1,))))))</f>
        <v>0.6</v>
      </c>
      <c r="O17" s="19" t="str">
        <f>IF(N17&lt;=0,"",IF(N17&lt;=20%,"Leve",IF(N17&lt;=40%,"Menor",IF(N17&lt;=60%,"Moderado",IF(N17&lt;=80%,"Mayor","Catastrofico")))))</f>
        <v>Moderado</v>
      </c>
      <c r="P17" s="29" t="s">
        <v>43</v>
      </c>
      <c r="Q17" s="21" t="s">
        <v>43</v>
      </c>
      <c r="R17" s="19" t="str">
        <f>IF(S17&lt;=0,"",IF(S17&lt;=20%,"Leve",IF(S17&lt;=40%,"Menor",IF(S17&lt;=60%,"Moderado",IF(S17&lt;=80%,"Mayor","Catastrofico")))))</f>
        <v>Leve</v>
      </c>
      <c r="S17" s="20">
        <f>IF(P17="","",IF(P17="El riesgo afecta la imagen de algún área de la organización",0.2,IF(P17="El riesgo afecta la imagen de la entidad internamente, de conocimiento general nivel interno, de junta directiva y accionistas y/o de proveedores",0.4,IF(P17="El riesgo afecta la imagen de la entidad con algunos usuarios de relevancia frente al logro de los objetivos",0.6,IF(P17="El riesgo afecta la imagen de la entidad con efecto publicitario sostenido a nivel de sector administrativo, nivel departamental o municipal",0.8,IF(P17="El riesgo afecta la imagen de la entidad a nivel nacional, con efecto publicitario sostenido a nivel país",1,))))))</f>
        <v>0.2</v>
      </c>
      <c r="T17" s="19" t="str">
        <f>IF(U17&lt;=0,"",IF(U17&lt;=20%,"Leve",IF(U17&lt;=40%,"Menor",IF(U17&lt;=60%,"Moderado",IF(U17&lt;=80%,"Mayor","Catastrofico")))))</f>
        <v>Moderado</v>
      </c>
      <c r="U17" s="23">
        <f>+N17</f>
        <v>0.6</v>
      </c>
      <c r="V17" s="24" t="str">
        <f>IF(OR(AND(K17="Muy Baja",T17="Leve"),AND(K17="Muy Baja",T17="Menor"),AND(K17="Baja",T17="Leve")),"Bajo",IF(OR(AND(K17="Muy baja",T17="Moderado"),AND(K17="Baja",T17="Menor"),AND(K17="Baja",T17="Moderado"),AND(K17="Media",T17="Leve"),AND(K17="Media",T17="Menor"),AND(K17="Media",T17="Moderado"),AND(K17="Alta",T17="Leve"),AND(K17="Alta",T17="Menor")),"Moderado",IF(OR(AND(K17="Muy Baja",T17="Mayor"),AND(K17="Baja",T17="Mayor"),AND(K17="Media",T17="Mayor"),AND(K17="Alta",T17="Moderado"),AND(K17="Alta",T17="Mayor"),AND(K17="Muy Alta",T17="Leve"),AND(K17="Muy Alta",T17="Menor"),AND(K17="Muy Alta",T17="Moderado"),AND(K17="Muy Alta",T17="Mayor")),"Alto",IF(OR(AND(K17="Muy Baja",T17="Catastrofico"),AND(K17="Baja",T17="Catastrofico"),AND(K17="Media",T17="Catastrofico"),AND(K17="Alta",T17="Catastrofico"),AND(K17="Muy Alta",T17="Catastrofico")),"Extremo",))))</f>
        <v>Moderado</v>
      </c>
      <c r="W17" s="25">
        <v>1</v>
      </c>
      <c r="X17" s="40" t="s">
        <v>132</v>
      </c>
      <c r="Y17" s="40" t="s">
        <v>133</v>
      </c>
      <c r="Z17" s="40" t="s">
        <v>134</v>
      </c>
      <c r="AA17" s="41" t="str">
        <f t="shared" si="5"/>
        <v>El abogado que estructura el proceso contractual elabora la "Comunicación de apoyo a la supervisión"  donde se establecen las funciones de vigilancia, control y seguimiento a las actividades contenidas dentro del contrato, y se les anexa que deben cumplir con el Manual de supervisión</v>
      </c>
      <c r="AB17" s="42"/>
      <c r="AC17" s="25"/>
      <c r="AD17" s="26" t="s">
        <v>95</v>
      </c>
      <c r="AE17" s="27">
        <f t="shared" si="1"/>
        <v>0.25</v>
      </c>
      <c r="AF17" s="28" t="str">
        <f>+IF(OR(AD17='[1]11 FORMULAS'!$O$4,AD17='[1]11 FORMULAS'!$O$5),'[1]11 FORMULAS'!$P$5,IF(AD17='[1]11 FORMULAS'!$O$6,'[1]11 FORMULAS'!$P$6,""))</f>
        <v>Probabilidad</v>
      </c>
      <c r="AG17" s="26" t="s">
        <v>104</v>
      </c>
      <c r="AH17" s="27">
        <f t="shared" ref="AH17" si="6">IF(AG17="","",IF(AG17="Manual",0.15,IF(AG17="Automático",0.25,)))</f>
        <v>0.15</v>
      </c>
      <c r="AI17" s="26" t="s">
        <v>116</v>
      </c>
      <c r="AJ17" s="26" t="s">
        <v>98</v>
      </c>
      <c r="AK17" s="26" t="s">
        <v>99</v>
      </c>
      <c r="AL17" s="28">
        <f t="shared" si="2"/>
        <v>0.4</v>
      </c>
      <c r="AM17" s="28">
        <f>+L17*AL17</f>
        <v>0.24</v>
      </c>
      <c r="AN17" s="28">
        <f>+L17-AM17</f>
        <v>0.36</v>
      </c>
      <c r="AO17" s="28">
        <f>IF(AF17='[4]11 FORMULAS'!$P$6,U17-(U17*AL17),U17)</f>
        <v>0.6</v>
      </c>
      <c r="AP17" s="28">
        <f>AVERAGE(AN17:AN17)</f>
        <v>0.36</v>
      </c>
      <c r="AQ17" s="19" t="str">
        <f>IF(AP17&lt;=0,"",IF(AP17&lt;=20%,"Muy Baja",IF(AP17&lt;=40%,"Baja",IF(AP17&lt;=60%,"Media",IF(AP17&lt;=80%,"Alta","Muy Alta")))))</f>
        <v>Baja</v>
      </c>
      <c r="AR17" s="28">
        <f>AVERAGE(AP17:AP17)</f>
        <v>0.36</v>
      </c>
      <c r="AS17" s="19" t="str">
        <f>IF(AR17&lt;=0,"",IF(AR17&lt;=20%,"Leve",IF(AR17&lt;=40%,"Menor",IF(AR17&lt;=60%,"Moderado",IF(AR17&lt;=80%,"Mayor","Catastrofico")))))</f>
        <v>Menor</v>
      </c>
      <c r="AT17" s="24" t="str">
        <f>IF(OR(AND(AQ17="Muy Baja",AS17="Leve"),AND(AQ17="Muy Baja",AS17="Menor"),AND(AQ17="Baja",AS17="Leve")),"Bajo",IF(OR(AND(AQ17="Muy baja",AS17="Moderado"),AND(AQ17="Baja",AS17="Menor"),AND(AQ17="Baja",AS17="Moderado"),AND(AQ17="Media",AS17="Leve"),AND(AQ17="Media",AS17="Menor"),AND(AQ17="Media",AS17="Moderado"),AND(AQ17="Alta",AS17="Leve"),AND(AQ17="Alta",AS17="Menor")),"Moderado",IF(OR(AND(AQ17="Muy Baja",AS17="Mayor"),AND(AQ17="Baja",AS17="Mayor"),AND(AQ17="Media",AS17="Mayor"),AND(AQ17="Alta",AS17="Moderado"),AND(AQ17="Alta",AS17="Mayor"),AND(AQ17="Muy Alta",AS17="Leve"),AND(AQ17="Muy Alta",AS17="Menor"),AND(AQ17="Muy Alta",AS17="Moderado"),AND(AQ17="Muy Alta",AS17="Mayor")),"Alto",IF(OR(AND(AQ17="Muy Baja",AS17="Catastrofico"),AND(AQ17="Baja",AS17="Catastrofico"),AND(AQ17="Media",AS17="Catastrofico"),AND(AQ17="Alta",AS17="Catastrofico"),AND(AQ17="Muy Alta",AS17="Catastrofico")),"Extremo",""))))</f>
        <v>Moderado</v>
      </c>
      <c r="AU17" s="29" t="s">
        <v>100</v>
      </c>
      <c r="AV17" s="38" t="s">
        <v>135</v>
      </c>
      <c r="AW17" s="38" t="s">
        <v>181</v>
      </c>
      <c r="AX17" s="45" t="s">
        <v>188</v>
      </c>
      <c r="AY17" s="45">
        <v>45838</v>
      </c>
      <c r="AZ17" s="45">
        <v>45746</v>
      </c>
      <c r="BA17" s="45">
        <v>45838</v>
      </c>
      <c r="BB17" s="45">
        <v>45930</v>
      </c>
      <c r="BC17" s="30"/>
      <c r="BD17" s="30"/>
      <c r="BE17" s="30"/>
    </row>
    <row r="18" spans="1:57" ht="193.5" customHeight="1" x14ac:dyDescent="0.4">
      <c r="A18" s="14" t="s">
        <v>136</v>
      </c>
      <c r="B18" s="15" t="s">
        <v>107</v>
      </c>
      <c r="C18" s="15" t="s">
        <v>139</v>
      </c>
      <c r="D18" s="15" t="s">
        <v>140</v>
      </c>
      <c r="E18" s="16" t="str">
        <f t="shared" ref="E18:E19" si="7">+CONCATENATE(B18," ",C18," ",D18)</f>
        <v>Posibilidad de pérdida Económica y Reputacional por ocupación indebida de terceros en las propiedades del Distrito debido a falta de recurso humano idóneo y constante en el seguimiento de los predios del Distrito.</v>
      </c>
      <c r="F18" s="15" t="s">
        <v>89</v>
      </c>
      <c r="G18" s="17"/>
      <c r="H18" s="17" t="s">
        <v>141</v>
      </c>
      <c r="I18" s="18" t="str">
        <f t="shared" ref="I18:I19" si="8">+G18&amp;H18</f>
        <v>Evento externo</v>
      </c>
      <c r="J18" s="15">
        <v>1706</v>
      </c>
      <c r="K18" s="19" t="str">
        <f>IF(J18&lt;=0,"",IF(J18&lt;=2,"Muy Baja",IF(J18&lt;=24,"Baja",IF(J18&lt;=500,"Media",IF(J18&lt;=5000,"Alta","Muy Alta")))))</f>
        <v>Alta</v>
      </c>
      <c r="L18" s="20">
        <f>IF(K18="","",IF(K18="Muy Baja",0.2,IF(K18="Baja",0.4,IF(K18="Media",0.6,IF(K18="Alta",0.8,IF(K18="Muy Alta",1,))))))</f>
        <v>0.8</v>
      </c>
      <c r="M18" s="21" t="s">
        <v>111</v>
      </c>
      <c r="N18" s="20">
        <f>IF(M18="","",IF(M18="menor a 10 SMLMV",0.2,IF(M18="ENTRE 10 Y 50 SMLMV",0.4,IF(M18="entre 50 y 100 SMLMV",0.6,IF(M18="entre 100 y 500 SMLMV",0.8,IF(M18="Mayor a 500 SMLMV",1,))))))</f>
        <v>0.4</v>
      </c>
      <c r="O18" s="19" t="str">
        <f>IF(N18&lt;=0,"",IF(N18&lt;=20%,"Leve",IF(N18&lt;=40%,"Menor",IF(N18&lt;=60%,"Moderado",IF(N18&lt;=80%,"Mayor","Catastrofico")))))</f>
        <v>Menor</v>
      </c>
      <c r="P18" s="22" t="s">
        <v>112</v>
      </c>
      <c r="Q18" s="21" t="s">
        <v>43</v>
      </c>
      <c r="R18" s="19" t="str">
        <f>IF(S18&lt;=0,"",IF(S18&lt;=20%,"Leve",IF(S18&lt;=40%,"Menor",IF(S18&lt;=60%,"Moderado",IF(S18&lt;=80%,"Mayor","Catastrofico")))))</f>
        <v>Mayor</v>
      </c>
      <c r="S18" s="20">
        <f>IF(P18="","",IF(P18="El riesgo afecta la imagen de algún área de la organización",0.2,IF(P18="El riesgo afecta la imagen de la entidad internamente, de conocimiento general nivel interno, de junta directiva y accionistas y/o de proveedores",0.4,IF(P18="El riesgo afecta la imagen de la entidad con algunos usuarios de relevancia frente al logro de los objetivos",0.6,IF(P18="El riesgo afecta la imagen de la entidad con efecto publicitario sostenido a nivel de sector administrativo, nivel departamental o municipal",0.8,IF(P18="El riesgo afecta la imagen de la entidad a nivel nacional, con efecto publicitario sostenido a nivel país",1,))))))</f>
        <v>0.8</v>
      </c>
      <c r="T18" s="19" t="str">
        <f>IF(U18&lt;=0,"",IF(U18&lt;=20%,"Leve",IF(U18&lt;=40%,"Menor",IF(U18&lt;=60%,"Moderado",IF(U18&lt;=80%,"Mayor","Catastrofico")))))</f>
        <v>Mayor</v>
      </c>
      <c r="U18" s="23">
        <f>+S18</f>
        <v>0.8</v>
      </c>
      <c r="V18" s="24" t="str">
        <f>IF(OR(AND(K18="Muy Baja",T18="Leve"),AND(K18="Muy Baja",T18="Menor"),AND(K18="Baja",T18="Leve")),"Bajo",IF(OR(AND(K18="Muy baja",T18="Moderado"),AND(K18="Baja",T18="Menor"),AND(K18="Baja",T18="Moderado"),AND(K18="Media",T18="Leve"),AND(K18="Media",T18="Menor"),AND(K18="Media",T18="Moderado"),AND(K18="Alta",T18="Leve"),AND(K18="Alta",T18="Menor")),"Moderado",IF(OR(AND(K18="Muy Baja",T18="Mayor"),AND(K18="Baja",T18="Mayor"),AND(K18="Media",T18="Mayor"),AND(K18="Alta",T18="Moderado"),AND(K18="Alta",T18="Mayor"),AND(K18="Muy Alta",T18="Leve"),AND(K18="Muy Alta",T18="Menor"),AND(K18="Muy Alta",T18="Moderado"),AND(K18="Muy Alta",T18="Mayor")),"Alto",IF(OR(AND(K18="Muy Baja",T18="Catastrofico"),AND(K18="Baja",T18="Catastrofico"),AND(K18="Media",T18="Catastrofico"),AND(K18="Alta",T18="Catastrofico"),AND(K18="Muy Alta",T18="Catastrofico")),"Extremo",))))</f>
        <v>Alto</v>
      </c>
      <c r="W18" s="25">
        <v>1</v>
      </c>
      <c r="X18" s="40" t="s">
        <v>142</v>
      </c>
      <c r="Y18" s="40" t="s">
        <v>143</v>
      </c>
      <c r="Z18" s="40" t="s">
        <v>144</v>
      </c>
      <c r="AA18" s="41" t="str">
        <f t="shared" ref="AA18:AA19" si="9">+CONCATENATE(X18," ",Y18," ",Z18)</f>
        <v>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v>
      </c>
      <c r="AB18" s="42"/>
      <c r="AC18" s="25"/>
      <c r="AD18" s="26" t="s">
        <v>95</v>
      </c>
      <c r="AE18" s="27">
        <f>IF(AD18="","",IF(AD18="Preventivo",0.25,IF(AD18="Detectivo",0.15,IF(AD18="Correctivo",0.1,))))</f>
        <v>0.25</v>
      </c>
      <c r="AF18" s="28" t="str">
        <f>+IF(OR(AD18='[1]11 FORMULAS'!$O$4,AD18='[1]11 FORMULAS'!$O$5),'[1]11 FORMULAS'!$P$5,IF(AD18='[1]11 FORMULAS'!$O$6,'[1]11 FORMULAS'!$P$6,""))</f>
        <v>Probabilidad</v>
      </c>
      <c r="AG18" s="26" t="s">
        <v>104</v>
      </c>
      <c r="AH18" s="27">
        <f>IF(AG18="","",IF(AG18="Manual",0.15,IF(AG18="Automático",0.25,)))</f>
        <v>0.15</v>
      </c>
      <c r="AI18" s="26" t="s">
        <v>116</v>
      </c>
      <c r="AJ18" s="26" t="s">
        <v>98</v>
      </c>
      <c r="AK18" s="26" t="s">
        <v>99</v>
      </c>
      <c r="AL18" s="28">
        <f t="shared" si="2"/>
        <v>0.4</v>
      </c>
      <c r="AM18" s="28">
        <f>+L18*AL18</f>
        <v>0.32000000000000006</v>
      </c>
      <c r="AN18" s="28">
        <f>+L18-AM18</f>
        <v>0.48</v>
      </c>
      <c r="AO18" s="28">
        <f>IF(AF18='[4]11 FORMULAS'!$P$6,U18-(U18*AL18),U18)</f>
        <v>0.8</v>
      </c>
      <c r="AP18" s="28">
        <f>+AN18</f>
        <v>0.48</v>
      </c>
      <c r="AQ18" s="19" t="str">
        <f>IF(AP18&lt;=0,"",IF(AP18&lt;=20%,"Muy Baja",IF(AP18&lt;=40%,"Baja",IF(AP18&lt;=60%,"Media",IF(AP18&lt;=80%,"Alta","Muy Alta")))))</f>
        <v>Media</v>
      </c>
      <c r="AR18" s="28">
        <f>+AP18</f>
        <v>0.48</v>
      </c>
      <c r="AS18" s="19" t="str">
        <f>IF(AR18&lt;=0,"",IF(AR18&lt;=20%,"Leve",IF(AR18&lt;=40%,"Menor",IF(AR18&lt;=60%,"Moderado",IF(AR18&lt;=80%,"Mayor","Catastrofico")))))</f>
        <v>Moderado</v>
      </c>
      <c r="AT18" s="24" t="str">
        <f>IF(OR(AND(AQ18="Muy Baja",AS18="Leve"),AND(AQ18="Muy Baja",AS18="Menor"),AND(AQ18="Baja",AS18="Leve")),"Bajo",IF(OR(AND(AQ18="Muy baja",AS18="Moderado"),AND(AQ18="Baja",AS18="Menor"),AND(AQ18="Baja",AS18="Moderado"),AND(AQ18="Media",AS18="Leve"),AND(AQ18="Media",AS18="Menor"),AND(AQ18="Media",AS18="Moderado"),AND(AQ18="Alta",AS18="Leve"),AND(AQ18="Alta",AS18="Menor")),"Moderado",IF(OR(AND(AQ18="Muy Baja",AS18="Mayor"),AND(AQ18="Baja",AS18="Mayor"),AND(AQ18="Media",AS18="Mayor"),AND(AQ18="Alta",AS18="Moderado"),AND(AQ18="Alta",AS18="Mayor"),AND(AQ18="Muy Alta",AS18="Leve"),AND(AQ18="Muy Alta",AS18="Menor"),AND(AQ18="Muy Alta",AS18="Moderado"),AND(AQ18="Muy Alta",AS18="Mayor")),"Alto",IF(OR(AND(AQ18="Muy Baja",AS18="Catastrofico"),AND(AQ18="Baja",AS18="Catastrofico"),AND(AQ18="Media",AS18="Catastrofico"),AND(AQ18="Alta",AS18="Catastrofico"),AND(AQ18="Muy Alta",AS18="Catastrofico")),"Extremo",""))))</f>
        <v>Moderado</v>
      </c>
      <c r="AU18" s="29" t="s">
        <v>100</v>
      </c>
      <c r="AV18" s="38" t="s">
        <v>185</v>
      </c>
      <c r="AW18" s="38" t="s">
        <v>145</v>
      </c>
      <c r="AX18" s="45" t="s">
        <v>188</v>
      </c>
      <c r="AY18" s="45">
        <v>45838</v>
      </c>
      <c r="AZ18" s="45">
        <v>45746</v>
      </c>
      <c r="BA18" s="45">
        <v>45838</v>
      </c>
      <c r="BB18" s="45">
        <v>45930</v>
      </c>
      <c r="BC18" s="30"/>
      <c r="BD18" s="30"/>
      <c r="BE18" s="30"/>
    </row>
    <row r="19" spans="1:57" ht="197.25" customHeight="1" x14ac:dyDescent="0.4">
      <c r="A19" s="14" t="s">
        <v>137</v>
      </c>
      <c r="B19" s="15" t="s">
        <v>107</v>
      </c>
      <c r="C19" s="15" t="s">
        <v>146</v>
      </c>
      <c r="D19" s="15" t="s">
        <v>147</v>
      </c>
      <c r="E19" s="16" t="str">
        <f t="shared" si="7"/>
        <v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v>
      </c>
      <c r="F19" s="15" t="s">
        <v>89</v>
      </c>
      <c r="G19" s="17"/>
      <c r="H19" s="17" t="s">
        <v>90</v>
      </c>
      <c r="I19" s="18" t="str">
        <f t="shared" si="8"/>
        <v>Procesos</v>
      </c>
      <c r="J19" s="15">
        <v>3510</v>
      </c>
      <c r="K19" s="19" t="str">
        <f>IF(J19&lt;=0,"",IF(J19&lt;=2,"Muy Baja",IF(J19&lt;=24,"Baja",IF(J19&lt;=500,"Media",IF(J19&lt;=5000,"Alta","Muy Alta")))))</f>
        <v>Alta</v>
      </c>
      <c r="L19" s="20">
        <f>IF(K19="","",IF(K19="Muy Baja",0.2,IF(K19="Baja",0.4,IF(K19="Media",0.6,IF(K19="Alta",0.8,IF(K19="Muy Alta",1,))))))</f>
        <v>0.8</v>
      </c>
      <c r="M19" s="21" t="s">
        <v>163</v>
      </c>
      <c r="N19" s="20">
        <f>IF(M19="","",IF(M19="menor a 10 SMLMV",0.2,IF(M19="ENTRE 10 Y 50 SMLMV",0.4,IF(M19="entre 50 y 100 SMLMV",0.6,IF(M19="entre 100 y 500 SMLMV",0.8,IF(M19="Mayor a 500 SMLMV",1,))))))</f>
        <v>0.8</v>
      </c>
      <c r="O19" s="19" t="str">
        <f>IF(N19&lt;=0,"",IF(N19&lt;=20%,"Leve",IF(N19&lt;=40%,"Menor",IF(N19&lt;=60%,"Moderado",IF(N19&lt;=80%,"Mayor","Catastrofico")))))</f>
        <v>Mayor</v>
      </c>
      <c r="P19" s="22" t="s">
        <v>112</v>
      </c>
      <c r="Q19" s="21" t="s">
        <v>43</v>
      </c>
      <c r="R19" s="19" t="str">
        <f>IF(S19&lt;=0,"",IF(S19&lt;=20%,"Leve",IF(S19&lt;=40%,"Menor",IF(S19&lt;=60%,"Moderado",IF(S19&lt;=80%,"Mayor","Catastrofico")))))</f>
        <v>Mayor</v>
      </c>
      <c r="S19" s="20">
        <f>IF(P19="","",IF(P19="El riesgo afecta la imagen de algún área de la organización",0.2,IF(P19="El riesgo afecta la imagen de la entidad internamente, de conocimiento general nivel interno, de junta directiva y accionistas y/o de proveedores",0.4,IF(P19="El riesgo afecta la imagen de la entidad con algunos usuarios de relevancia frente al logro de los objetivos",0.6,IF(P19="El riesgo afecta la imagen de la entidad con efecto publicitario sostenido a nivel de sector administrativo, nivel departamental o municipal",0.8,IF(P19="El riesgo afecta la imagen de la entidad a nivel nacional, con efecto publicitario sostenido a nivel país",1,))))))</f>
        <v>0.8</v>
      </c>
      <c r="T19" s="19" t="str">
        <f>IF(U19&lt;=0,"",IF(U19&lt;=20%,"Leve",IF(U19&lt;=40%,"Menor",IF(U19&lt;=60%,"Moderado",IF(U19&lt;=80%,"Mayor","Catastrofico")))))</f>
        <v>Mayor</v>
      </c>
      <c r="U19" s="23">
        <f>+N19</f>
        <v>0.8</v>
      </c>
      <c r="V19" s="24" t="str">
        <f>IF(OR(AND(K19="Muy Baja",T19="Leve"),AND(K19="Muy Baja",T19="Menor"),AND(K19="Baja",T19="Leve")),"Bajo",IF(OR(AND(K19="Muy baja",T19="Moderado"),AND(K19="Baja",T19="Menor"),AND(K19="Baja",T19="Moderado"),AND(K19="Media",T19="Leve"),AND(K19="Media",T19="Menor"),AND(K19="Media",T19="Moderado"),AND(K19="Alta",T19="Leve"),AND(K19="Alta",T19="Menor")),"Moderado",IF(OR(AND(K19="Muy Baja",T19="Mayor"),AND(K19="Baja",T19="Mayor"),AND(K19="Media",T19="Mayor"),AND(K19="Alta",T19="Moderado"),AND(K19="Alta",T19="Mayor"),AND(K19="Muy Alta",T19="Leve"),AND(K19="Muy Alta",T19="Menor"),AND(K19="Muy Alta",T19="Moderado"),AND(K19="Muy Alta",T19="Mayor")),"Alto",IF(OR(AND(K19="Muy Baja",T19="Catastrofico"),AND(K19="Baja",T19="Catastrofico"),AND(K19="Media",T19="Catastrofico"),AND(K19="Alta",T19="Catastrofico"),AND(K19="Muy Alta",T19="Catastrofico")),"Extremo",))))</f>
        <v>Alto</v>
      </c>
      <c r="W19" s="25">
        <v>2</v>
      </c>
      <c r="X19" s="40" t="s">
        <v>148</v>
      </c>
      <c r="Y19" s="40" t="s">
        <v>149</v>
      </c>
      <c r="Z19" s="40" t="s">
        <v>150</v>
      </c>
      <c r="AA19" s="41" t="str">
        <f t="shared" si="9"/>
        <v xml:space="preserve">El lider del subproceso de Adm del Patrimonio inmobiliario presenta al Director de Apoyo Logístico un presupuesto  que permita en la siguiente vigencia atender las necesidades en materia financiera para el saneamiento del patrimonio </v>
      </c>
      <c r="AB19" s="42"/>
      <c r="AC19" s="25"/>
      <c r="AD19" s="26" t="s">
        <v>95</v>
      </c>
      <c r="AE19" s="27">
        <f>IF(AD19="","",IF(AD19="Preventivo",0.25,IF(AD19="Detectivo",0.15,IF(AD19="Correctivo",0.1,))))</f>
        <v>0.25</v>
      </c>
      <c r="AF19" s="28" t="str">
        <f>+IF(OR(AD19='[1]11 FORMULAS'!$O$4,AD19='[1]11 FORMULAS'!$O$5),'[1]11 FORMULAS'!$P$5,IF(AD19='[1]11 FORMULAS'!$O$6,'[1]11 FORMULAS'!$P$6,""))</f>
        <v>Probabilidad</v>
      </c>
      <c r="AG19" s="26" t="s">
        <v>104</v>
      </c>
      <c r="AH19" s="27">
        <f>IF(AG19="","",IF(AG19="Manual",0.15,IF(AG19="Automático",0.25,)))</f>
        <v>0.15</v>
      </c>
      <c r="AI19" s="26" t="s">
        <v>116</v>
      </c>
      <c r="AJ19" s="26" t="s">
        <v>98</v>
      </c>
      <c r="AK19" s="26" t="s">
        <v>99</v>
      </c>
      <c r="AL19" s="28">
        <f t="shared" si="2"/>
        <v>0.4</v>
      </c>
      <c r="AM19" s="28">
        <f>+L19*AL19</f>
        <v>0.32000000000000006</v>
      </c>
      <c r="AN19" s="28">
        <f>+L19-AM19</f>
        <v>0.48</v>
      </c>
      <c r="AO19" s="28">
        <f>IF(AF19='[4]11 FORMULAS'!$P$6,U19-(U19*AL19),U19)</f>
        <v>0.8</v>
      </c>
      <c r="AP19" s="28">
        <f>+AN19</f>
        <v>0.48</v>
      </c>
      <c r="AQ19" s="19" t="str">
        <f>IF(AP19&lt;=0,"",IF(AP19&lt;=20%,"Muy Baja",IF(AP19&lt;=40%,"Baja",IF(AP19&lt;=60%,"Media",IF(AP19&lt;=80%,"Alta","Muy Alta")))))</f>
        <v>Media</v>
      </c>
      <c r="AR19" s="28">
        <f>+AP19</f>
        <v>0.48</v>
      </c>
      <c r="AS19" s="19" t="str">
        <f>IF(AR19&lt;=0,"",IF(AR19&lt;=20%,"Leve",IF(AR19&lt;=40%,"Menor",IF(AR19&lt;=60%,"Moderado",IF(AR19&lt;=80%,"Mayor","Catastrofico")))))</f>
        <v>Moderado</v>
      </c>
      <c r="AT19" s="24" t="str">
        <f>IF(OR(AND(AQ19="Muy Baja",AS19="Leve"),AND(AQ19="Muy Baja",AS19="Menor"),AND(AQ19="Baja",AS19="Leve")),"Bajo",IF(OR(AND(AQ19="Muy baja",AS19="Moderado"),AND(AQ19="Baja",AS19="Menor"),AND(AQ19="Baja",AS19="Moderado"),AND(AQ19="Media",AS19="Leve"),AND(AQ19="Media",AS19="Menor"),AND(AQ19="Media",AS19="Moderado"),AND(AQ19="Alta",AS19="Leve"),AND(AQ19="Alta",AS19="Menor")),"Moderado",IF(OR(AND(AQ19="Muy Baja",AS19="Mayor"),AND(AQ19="Baja",AS19="Mayor"),AND(AQ19="Media",AS19="Mayor"),AND(AQ19="Alta",AS19="Moderado"),AND(AQ19="Alta",AS19="Mayor"),AND(AQ19="Muy Alta",AS19="Leve"),AND(AQ19="Muy Alta",AS19="Menor"),AND(AQ19="Muy Alta",AS19="Moderado"),AND(AQ19="Muy Alta",AS19="Mayor")),"Alto",IF(OR(AND(AQ19="Muy Baja",AS19="Catastrofico"),AND(AQ19="Baja",AS19="Catastrofico"),AND(AQ19="Media",AS19="Catastrofico"),AND(AQ19="Alta",AS19="Catastrofico"),AND(AQ19="Muy Alta",AS19="Catastrofico")),"Extremo",""))))</f>
        <v>Moderado</v>
      </c>
      <c r="AU19" s="29" t="s">
        <v>100</v>
      </c>
      <c r="AV19" s="30" t="s">
        <v>186</v>
      </c>
      <c r="AW19" s="30" t="s">
        <v>145</v>
      </c>
      <c r="AX19" s="45" t="s">
        <v>188</v>
      </c>
      <c r="AY19" s="45">
        <v>45838</v>
      </c>
      <c r="AZ19" s="45">
        <v>45746</v>
      </c>
      <c r="BA19" s="45">
        <v>45838</v>
      </c>
      <c r="BB19" s="45">
        <v>45930</v>
      </c>
      <c r="BC19" s="30"/>
      <c r="BD19" s="30"/>
      <c r="BE19" s="30"/>
    </row>
    <row r="20" spans="1:57" ht="116.25" x14ac:dyDescent="0.4">
      <c r="A20" s="36" t="s">
        <v>138</v>
      </c>
      <c r="B20" s="39" t="s">
        <v>165</v>
      </c>
      <c r="C20" s="15" t="s">
        <v>164</v>
      </c>
      <c r="D20" s="15" t="s">
        <v>152</v>
      </c>
      <c r="E20" s="16" t="str">
        <f t="shared" ref="E20" si="10">+CONCATENATE(B20," ",C20," ",D20)</f>
        <v>Posibilidad de pérdida reputacional Por insuficiente personal capacitado para atender las PQRSFD Debido a falta de presupuesto y planificación</v>
      </c>
      <c r="F20" s="15" t="s">
        <v>89</v>
      </c>
      <c r="G20" s="17"/>
      <c r="H20" s="17" t="s">
        <v>90</v>
      </c>
      <c r="I20" s="18" t="str">
        <f t="shared" ref="I20" si="11">+G20&amp;H20</f>
        <v>Procesos</v>
      </c>
      <c r="J20" s="43">
        <v>325</v>
      </c>
      <c r="K20" s="19" t="str">
        <f t="shared" ref="K20" si="12">IF(J20&lt;=0,"",IF(J20&lt;=2,"Muy Baja",IF(J20&lt;=24,"Baja",IF(J20&lt;=500,"Media",IF(J20&lt;=5000,"Alta","Muy Alta")))))</f>
        <v>Media</v>
      </c>
      <c r="L20" s="20">
        <f t="shared" ref="L20" si="13">IF(K20="","",IF(K20="Muy Baja",0.2,IF(K20="Baja",0.4,IF(K20="Media",0.6,IF(K20="Alta",0.8,IF(K20="Muy Alta",1,))))))</f>
        <v>0.6</v>
      </c>
      <c r="M20" s="21" t="s">
        <v>121</v>
      </c>
      <c r="N20" s="20">
        <f t="shared" ref="N20" si="14">IF(M20="","",IF(M20="menor a 10 SMLMV",0.2,IF(M20="ENTRE 10 Y 50 SMLMV",0.4,IF(M20="entre 50 y 100 SMLMV",0.6,IF(M20="entre 100 y 500 SMLMV",0.8,IF(M20="Mayor a 500 SMLMV",1,))))))</f>
        <v>0.2</v>
      </c>
      <c r="O20" s="19" t="str">
        <f t="shared" ref="O20" si="15">IF(N20&lt;=0,"",IF(N20&lt;=20%,"Leve",IF(N20&lt;=40%,"Menor",IF(N20&lt;=60%,"Moderado",IF(N20&lt;=80%,"Mayor","Catastrofico")))))</f>
        <v>Leve</v>
      </c>
      <c r="P20" s="53" t="s">
        <v>43</v>
      </c>
      <c r="Q20" s="21" t="s">
        <v>43</v>
      </c>
      <c r="R20" s="19" t="str">
        <f t="shared" ref="R20" si="16">IF(S20&lt;=0,"",IF(S20&lt;=20%,"Leve",IF(S20&lt;=40%,"Menor",IF(S20&lt;=60%,"Moderado",IF(S20&lt;=80%,"Mayor","Catastrofico")))))</f>
        <v>Leve</v>
      </c>
      <c r="S20" s="20">
        <f t="shared" ref="S20" si="17">IF(P20="","",IF(P20="El riesgo afecta la imagen de algún área de la organización",0.2,IF(P20="El riesgo afecta la imagen de la entidad internamente, de conocimiento general nivel interno, de junta directiva y accionistas y/o de proveedores",0.4,IF(P20="El riesgo afecta la imagen de la entidad con algunos usuarios de relevancia frente al logro de los objetivos",0.6,IF(P20="El riesgo afecta la imagen de la entidad con efecto publicitario sostenido a nivel de sector administrativo, nivel departamental o municipal",0.8,IF(P20="El riesgo afecta la imagen de la entidad a nivel nacional, con efecto publicitario sostenido a nivel país",1,))))))</f>
        <v>0.2</v>
      </c>
      <c r="T20" s="19" t="str">
        <f t="shared" ref="T20" si="18">IF(U20&lt;=0,"",IF(U20&lt;=20%,"Leve",IF(U20&lt;=40%,"Menor",IF(U20&lt;=60%,"Moderado",IF(U20&lt;=80%,"Mayor","Catastrofico")))))</f>
        <v>Leve</v>
      </c>
      <c r="U20" s="23">
        <f t="shared" ref="U20" si="19">+S20</f>
        <v>0.2</v>
      </c>
      <c r="V20" s="24" t="str">
        <f t="shared" ref="V20" si="20">IF(OR(AND(K20="Muy Baja",T20="Leve"),AND(K20="Muy Baja",T20="Menor"),AND(K20="Baja",T20="Leve")),"Bajo",IF(OR(AND(K20="Muy baja",T20="Moderado"),AND(K20="Baja",T20="Menor"),AND(K20="Baja",T20="Moderado"),AND(K20="Media",T20="Leve"),AND(K20="Media",T20="Menor"),AND(K20="Media",T20="Moderado"),AND(K20="Alta",T20="Leve"),AND(K20="Alta",T20="Menor")),"Moderado",IF(OR(AND(K20="Muy Baja",T20="Mayor"),AND(K20="Baja",T20="Mayor"),AND(K20="Media",T20="Mayor"),AND(K20="Alta",T20="Moderado"),AND(K20="Alta",T20="Mayor"),AND(K20="Muy Alta",T20="Leve"),AND(K20="Muy Alta",T20="Menor"),AND(K20="Muy Alta",T20="Moderado"),AND(K20="Muy Alta",T20="Mayor")),"Alto",IF(OR(AND(K20="Muy Baja",T20="Catastrofico"),AND(K20="Baja",T20="Catastrofico"),AND(K20="Media",T20="Catastrofico"),AND(K20="Alta",T20="Catastrofico"),AND(K20="Muy Alta",T20="Catastrofico")),"Extremo",))))</f>
        <v>Moderado</v>
      </c>
      <c r="W20" s="43">
        <v>1</v>
      </c>
      <c r="X20" s="16" t="s">
        <v>156</v>
      </c>
      <c r="Y20" s="16" t="s">
        <v>154</v>
      </c>
      <c r="Z20" s="16" t="s">
        <v>155</v>
      </c>
      <c r="AA20" s="16" t="s">
        <v>153</v>
      </c>
      <c r="AB20" s="44"/>
      <c r="AC20" s="56"/>
      <c r="AD20" s="26" t="s">
        <v>95</v>
      </c>
      <c r="AE20" s="20">
        <f t="shared" ref="AE20" si="21">IF(AD20="","",IF(AD20="Preventivo",0.25,IF(AD20="Detectivo",0.15,IF(AD20="Correctivo",0.1,))))</f>
        <v>0.25</v>
      </c>
      <c r="AF20" s="28" t="str">
        <f>+IF(OR(AD20='[1]11 FORMULAS'!$O$4,AD20='[1]11 FORMULAS'!$O$5),'[1]11 FORMULAS'!$P$5,IF(AD20='[1]11 FORMULAS'!$O$6,'[1]11 FORMULAS'!$P$6,""))</f>
        <v>Probabilidad</v>
      </c>
      <c r="AG20" s="26" t="s">
        <v>104</v>
      </c>
      <c r="AH20" s="20">
        <f t="shared" ref="AH20" si="22">IF(AG20="","",IF(AG20="Manual",0.15,IF(AG20="Automático",0.25,)))</f>
        <v>0.15</v>
      </c>
      <c r="AI20" s="26" t="s">
        <v>97</v>
      </c>
      <c r="AJ20" s="26" t="s">
        <v>98</v>
      </c>
      <c r="AK20" s="26" t="s">
        <v>99</v>
      </c>
      <c r="AL20" s="28">
        <v>0.4</v>
      </c>
      <c r="AM20" s="28">
        <v>0.16000000000000003</v>
      </c>
      <c r="AN20" s="28">
        <v>0.24</v>
      </c>
      <c r="AO20" s="28">
        <v>0.4</v>
      </c>
      <c r="AP20" s="28">
        <f>+AVERAGE(AN20:AN20)</f>
        <v>0.24</v>
      </c>
      <c r="AQ20" s="19" t="str">
        <f>IF(AP20&lt;=0,"",IF(AP20&lt;=20%,"Muy Baja",IF(AP20&lt;=40%,"Baja",IF(AP20&lt;=60%,"Media",IF(AP20&lt;=80%,"Alta","Muy Alta")))))</f>
        <v>Baja</v>
      </c>
      <c r="AR20" s="28">
        <f>+AVERAGE(AP20:AP20)</f>
        <v>0.24</v>
      </c>
      <c r="AS20" s="19" t="str">
        <f>IF(AR20&lt;=0,"",IF(AR20&lt;=20%,"Leve",IF(AR20&lt;=40%,"Menor",IF(AR20&lt;=60%,"Moderado",IF(AR20&lt;=80%,"Mayor","Catastrofico")))))</f>
        <v>Menor</v>
      </c>
      <c r="AT20" s="24" t="str">
        <f>IF(OR(AND(AQ20="Muy Baja",AS20="Leve"),AND(AQ20="Muy Baja",AS20="Menor"),AND(AQ20="Baja",AS20="Leve")),"Bajo",IF(OR(AND(AQ20="Muy baja",AS20="Moderado"),AND(AQ20="Baja",AS20="Menor"),AND(AQ20="Baja",AS20="Moderado"),AND(AQ20="Media",AS20="Leve"),AND(AQ20="Media",AS20="Menor"),AND(AQ20="Media",AS20="Moderado"),AND(AQ20="Alta",AS20="Leve"),AND(AQ20="Alta",AS20="Menor")),"Moderado",IF(OR(AND(AQ20="Muy Baja",AS20="Mayor"),AND(AQ20="Baja",AS20="Mayor"),AND(AQ20="Media",AS20="Mayor"),AND(AQ20="Alta",AS20="Moderado"),AND(AQ20="Alta",AS20="Mayor"),AND(AQ20="Muy Alta",AS20="Leve"),AND(AQ20="Muy Alta",AS20="Menor"),AND(AQ20="Muy Alta",AS20="Moderado"),AND(AQ20="Muy Alta",AS20="Mayor")),"Alto",IF(OR(AND(AQ20="Muy Baja",AS20="Catastrofico"),AND(AQ20="Baja",AS20="Catastrofico"),AND(AQ20="Media",AS20="Catastrofico"),AND(AQ20="Alta",AS20="Catastrofico"),AND(AQ20="Muy Alta",AS20="Catastrofico")),"Extremo",""))))</f>
        <v>Moderado</v>
      </c>
      <c r="AU20" s="21" t="s">
        <v>126</v>
      </c>
      <c r="AV20" s="47"/>
      <c r="AW20" s="47"/>
      <c r="AX20" s="46" t="s">
        <v>188</v>
      </c>
      <c r="AY20" s="46">
        <v>45838</v>
      </c>
      <c r="AZ20" s="46">
        <v>45746</v>
      </c>
      <c r="BA20" s="46">
        <v>45838</v>
      </c>
      <c r="BB20" s="46">
        <v>45930</v>
      </c>
      <c r="BC20" s="35"/>
      <c r="BD20" s="35"/>
      <c r="BE20" s="35"/>
    </row>
    <row r="21" spans="1:57" x14ac:dyDescent="0.4">
      <c r="AA21" s="33"/>
      <c r="AB21" s="33"/>
      <c r="AC21" s="33"/>
      <c r="AL21" s="48"/>
      <c r="AM21" s="48"/>
      <c r="AN21" s="48"/>
      <c r="AO21" s="48"/>
      <c r="AP21" s="49"/>
      <c r="AQ21" s="50"/>
      <c r="AR21" s="49"/>
      <c r="AS21" s="50"/>
      <c r="AT21" s="51"/>
      <c r="AU21" s="52"/>
    </row>
    <row r="22" spans="1:57" x14ac:dyDescent="0.4">
      <c r="AA22" s="33"/>
      <c r="AB22" s="33"/>
    </row>
    <row r="23" spans="1:57" x14ac:dyDescent="0.4">
      <c r="AA23" s="33"/>
      <c r="AB23" s="33"/>
    </row>
    <row r="24" spans="1:57" x14ac:dyDescent="0.4">
      <c r="AA24" s="33"/>
      <c r="AB24" s="33"/>
    </row>
    <row r="25" spans="1:57" x14ac:dyDescent="0.4">
      <c r="AA25" s="33"/>
      <c r="AB25" s="33"/>
    </row>
    <row r="26" spans="1:57" x14ac:dyDescent="0.4">
      <c r="AA26" s="33"/>
      <c r="AB26" s="33"/>
    </row>
    <row r="27" spans="1:57" x14ac:dyDescent="0.4">
      <c r="AA27" s="33"/>
      <c r="AB27" s="33"/>
    </row>
    <row r="28" spans="1:57" x14ac:dyDescent="0.4">
      <c r="AA28" s="33"/>
      <c r="AB28" s="33"/>
    </row>
    <row r="29" spans="1:57" x14ac:dyDescent="0.4">
      <c r="AA29" s="33"/>
      <c r="AB29" s="33"/>
    </row>
    <row r="30" spans="1:57" x14ac:dyDescent="0.4">
      <c r="AA30" s="33"/>
      <c r="AB30" s="33"/>
    </row>
    <row r="31" spans="1:57" x14ac:dyDescent="0.4">
      <c r="AA31" s="33"/>
      <c r="AB31" s="33"/>
    </row>
    <row r="32" spans="1:57" x14ac:dyDescent="0.4">
      <c r="AA32" s="33"/>
      <c r="AB32" s="33"/>
    </row>
    <row r="33" spans="27:28" x14ac:dyDescent="0.4">
      <c r="AA33" s="33"/>
      <c r="AB33" s="33"/>
    </row>
    <row r="34" spans="27:28" x14ac:dyDescent="0.4">
      <c r="AA34" s="33"/>
      <c r="AB34" s="33"/>
    </row>
    <row r="35" spans="27:28" x14ac:dyDescent="0.4">
      <c r="AA35" s="33"/>
      <c r="AB35" s="33"/>
    </row>
    <row r="36" spans="27:28" x14ac:dyDescent="0.4">
      <c r="AA36" s="33"/>
      <c r="AB36" s="33"/>
    </row>
    <row r="37" spans="27:28" x14ac:dyDescent="0.4">
      <c r="AA37" s="33"/>
      <c r="AB37" s="33"/>
    </row>
    <row r="38" spans="27:28" x14ac:dyDescent="0.4">
      <c r="AA38" s="33"/>
      <c r="AB38" s="33"/>
    </row>
    <row r="39" spans="27:28" x14ac:dyDescent="0.4">
      <c r="AA39" s="33"/>
      <c r="AB39" s="33"/>
    </row>
    <row r="40" spans="27:28" x14ac:dyDescent="0.4">
      <c r="AA40" s="33"/>
      <c r="AB40" s="33"/>
    </row>
    <row r="41" spans="27:28" x14ac:dyDescent="0.4">
      <c r="AA41" s="33"/>
      <c r="AB41" s="33"/>
    </row>
    <row r="42" spans="27:28" x14ac:dyDescent="0.4">
      <c r="AA42" s="33"/>
      <c r="AB42" s="33"/>
    </row>
    <row r="43" spans="27:28" x14ac:dyDescent="0.4">
      <c r="AA43" s="33"/>
      <c r="AB43" s="33"/>
    </row>
    <row r="44" spans="27:28" x14ac:dyDescent="0.4">
      <c r="AA44" s="33"/>
      <c r="AB44" s="33"/>
    </row>
    <row r="45" spans="27:28" x14ac:dyDescent="0.4">
      <c r="AA45" s="33"/>
      <c r="AB45" s="33"/>
    </row>
    <row r="46" spans="27:28" x14ac:dyDescent="0.4">
      <c r="AA46" s="33"/>
      <c r="AB46" s="33"/>
    </row>
    <row r="47" spans="27:28" x14ac:dyDescent="0.4">
      <c r="AA47" s="33"/>
      <c r="AB47" s="33"/>
    </row>
    <row r="48" spans="27:28" x14ac:dyDescent="0.4">
      <c r="AA48" s="33"/>
      <c r="AB48" s="33"/>
    </row>
    <row r="49" spans="27:28" x14ac:dyDescent="0.4">
      <c r="AA49" s="33"/>
      <c r="AB49" s="33"/>
    </row>
    <row r="50" spans="27:28" x14ac:dyDescent="0.4">
      <c r="AA50" s="33"/>
      <c r="AB50" s="33"/>
    </row>
    <row r="51" spans="27:28" x14ac:dyDescent="0.4">
      <c r="AA51" s="33"/>
      <c r="AB51" s="33"/>
    </row>
    <row r="52" spans="27:28" x14ac:dyDescent="0.4">
      <c r="AA52" s="33"/>
      <c r="AB52" s="33"/>
    </row>
    <row r="53" spans="27:28" x14ac:dyDescent="0.4">
      <c r="AA53" s="33"/>
      <c r="AB53" s="33"/>
    </row>
    <row r="54" spans="27:28" x14ac:dyDescent="0.4">
      <c r="AA54" s="33"/>
      <c r="AB54" s="33"/>
    </row>
    <row r="55" spans="27:28" x14ac:dyDescent="0.4">
      <c r="AA55" s="33"/>
      <c r="AB55" s="33"/>
    </row>
    <row r="56" spans="27:28" x14ac:dyDescent="0.4">
      <c r="AA56" s="33"/>
      <c r="AB56" s="33"/>
    </row>
    <row r="57" spans="27:28" x14ac:dyDescent="0.4">
      <c r="AA57" s="33"/>
      <c r="AB57" s="33"/>
    </row>
    <row r="58" spans="27:28" x14ac:dyDescent="0.4">
      <c r="AA58" s="33"/>
      <c r="AB58" s="33"/>
    </row>
    <row r="59" spans="27:28" x14ac:dyDescent="0.4">
      <c r="AA59" s="33"/>
      <c r="AB59" s="33"/>
    </row>
    <row r="60" spans="27:28" x14ac:dyDescent="0.4">
      <c r="AA60" s="33"/>
      <c r="AB60" s="33"/>
    </row>
    <row r="61" spans="27:28" x14ac:dyDescent="0.4">
      <c r="AA61" s="33"/>
      <c r="AB61" s="33"/>
    </row>
    <row r="62" spans="27:28" x14ac:dyDescent="0.4">
      <c r="AA62" s="33"/>
      <c r="AB62" s="33"/>
    </row>
    <row r="63" spans="27:28" x14ac:dyDescent="0.4">
      <c r="AA63" s="33"/>
      <c r="AB63" s="33"/>
    </row>
    <row r="64" spans="27:28" x14ac:dyDescent="0.4">
      <c r="AA64" s="33"/>
      <c r="AB64" s="33"/>
    </row>
    <row r="65" spans="27:28" x14ac:dyDescent="0.4">
      <c r="AA65" s="33"/>
      <c r="AB65" s="33"/>
    </row>
    <row r="66" spans="27:28" x14ac:dyDescent="0.4">
      <c r="AA66" s="33"/>
      <c r="AB66" s="33"/>
    </row>
    <row r="67" spans="27:28" x14ac:dyDescent="0.4">
      <c r="AA67" s="33"/>
      <c r="AB67" s="33"/>
    </row>
    <row r="68" spans="27:28" x14ac:dyDescent="0.4">
      <c r="AA68" s="33"/>
      <c r="AB68" s="33"/>
    </row>
    <row r="69" spans="27:28" x14ac:dyDescent="0.4">
      <c r="AA69" s="33"/>
      <c r="AB69" s="33"/>
    </row>
    <row r="70" spans="27:28" x14ac:dyDescent="0.4">
      <c r="AA70" s="33"/>
      <c r="AB70" s="33"/>
    </row>
    <row r="71" spans="27:28" x14ac:dyDescent="0.4">
      <c r="AA71" s="33"/>
      <c r="AB71" s="33"/>
    </row>
    <row r="72" spans="27:28" x14ac:dyDescent="0.4">
      <c r="AA72" s="33"/>
      <c r="AB72" s="33"/>
    </row>
    <row r="73" spans="27:28" x14ac:dyDescent="0.4">
      <c r="AA73" s="33"/>
      <c r="AB73" s="33"/>
    </row>
    <row r="74" spans="27:28" x14ac:dyDescent="0.4">
      <c r="AA74" s="33"/>
      <c r="AB74" s="33"/>
    </row>
    <row r="75" spans="27:28" x14ac:dyDescent="0.4">
      <c r="AA75" s="33"/>
      <c r="AB75" s="33"/>
    </row>
    <row r="76" spans="27:28" x14ac:dyDescent="0.4">
      <c r="AA76" s="33"/>
      <c r="AB76" s="33"/>
    </row>
    <row r="77" spans="27:28" x14ac:dyDescent="0.4">
      <c r="AA77" s="33"/>
      <c r="AB77" s="33"/>
    </row>
    <row r="78" spans="27:28" x14ac:dyDescent="0.4">
      <c r="AA78" s="33"/>
      <c r="AB78" s="33"/>
    </row>
    <row r="79" spans="27:28" x14ac:dyDescent="0.4">
      <c r="AA79" s="33"/>
      <c r="AB79" s="33"/>
    </row>
    <row r="80" spans="27:28" x14ac:dyDescent="0.4">
      <c r="AA80" s="33"/>
      <c r="AB80" s="33"/>
    </row>
    <row r="81" spans="27:28" x14ac:dyDescent="0.4">
      <c r="AA81" s="33"/>
      <c r="AB81" s="33"/>
    </row>
    <row r="82" spans="27:28" x14ac:dyDescent="0.4">
      <c r="AA82" s="33"/>
      <c r="AB82" s="33"/>
    </row>
    <row r="83" spans="27:28" x14ac:dyDescent="0.4">
      <c r="AA83" s="33"/>
      <c r="AB83" s="33"/>
    </row>
    <row r="84" spans="27:28" x14ac:dyDescent="0.4">
      <c r="AA84" s="33"/>
      <c r="AB84" s="33"/>
    </row>
    <row r="85" spans="27:28" x14ac:dyDescent="0.4">
      <c r="AA85" s="33"/>
      <c r="AB85" s="33"/>
    </row>
    <row r="86" spans="27:28" x14ac:dyDescent="0.4">
      <c r="AA86" s="33"/>
      <c r="AB86" s="33"/>
    </row>
    <row r="87" spans="27:28" x14ac:dyDescent="0.4">
      <c r="AA87" s="33"/>
      <c r="AB87" s="33"/>
    </row>
    <row r="88" spans="27:28" x14ac:dyDescent="0.4">
      <c r="AA88" s="33"/>
      <c r="AB88" s="33"/>
    </row>
    <row r="89" spans="27:28" x14ac:dyDescent="0.4">
      <c r="AA89" s="33"/>
      <c r="AB89" s="33"/>
    </row>
    <row r="90" spans="27:28" x14ac:dyDescent="0.4">
      <c r="AA90" s="33"/>
      <c r="AB90" s="33"/>
    </row>
    <row r="91" spans="27:28" x14ac:dyDescent="0.4">
      <c r="AA91" s="33"/>
      <c r="AB91" s="33"/>
    </row>
    <row r="92" spans="27:28" x14ac:dyDescent="0.4">
      <c r="AA92" s="33"/>
      <c r="AB92" s="33"/>
    </row>
    <row r="93" spans="27:28" x14ac:dyDescent="0.4">
      <c r="AA93" s="33"/>
      <c r="AB93" s="33"/>
    </row>
    <row r="94" spans="27:28" x14ac:dyDescent="0.4">
      <c r="AA94" s="33"/>
      <c r="AB94" s="33"/>
    </row>
    <row r="95" spans="27:28" x14ac:dyDescent="0.4">
      <c r="AA95" s="33"/>
      <c r="AB95" s="33"/>
    </row>
    <row r="96" spans="27:28" x14ac:dyDescent="0.4">
      <c r="AA96" s="33"/>
      <c r="AB96" s="33"/>
    </row>
    <row r="97" spans="27:28" x14ac:dyDescent="0.4">
      <c r="AA97" s="33"/>
      <c r="AB97" s="33"/>
    </row>
    <row r="98" spans="27:28" x14ac:dyDescent="0.4">
      <c r="AA98" s="33"/>
      <c r="AB98" s="33"/>
    </row>
    <row r="99" spans="27:28" x14ac:dyDescent="0.4">
      <c r="AA99" s="33"/>
      <c r="AB99" s="33"/>
    </row>
    <row r="100" spans="27:28" x14ac:dyDescent="0.4">
      <c r="AA100" s="33"/>
      <c r="AB100" s="33"/>
    </row>
    <row r="101" spans="27:28" x14ac:dyDescent="0.4">
      <c r="AA101" s="33"/>
      <c r="AB101" s="33"/>
    </row>
    <row r="102" spans="27:28" x14ac:dyDescent="0.4">
      <c r="AA102" s="33"/>
      <c r="AB102" s="33"/>
    </row>
    <row r="103" spans="27:28" x14ac:dyDescent="0.4">
      <c r="AA103" s="33"/>
      <c r="AB103" s="33"/>
    </row>
    <row r="104" spans="27:28" x14ac:dyDescent="0.4">
      <c r="AA104" s="33"/>
      <c r="AB104" s="33"/>
    </row>
    <row r="105" spans="27:28" x14ac:dyDescent="0.4">
      <c r="AA105" s="33"/>
      <c r="AB105" s="33"/>
    </row>
    <row r="106" spans="27:28" x14ac:dyDescent="0.4">
      <c r="AA106" s="33"/>
      <c r="AB106" s="33"/>
    </row>
    <row r="107" spans="27:28" x14ac:dyDescent="0.4">
      <c r="AA107" s="33"/>
      <c r="AB107" s="33"/>
    </row>
    <row r="108" spans="27:28" x14ac:dyDescent="0.4">
      <c r="AA108" s="33"/>
      <c r="AB108" s="33"/>
    </row>
    <row r="109" spans="27:28" x14ac:dyDescent="0.4">
      <c r="AA109" s="33"/>
      <c r="AB109" s="33"/>
    </row>
    <row r="110" spans="27:28" x14ac:dyDescent="0.4">
      <c r="AA110" s="33"/>
      <c r="AB110" s="33"/>
    </row>
    <row r="111" spans="27:28" x14ac:dyDescent="0.4">
      <c r="AA111" s="33"/>
      <c r="AB111" s="33"/>
    </row>
    <row r="112" spans="27:28" x14ac:dyDescent="0.4">
      <c r="AA112" s="33"/>
      <c r="AB112" s="33"/>
    </row>
    <row r="113" spans="27:28" x14ac:dyDescent="0.4">
      <c r="AA113" s="33"/>
      <c r="AB113" s="33"/>
    </row>
    <row r="114" spans="27:28" x14ac:dyDescent="0.4">
      <c r="AA114" s="33"/>
      <c r="AB114" s="33"/>
    </row>
    <row r="115" spans="27:28" x14ac:dyDescent="0.4">
      <c r="AA115" s="33"/>
      <c r="AB115" s="33"/>
    </row>
    <row r="116" spans="27:28" x14ac:dyDescent="0.4">
      <c r="AA116" s="33"/>
      <c r="AB116" s="33"/>
    </row>
    <row r="117" spans="27:28" x14ac:dyDescent="0.4">
      <c r="AA117" s="33"/>
      <c r="AB117" s="33"/>
    </row>
    <row r="118" spans="27:28" x14ac:dyDescent="0.4">
      <c r="AA118" s="33"/>
      <c r="AB118" s="33"/>
    </row>
    <row r="119" spans="27:28" x14ac:dyDescent="0.4">
      <c r="AA119" s="33"/>
      <c r="AB119" s="33"/>
    </row>
    <row r="120" spans="27:28" x14ac:dyDescent="0.4">
      <c r="AA120" s="33"/>
      <c r="AB120" s="33"/>
    </row>
    <row r="121" spans="27:28" x14ac:dyDescent="0.4">
      <c r="AA121" s="33"/>
      <c r="AB121" s="33"/>
    </row>
    <row r="122" spans="27:28" x14ac:dyDescent="0.4">
      <c r="AA122" s="33"/>
      <c r="AB122" s="33"/>
    </row>
    <row r="123" spans="27:28" x14ac:dyDescent="0.4">
      <c r="AA123" s="33"/>
      <c r="AB123" s="33"/>
    </row>
    <row r="124" spans="27:28" x14ac:dyDescent="0.4">
      <c r="AA124" s="33"/>
      <c r="AB124" s="33"/>
    </row>
    <row r="125" spans="27:28" x14ac:dyDescent="0.4">
      <c r="AA125" s="33"/>
      <c r="AB125" s="33"/>
    </row>
    <row r="126" spans="27:28" x14ac:dyDescent="0.4">
      <c r="AA126" s="33"/>
      <c r="AB126" s="33"/>
    </row>
    <row r="127" spans="27:28" x14ac:dyDescent="0.4">
      <c r="AA127" s="33"/>
      <c r="AB127" s="33"/>
    </row>
    <row r="128" spans="27:28" x14ac:dyDescent="0.4">
      <c r="AA128" s="33"/>
      <c r="AB128" s="33"/>
    </row>
    <row r="129" spans="27:28" x14ac:dyDescent="0.4">
      <c r="AA129" s="33"/>
      <c r="AB129" s="33"/>
    </row>
    <row r="130" spans="27:28" x14ac:dyDescent="0.4">
      <c r="AA130" s="33"/>
      <c r="AB130" s="33"/>
    </row>
    <row r="131" spans="27:28" x14ac:dyDescent="0.4">
      <c r="AA131" s="33"/>
      <c r="AB131" s="33"/>
    </row>
    <row r="132" spans="27:28" x14ac:dyDescent="0.4">
      <c r="AA132" s="33"/>
      <c r="AB132" s="33"/>
    </row>
    <row r="133" spans="27:28" x14ac:dyDescent="0.4">
      <c r="AA133" s="33"/>
      <c r="AB133" s="33"/>
    </row>
    <row r="134" spans="27:28" x14ac:dyDescent="0.4">
      <c r="AA134" s="33"/>
      <c r="AB134" s="33"/>
    </row>
    <row r="135" spans="27:28" x14ac:dyDescent="0.4">
      <c r="AA135" s="33"/>
      <c r="AB135" s="33"/>
    </row>
    <row r="136" spans="27:28" x14ac:dyDescent="0.4">
      <c r="AA136" s="33"/>
      <c r="AB136" s="33"/>
    </row>
    <row r="137" spans="27:28" x14ac:dyDescent="0.4">
      <c r="AA137" s="33"/>
      <c r="AB137" s="33"/>
    </row>
    <row r="138" spans="27:28" x14ac:dyDescent="0.4">
      <c r="AA138" s="33"/>
      <c r="AB138" s="33"/>
    </row>
    <row r="139" spans="27:28" x14ac:dyDescent="0.4">
      <c r="AA139" s="33"/>
      <c r="AB139" s="33"/>
    </row>
    <row r="140" spans="27:28" x14ac:dyDescent="0.4">
      <c r="AA140" s="33"/>
      <c r="AB140" s="33"/>
    </row>
    <row r="141" spans="27:28" x14ac:dyDescent="0.4">
      <c r="AA141" s="33"/>
      <c r="AB141" s="33"/>
    </row>
    <row r="142" spans="27:28" x14ac:dyDescent="0.4">
      <c r="AA142" s="33"/>
      <c r="AB142" s="33"/>
    </row>
    <row r="143" spans="27:28" x14ac:dyDescent="0.4">
      <c r="AA143" s="33"/>
      <c r="AB143" s="33"/>
    </row>
    <row r="144" spans="27:28" x14ac:dyDescent="0.4">
      <c r="AA144" s="33"/>
      <c r="AB144" s="33"/>
    </row>
    <row r="145" spans="27:28" x14ac:dyDescent="0.4">
      <c r="AA145" s="33"/>
      <c r="AB145" s="33"/>
    </row>
    <row r="146" spans="27:28" x14ac:dyDescent="0.4">
      <c r="AA146" s="33"/>
      <c r="AB146" s="33"/>
    </row>
    <row r="147" spans="27:28" x14ac:dyDescent="0.4">
      <c r="AA147" s="33"/>
      <c r="AB147" s="33"/>
    </row>
    <row r="148" spans="27:28" x14ac:dyDescent="0.4">
      <c r="AA148" s="33"/>
      <c r="AB148" s="33"/>
    </row>
    <row r="149" spans="27:28" x14ac:dyDescent="0.4">
      <c r="AA149" s="33"/>
      <c r="AB149" s="33"/>
    </row>
    <row r="150" spans="27:28" x14ac:dyDescent="0.4">
      <c r="AA150" s="33"/>
      <c r="AB150" s="33"/>
    </row>
    <row r="151" spans="27:28" x14ac:dyDescent="0.4">
      <c r="AA151" s="33"/>
      <c r="AB151" s="33"/>
    </row>
    <row r="152" spans="27:28" x14ac:dyDescent="0.4">
      <c r="AA152" s="33"/>
      <c r="AB152" s="33"/>
    </row>
    <row r="153" spans="27:28" x14ac:dyDescent="0.4">
      <c r="AA153" s="33"/>
      <c r="AB153" s="33"/>
    </row>
    <row r="154" spans="27:28" x14ac:dyDescent="0.4">
      <c r="AA154" s="33"/>
      <c r="AB154" s="33"/>
    </row>
    <row r="155" spans="27:28" x14ac:dyDescent="0.4">
      <c r="AA155" s="33"/>
      <c r="AB155" s="33"/>
    </row>
    <row r="156" spans="27:28" x14ac:dyDescent="0.4">
      <c r="AA156" s="33"/>
      <c r="AB156" s="33"/>
    </row>
    <row r="157" spans="27:28" x14ac:dyDescent="0.4">
      <c r="AA157" s="33"/>
      <c r="AB157" s="33"/>
    </row>
    <row r="158" spans="27:28" x14ac:dyDescent="0.4">
      <c r="AA158" s="33"/>
      <c r="AB158" s="33"/>
    </row>
    <row r="159" spans="27:28" x14ac:dyDescent="0.4">
      <c r="AA159" s="33"/>
      <c r="AB159" s="33"/>
    </row>
    <row r="160" spans="27:28" x14ac:dyDescent="0.4">
      <c r="AA160" s="33"/>
      <c r="AB160" s="33"/>
    </row>
    <row r="161" spans="27:28" x14ac:dyDescent="0.4">
      <c r="AA161" s="33"/>
      <c r="AB161" s="33"/>
    </row>
    <row r="162" spans="27:28" x14ac:dyDescent="0.4">
      <c r="AA162" s="33"/>
      <c r="AB162" s="33"/>
    </row>
    <row r="163" spans="27:28" x14ac:dyDescent="0.4">
      <c r="AA163" s="33"/>
      <c r="AB163" s="33"/>
    </row>
    <row r="164" spans="27:28" x14ac:dyDescent="0.4">
      <c r="AA164" s="33"/>
      <c r="AB164" s="33"/>
    </row>
    <row r="165" spans="27:28" x14ac:dyDescent="0.4">
      <c r="AA165" s="33"/>
      <c r="AB165" s="33"/>
    </row>
    <row r="166" spans="27:28" x14ac:dyDescent="0.4">
      <c r="AA166" s="33"/>
      <c r="AB166" s="33"/>
    </row>
    <row r="167" spans="27:28" x14ac:dyDescent="0.4">
      <c r="AA167" s="33"/>
      <c r="AB167" s="33"/>
    </row>
    <row r="168" spans="27:28" x14ac:dyDescent="0.4">
      <c r="AA168" s="33"/>
      <c r="AB168" s="33"/>
    </row>
    <row r="169" spans="27:28" x14ac:dyDescent="0.4">
      <c r="AA169" s="33"/>
      <c r="AB169" s="33"/>
    </row>
    <row r="170" spans="27:28" x14ac:dyDescent="0.4">
      <c r="AA170" s="33"/>
      <c r="AB170" s="33"/>
    </row>
    <row r="171" spans="27:28" x14ac:dyDescent="0.4">
      <c r="AA171" s="33"/>
      <c r="AB171" s="33"/>
    </row>
    <row r="172" spans="27:28" x14ac:dyDescent="0.4">
      <c r="AA172" s="33"/>
      <c r="AB172" s="33"/>
    </row>
    <row r="173" spans="27:28" x14ac:dyDescent="0.4">
      <c r="AA173" s="33"/>
      <c r="AB173" s="33"/>
    </row>
    <row r="174" spans="27:28" x14ac:dyDescent="0.4">
      <c r="AA174" s="33"/>
      <c r="AB174" s="33"/>
    </row>
    <row r="175" spans="27:28" x14ac:dyDescent="0.4">
      <c r="AA175" s="33"/>
      <c r="AB175" s="33"/>
    </row>
    <row r="176" spans="27:28" x14ac:dyDescent="0.4">
      <c r="AA176" s="33"/>
      <c r="AB176" s="33"/>
    </row>
    <row r="177" spans="27:28" x14ac:dyDescent="0.4">
      <c r="AA177" s="33"/>
      <c r="AB177" s="33"/>
    </row>
    <row r="178" spans="27:28" x14ac:dyDescent="0.4">
      <c r="AA178" s="33"/>
      <c r="AB178" s="33"/>
    </row>
    <row r="179" spans="27:28" x14ac:dyDescent="0.4">
      <c r="AA179" s="33"/>
      <c r="AB179" s="33"/>
    </row>
    <row r="180" spans="27:28" x14ac:dyDescent="0.4">
      <c r="AA180" s="33"/>
      <c r="AB180" s="33"/>
    </row>
    <row r="181" spans="27:28" x14ac:dyDescent="0.4">
      <c r="AA181" s="33"/>
      <c r="AB181" s="33"/>
    </row>
    <row r="182" spans="27:28" x14ac:dyDescent="0.4">
      <c r="AA182" s="33"/>
      <c r="AB182" s="33"/>
    </row>
    <row r="183" spans="27:28" x14ac:dyDescent="0.4">
      <c r="AA183" s="33"/>
      <c r="AB183" s="33"/>
    </row>
    <row r="184" spans="27:28" x14ac:dyDescent="0.4">
      <c r="AA184" s="33"/>
      <c r="AB184" s="33"/>
    </row>
    <row r="185" spans="27:28" x14ac:dyDescent="0.4">
      <c r="AA185" s="33"/>
      <c r="AB185" s="33"/>
    </row>
    <row r="186" spans="27:28" x14ac:dyDescent="0.4">
      <c r="AA186" s="33"/>
      <c r="AB186" s="33"/>
    </row>
    <row r="187" spans="27:28" x14ac:dyDescent="0.4">
      <c r="AA187" s="33"/>
      <c r="AB187" s="33"/>
    </row>
    <row r="188" spans="27:28" x14ac:dyDescent="0.4">
      <c r="AA188" s="33"/>
      <c r="AB188" s="33"/>
    </row>
    <row r="189" spans="27:28" x14ac:dyDescent="0.4">
      <c r="AA189" s="33"/>
      <c r="AB189" s="33"/>
    </row>
    <row r="190" spans="27:28" x14ac:dyDescent="0.4">
      <c r="AA190" s="33"/>
      <c r="AB190" s="33"/>
    </row>
    <row r="191" spans="27:28" x14ac:dyDescent="0.4">
      <c r="AA191" s="33"/>
      <c r="AB191" s="33"/>
    </row>
    <row r="192" spans="27:28" x14ac:dyDescent="0.4">
      <c r="AA192" s="33"/>
      <c r="AB192" s="33"/>
    </row>
    <row r="193" spans="27:28" x14ac:dyDescent="0.4">
      <c r="AA193" s="33"/>
      <c r="AB193" s="33"/>
    </row>
    <row r="194" spans="27:28" x14ac:dyDescent="0.4">
      <c r="AA194" s="33"/>
      <c r="AB194" s="33"/>
    </row>
    <row r="195" spans="27:28" x14ac:dyDescent="0.4">
      <c r="AA195" s="33"/>
      <c r="AB195" s="33"/>
    </row>
    <row r="196" spans="27:28" x14ac:dyDescent="0.4">
      <c r="AA196" s="33"/>
      <c r="AB196" s="33"/>
    </row>
    <row r="197" spans="27:28" x14ac:dyDescent="0.4">
      <c r="AA197" s="33"/>
      <c r="AB197" s="33"/>
    </row>
    <row r="198" spans="27:28" x14ac:dyDescent="0.4">
      <c r="AA198" s="33"/>
      <c r="AB198" s="33"/>
    </row>
    <row r="199" spans="27:28" x14ac:dyDescent="0.4">
      <c r="AA199" s="33"/>
      <c r="AB199" s="33"/>
    </row>
    <row r="200" spans="27:28" x14ac:dyDescent="0.4">
      <c r="AA200" s="33"/>
      <c r="AB200" s="33"/>
    </row>
    <row r="201" spans="27:28" x14ac:dyDescent="0.4">
      <c r="AA201" s="33"/>
      <c r="AB201" s="33"/>
    </row>
    <row r="202" spans="27:28" x14ac:dyDescent="0.4">
      <c r="AA202" s="33"/>
      <c r="AB202" s="33"/>
    </row>
    <row r="203" spans="27:28" x14ac:dyDescent="0.4">
      <c r="AA203" s="33"/>
      <c r="AB203" s="33"/>
    </row>
    <row r="204" spans="27:28" x14ac:dyDescent="0.4">
      <c r="AA204" s="33"/>
      <c r="AB204" s="33"/>
    </row>
    <row r="205" spans="27:28" x14ac:dyDescent="0.4">
      <c r="AA205" s="33"/>
      <c r="AB205" s="33"/>
    </row>
    <row r="206" spans="27:28" x14ac:dyDescent="0.4">
      <c r="AA206" s="33"/>
      <c r="AB206" s="33"/>
    </row>
    <row r="207" spans="27:28" x14ac:dyDescent="0.4">
      <c r="AA207" s="33"/>
      <c r="AB207" s="33"/>
    </row>
    <row r="208" spans="27:28" x14ac:dyDescent="0.4">
      <c r="AA208" s="33"/>
      <c r="AB208" s="33"/>
    </row>
    <row r="209" spans="27:28" x14ac:dyDescent="0.4">
      <c r="AA209" s="33"/>
      <c r="AB209" s="33"/>
    </row>
    <row r="210" spans="27:28" x14ac:dyDescent="0.4">
      <c r="AA210" s="33"/>
      <c r="AB210" s="33"/>
    </row>
    <row r="211" spans="27:28" x14ac:dyDescent="0.4">
      <c r="AA211" s="33"/>
      <c r="AB211" s="33"/>
    </row>
    <row r="212" spans="27:28" x14ac:dyDescent="0.4">
      <c r="AA212" s="33"/>
      <c r="AB212" s="33"/>
    </row>
    <row r="213" spans="27:28" x14ac:dyDescent="0.4">
      <c r="AA213" s="33"/>
      <c r="AB213" s="33"/>
    </row>
    <row r="214" spans="27:28" x14ac:dyDescent="0.4">
      <c r="AA214" s="33"/>
      <c r="AB214" s="33"/>
    </row>
    <row r="215" spans="27:28" x14ac:dyDescent="0.4">
      <c r="AA215" s="33"/>
      <c r="AB215" s="33"/>
    </row>
    <row r="216" spans="27:28" x14ac:dyDescent="0.4">
      <c r="AA216" s="33"/>
      <c r="AB216" s="33"/>
    </row>
    <row r="217" spans="27:28" x14ac:dyDescent="0.4">
      <c r="AA217" s="33"/>
      <c r="AB217" s="33"/>
    </row>
    <row r="218" spans="27:28" x14ac:dyDescent="0.4">
      <c r="AA218" s="33"/>
      <c r="AB218" s="33"/>
    </row>
    <row r="219" spans="27:28" x14ac:dyDescent="0.4">
      <c r="AA219" s="33"/>
      <c r="AB219" s="33"/>
    </row>
    <row r="220" spans="27:28" x14ac:dyDescent="0.4">
      <c r="AA220" s="33"/>
      <c r="AB220" s="33"/>
    </row>
    <row r="221" spans="27:28" x14ac:dyDescent="0.4">
      <c r="AA221" s="33"/>
      <c r="AB221" s="33"/>
    </row>
    <row r="222" spans="27:28" x14ac:dyDescent="0.4">
      <c r="AA222" s="33"/>
      <c r="AB222" s="33"/>
    </row>
    <row r="223" spans="27:28" x14ac:dyDescent="0.4">
      <c r="AA223" s="33"/>
      <c r="AB223" s="33"/>
    </row>
    <row r="224" spans="27:28" x14ac:dyDescent="0.4">
      <c r="AA224" s="33"/>
      <c r="AB224" s="33"/>
    </row>
    <row r="225" spans="27:28" x14ac:dyDescent="0.4">
      <c r="AA225" s="33"/>
      <c r="AB225" s="33"/>
    </row>
    <row r="226" spans="27:28" x14ac:dyDescent="0.4">
      <c r="AA226" s="33"/>
      <c r="AB226" s="33"/>
    </row>
    <row r="227" spans="27:28" x14ac:dyDescent="0.4">
      <c r="AA227" s="33"/>
      <c r="AB227" s="33"/>
    </row>
    <row r="228" spans="27:28" x14ac:dyDescent="0.4">
      <c r="AA228" s="33"/>
      <c r="AB228" s="33"/>
    </row>
    <row r="229" spans="27:28" x14ac:dyDescent="0.4">
      <c r="AA229" s="33"/>
      <c r="AB229" s="33"/>
    </row>
    <row r="230" spans="27:28" x14ac:dyDescent="0.4">
      <c r="AA230" s="33"/>
      <c r="AB230" s="33"/>
    </row>
    <row r="231" spans="27:28" x14ac:dyDescent="0.4">
      <c r="AA231" s="33"/>
      <c r="AB231" s="33"/>
    </row>
    <row r="232" spans="27:28" x14ac:dyDescent="0.4">
      <c r="AA232" s="33"/>
      <c r="AB232" s="33"/>
    </row>
    <row r="233" spans="27:28" x14ac:dyDescent="0.4">
      <c r="AA233" s="33"/>
      <c r="AB233" s="33"/>
    </row>
    <row r="234" spans="27:28" x14ac:dyDescent="0.4">
      <c r="AA234" s="33"/>
      <c r="AB234" s="33"/>
    </row>
    <row r="235" spans="27:28" x14ac:dyDescent="0.4">
      <c r="AA235" s="33"/>
      <c r="AB235" s="33"/>
    </row>
    <row r="236" spans="27:28" x14ac:dyDescent="0.4">
      <c r="AA236" s="33"/>
      <c r="AB236" s="33"/>
    </row>
    <row r="237" spans="27:28" x14ac:dyDescent="0.4">
      <c r="AA237" s="33"/>
      <c r="AB237" s="33"/>
    </row>
    <row r="238" spans="27:28" x14ac:dyDescent="0.4">
      <c r="AA238" s="33"/>
      <c r="AB238" s="33"/>
    </row>
    <row r="239" spans="27:28" x14ac:dyDescent="0.4">
      <c r="AA239" s="33"/>
      <c r="AB239" s="33"/>
    </row>
    <row r="240" spans="27:28" x14ac:dyDescent="0.4">
      <c r="AA240" s="33"/>
      <c r="AB240" s="33"/>
    </row>
    <row r="241" spans="27:28" x14ac:dyDescent="0.4">
      <c r="AA241" s="33"/>
      <c r="AB241" s="33"/>
    </row>
    <row r="242" spans="27:28" x14ac:dyDescent="0.4">
      <c r="AA242" s="33"/>
      <c r="AB242" s="33"/>
    </row>
    <row r="243" spans="27:28" x14ac:dyDescent="0.4">
      <c r="AA243" s="33"/>
      <c r="AB243" s="33"/>
    </row>
    <row r="244" spans="27:28" x14ac:dyDescent="0.4">
      <c r="AA244" s="33"/>
      <c r="AB244" s="33"/>
    </row>
    <row r="245" spans="27:28" x14ac:dyDescent="0.4">
      <c r="AA245" s="33"/>
      <c r="AB245" s="33"/>
    </row>
    <row r="246" spans="27:28" x14ac:dyDescent="0.4">
      <c r="AA246" s="33"/>
      <c r="AB246" s="33"/>
    </row>
    <row r="247" spans="27:28" x14ac:dyDescent="0.4">
      <c r="AA247" s="33"/>
      <c r="AB247" s="33"/>
    </row>
    <row r="248" spans="27:28" x14ac:dyDescent="0.4">
      <c r="AA248" s="33"/>
      <c r="AB248" s="33"/>
    </row>
    <row r="249" spans="27:28" x14ac:dyDescent="0.4">
      <c r="AA249" s="33"/>
      <c r="AB249" s="33"/>
    </row>
    <row r="250" spans="27:28" x14ac:dyDescent="0.4">
      <c r="AA250" s="33"/>
      <c r="AB250" s="33"/>
    </row>
    <row r="251" spans="27:28" x14ac:dyDescent="0.4">
      <c r="AA251" s="33"/>
      <c r="AB251" s="33"/>
    </row>
    <row r="252" spans="27:28" x14ac:dyDescent="0.4">
      <c r="AA252" s="33"/>
      <c r="AB252" s="33"/>
    </row>
    <row r="253" spans="27:28" x14ac:dyDescent="0.4">
      <c r="AA253" s="33"/>
      <c r="AB253" s="33"/>
    </row>
    <row r="254" spans="27:28" x14ac:dyDescent="0.4">
      <c r="AA254" s="33"/>
      <c r="AB254" s="33"/>
    </row>
    <row r="255" spans="27:28" x14ac:dyDescent="0.4">
      <c r="AA255" s="33"/>
      <c r="AB255" s="33"/>
    </row>
    <row r="256" spans="27:28" x14ac:dyDescent="0.4">
      <c r="AA256" s="33"/>
      <c r="AB256" s="33"/>
    </row>
    <row r="257" spans="27:28" x14ac:dyDescent="0.4">
      <c r="AA257" s="33"/>
      <c r="AB257" s="33"/>
    </row>
    <row r="258" spans="27:28" x14ac:dyDescent="0.4">
      <c r="AA258" s="33"/>
      <c r="AB258" s="33"/>
    </row>
    <row r="259" spans="27:28" x14ac:dyDescent="0.4">
      <c r="AA259" s="33"/>
      <c r="AB259" s="33"/>
    </row>
    <row r="260" spans="27:28" x14ac:dyDescent="0.4">
      <c r="AA260" s="33"/>
      <c r="AB260" s="33"/>
    </row>
    <row r="261" spans="27:28" x14ac:dyDescent="0.4">
      <c r="AA261" s="33"/>
      <c r="AB261" s="33"/>
    </row>
    <row r="262" spans="27:28" x14ac:dyDescent="0.4">
      <c r="AA262" s="33"/>
      <c r="AB262" s="33"/>
    </row>
    <row r="263" spans="27:28" x14ac:dyDescent="0.4">
      <c r="AA263" s="33"/>
      <c r="AB263" s="33"/>
    </row>
    <row r="264" spans="27:28" x14ac:dyDescent="0.4">
      <c r="AA264" s="33"/>
      <c r="AB264" s="33"/>
    </row>
    <row r="265" spans="27:28" x14ac:dyDescent="0.4">
      <c r="AA265" s="33"/>
      <c r="AB265" s="33"/>
    </row>
    <row r="266" spans="27:28" x14ac:dyDescent="0.4">
      <c r="AA266" s="33"/>
      <c r="AB266" s="33"/>
    </row>
    <row r="267" spans="27:28" x14ac:dyDescent="0.4">
      <c r="AA267" s="33"/>
      <c r="AB267" s="33"/>
    </row>
    <row r="268" spans="27:28" x14ac:dyDescent="0.4">
      <c r="AA268" s="33"/>
      <c r="AB268" s="33"/>
    </row>
    <row r="269" spans="27:28" x14ac:dyDescent="0.4">
      <c r="AA269" s="33"/>
      <c r="AB269" s="33"/>
    </row>
    <row r="270" spans="27:28" x14ac:dyDescent="0.4">
      <c r="AA270" s="33"/>
      <c r="AB270" s="33"/>
    </row>
    <row r="271" spans="27:28" x14ac:dyDescent="0.4">
      <c r="AA271" s="33"/>
      <c r="AB271" s="33"/>
    </row>
    <row r="272" spans="27:28" x14ac:dyDescent="0.4">
      <c r="AA272" s="33"/>
      <c r="AB272" s="33"/>
    </row>
    <row r="273" spans="27:28" x14ac:dyDescent="0.4">
      <c r="AA273" s="33"/>
      <c r="AB273" s="33"/>
    </row>
    <row r="274" spans="27:28" x14ac:dyDescent="0.4">
      <c r="AA274" s="33"/>
      <c r="AB274" s="33"/>
    </row>
    <row r="275" spans="27:28" x14ac:dyDescent="0.4">
      <c r="AA275" s="33"/>
      <c r="AB275" s="33"/>
    </row>
    <row r="276" spans="27:28" x14ac:dyDescent="0.4">
      <c r="AA276" s="33"/>
      <c r="AB276" s="33"/>
    </row>
    <row r="277" spans="27:28" x14ac:dyDescent="0.4">
      <c r="AA277" s="33"/>
      <c r="AB277" s="33"/>
    </row>
    <row r="278" spans="27:28" x14ac:dyDescent="0.4">
      <c r="AA278" s="33"/>
      <c r="AB278" s="33"/>
    </row>
    <row r="279" spans="27:28" x14ac:dyDescent="0.4">
      <c r="AA279" s="33"/>
      <c r="AB279" s="33"/>
    </row>
    <row r="280" spans="27:28" x14ac:dyDescent="0.4">
      <c r="AA280" s="33"/>
      <c r="AB280" s="33"/>
    </row>
    <row r="281" spans="27:28" x14ac:dyDescent="0.4">
      <c r="AA281" s="33"/>
      <c r="AB281" s="33"/>
    </row>
    <row r="282" spans="27:28" x14ac:dyDescent="0.4">
      <c r="AA282" s="33"/>
      <c r="AB282" s="33"/>
    </row>
    <row r="283" spans="27:28" x14ac:dyDescent="0.4">
      <c r="AA283" s="33"/>
      <c r="AB283" s="33"/>
    </row>
    <row r="284" spans="27:28" x14ac:dyDescent="0.4">
      <c r="AA284" s="33"/>
      <c r="AB284" s="33"/>
    </row>
    <row r="285" spans="27:28" x14ac:dyDescent="0.4">
      <c r="AA285" s="33"/>
      <c r="AB285" s="33"/>
    </row>
    <row r="286" spans="27:28" x14ac:dyDescent="0.4">
      <c r="AA286" s="33"/>
      <c r="AB286" s="33"/>
    </row>
    <row r="287" spans="27:28" x14ac:dyDescent="0.4">
      <c r="AA287" s="33"/>
      <c r="AB287" s="33"/>
    </row>
    <row r="288" spans="27:28" x14ac:dyDescent="0.4">
      <c r="AA288" s="33"/>
      <c r="AB288" s="33"/>
    </row>
    <row r="289" spans="27:28" x14ac:dyDescent="0.4">
      <c r="AA289" s="33"/>
      <c r="AB289" s="33"/>
    </row>
    <row r="290" spans="27:28" x14ac:dyDescent="0.4">
      <c r="AA290" s="33"/>
      <c r="AB290" s="33"/>
    </row>
    <row r="291" spans="27:28" x14ac:dyDescent="0.4">
      <c r="AA291" s="33"/>
      <c r="AB291" s="33"/>
    </row>
    <row r="292" spans="27:28" x14ac:dyDescent="0.4">
      <c r="AA292" s="33"/>
      <c r="AB292" s="33"/>
    </row>
    <row r="293" spans="27:28" x14ac:dyDescent="0.4">
      <c r="AA293" s="33"/>
      <c r="AB293" s="33"/>
    </row>
    <row r="294" spans="27:28" x14ac:dyDescent="0.4">
      <c r="AA294" s="33"/>
      <c r="AB294" s="33"/>
    </row>
    <row r="295" spans="27:28" x14ac:dyDescent="0.4">
      <c r="AA295" s="33"/>
      <c r="AB295" s="33"/>
    </row>
    <row r="296" spans="27:28" x14ac:dyDescent="0.4">
      <c r="AA296" s="33"/>
      <c r="AB296" s="33"/>
    </row>
    <row r="297" spans="27:28" x14ac:dyDescent="0.4">
      <c r="AA297" s="33"/>
      <c r="AB297" s="33"/>
    </row>
    <row r="298" spans="27:28" x14ac:dyDescent="0.4">
      <c r="AA298" s="33"/>
      <c r="AB298" s="33"/>
    </row>
    <row r="299" spans="27:28" x14ac:dyDescent="0.4">
      <c r="AA299" s="33"/>
      <c r="AB299" s="33"/>
    </row>
    <row r="300" spans="27:28" x14ac:dyDescent="0.4">
      <c r="AA300" s="33"/>
      <c r="AB300" s="33"/>
    </row>
    <row r="301" spans="27:28" x14ac:dyDescent="0.4">
      <c r="AA301" s="33"/>
      <c r="AB301" s="33"/>
    </row>
    <row r="302" spans="27:28" x14ac:dyDescent="0.4">
      <c r="AA302" s="33"/>
      <c r="AB302" s="33"/>
    </row>
    <row r="303" spans="27:28" x14ac:dyDescent="0.4">
      <c r="AA303" s="33"/>
      <c r="AB303" s="33"/>
    </row>
    <row r="304" spans="27:28" x14ac:dyDescent="0.4">
      <c r="AA304" s="33"/>
      <c r="AB304" s="33"/>
    </row>
    <row r="305" spans="27:28" x14ac:dyDescent="0.4">
      <c r="AA305" s="33"/>
      <c r="AB305" s="33"/>
    </row>
    <row r="306" spans="27:28" x14ac:dyDescent="0.4">
      <c r="AA306" s="33"/>
      <c r="AB306" s="33"/>
    </row>
    <row r="307" spans="27:28" x14ac:dyDescent="0.4">
      <c r="AA307" s="33"/>
      <c r="AB307" s="33"/>
    </row>
    <row r="308" spans="27:28" x14ac:dyDescent="0.4">
      <c r="AA308" s="33"/>
      <c r="AB308" s="33"/>
    </row>
    <row r="309" spans="27:28" x14ac:dyDescent="0.4">
      <c r="AA309" s="33"/>
      <c r="AB309" s="33"/>
    </row>
    <row r="310" spans="27:28" x14ac:dyDescent="0.4">
      <c r="AA310" s="33"/>
      <c r="AB310" s="33"/>
    </row>
    <row r="311" spans="27:28" x14ac:dyDescent="0.4">
      <c r="AA311" s="33"/>
      <c r="AB311" s="33"/>
    </row>
    <row r="312" spans="27:28" x14ac:dyDescent="0.4">
      <c r="AA312" s="33"/>
      <c r="AB312" s="33"/>
    </row>
    <row r="313" spans="27:28" x14ac:dyDescent="0.4">
      <c r="AA313" s="33"/>
      <c r="AB313" s="33"/>
    </row>
    <row r="314" spans="27:28" x14ac:dyDescent="0.4">
      <c r="AA314" s="33"/>
      <c r="AB314" s="33"/>
    </row>
    <row r="315" spans="27:28" x14ac:dyDescent="0.4">
      <c r="AA315" s="33"/>
      <c r="AB315" s="33"/>
    </row>
    <row r="316" spans="27:28" x14ac:dyDescent="0.4">
      <c r="AA316" s="33"/>
      <c r="AB316" s="33"/>
    </row>
    <row r="317" spans="27:28" x14ac:dyDescent="0.4">
      <c r="AA317" s="33"/>
      <c r="AB317" s="33"/>
    </row>
    <row r="318" spans="27:28" x14ac:dyDescent="0.4">
      <c r="AA318" s="33"/>
      <c r="AB318" s="33"/>
    </row>
    <row r="319" spans="27:28" x14ac:dyDescent="0.4">
      <c r="AA319" s="33"/>
      <c r="AB319" s="33"/>
    </row>
    <row r="320" spans="27:28" x14ac:dyDescent="0.4">
      <c r="AA320" s="33"/>
      <c r="AB320" s="33"/>
    </row>
    <row r="321" spans="27:28" x14ac:dyDescent="0.4">
      <c r="AA321" s="33"/>
      <c r="AB321" s="33"/>
    </row>
    <row r="322" spans="27:28" x14ac:dyDescent="0.4">
      <c r="AA322" s="33"/>
      <c r="AB322" s="33"/>
    </row>
    <row r="323" spans="27:28" x14ac:dyDescent="0.4">
      <c r="AA323" s="33"/>
      <c r="AB323" s="33"/>
    </row>
    <row r="324" spans="27:28" x14ac:dyDescent="0.4">
      <c r="AA324" s="33"/>
      <c r="AB324" s="33"/>
    </row>
    <row r="325" spans="27:28" x14ac:dyDescent="0.4">
      <c r="AA325" s="33"/>
      <c r="AB325" s="33"/>
    </row>
    <row r="326" spans="27:28" x14ac:dyDescent="0.4">
      <c r="AA326" s="33"/>
      <c r="AB326" s="33"/>
    </row>
    <row r="327" spans="27:28" x14ac:dyDescent="0.4">
      <c r="AA327" s="33"/>
      <c r="AB327" s="33"/>
    </row>
    <row r="328" spans="27:28" x14ac:dyDescent="0.4">
      <c r="AA328" s="33"/>
      <c r="AB328" s="33"/>
    </row>
    <row r="329" spans="27:28" x14ac:dyDescent="0.4">
      <c r="AA329" s="33"/>
      <c r="AB329" s="33"/>
    </row>
    <row r="330" spans="27:28" x14ac:dyDescent="0.4">
      <c r="AA330" s="33"/>
      <c r="AB330" s="33"/>
    </row>
    <row r="331" spans="27:28" x14ac:dyDescent="0.4">
      <c r="AA331" s="33"/>
      <c r="AB331" s="33"/>
    </row>
    <row r="332" spans="27:28" x14ac:dyDescent="0.4">
      <c r="AA332" s="33"/>
      <c r="AB332" s="33"/>
    </row>
    <row r="333" spans="27:28" x14ac:dyDescent="0.4">
      <c r="AA333" s="33"/>
      <c r="AB333" s="33"/>
    </row>
    <row r="334" spans="27:28" x14ac:dyDescent="0.4">
      <c r="AA334" s="33"/>
      <c r="AB334" s="33"/>
    </row>
    <row r="335" spans="27:28" x14ac:dyDescent="0.4">
      <c r="AA335" s="33"/>
      <c r="AB335" s="33"/>
    </row>
    <row r="336" spans="27:28" x14ac:dyDescent="0.4">
      <c r="AA336" s="33"/>
      <c r="AB336" s="33"/>
    </row>
    <row r="337" spans="27:28" x14ac:dyDescent="0.4">
      <c r="AA337" s="33"/>
      <c r="AB337" s="33"/>
    </row>
    <row r="338" spans="27:28" x14ac:dyDescent="0.4">
      <c r="AA338" s="33"/>
      <c r="AB338" s="33"/>
    </row>
    <row r="339" spans="27:28" x14ac:dyDescent="0.4">
      <c r="AA339" s="33"/>
      <c r="AB339" s="33"/>
    </row>
    <row r="340" spans="27:28" x14ac:dyDescent="0.4">
      <c r="AA340" s="33"/>
      <c r="AB340" s="33"/>
    </row>
    <row r="341" spans="27:28" x14ac:dyDescent="0.4">
      <c r="AA341" s="33"/>
      <c r="AB341" s="33"/>
    </row>
    <row r="342" spans="27:28" x14ac:dyDescent="0.4">
      <c r="AA342" s="33"/>
      <c r="AB342" s="33"/>
    </row>
    <row r="343" spans="27:28" x14ac:dyDescent="0.4">
      <c r="AA343" s="33"/>
      <c r="AB343" s="33"/>
    </row>
    <row r="344" spans="27:28" x14ac:dyDescent="0.4">
      <c r="AA344" s="33"/>
      <c r="AB344" s="33"/>
    </row>
    <row r="345" spans="27:28" x14ac:dyDescent="0.4">
      <c r="AA345" s="33"/>
      <c r="AB345" s="33"/>
    </row>
    <row r="346" spans="27:28" x14ac:dyDescent="0.4">
      <c r="AA346" s="33"/>
      <c r="AB346" s="33"/>
    </row>
    <row r="347" spans="27:28" x14ac:dyDescent="0.4">
      <c r="AA347" s="33"/>
      <c r="AB347" s="33"/>
    </row>
    <row r="348" spans="27:28" x14ac:dyDescent="0.4">
      <c r="AA348" s="33"/>
      <c r="AB348" s="33"/>
    </row>
    <row r="349" spans="27:28" x14ac:dyDescent="0.4">
      <c r="AA349" s="33"/>
      <c r="AB349" s="33"/>
    </row>
    <row r="350" spans="27:28" x14ac:dyDescent="0.4">
      <c r="AA350" s="33"/>
      <c r="AB350" s="33"/>
    </row>
    <row r="351" spans="27:28" x14ac:dyDescent="0.4">
      <c r="AA351" s="33"/>
      <c r="AB351" s="33"/>
    </row>
    <row r="352" spans="27:28" x14ac:dyDescent="0.4">
      <c r="AA352" s="33"/>
      <c r="AB352" s="33"/>
    </row>
    <row r="353" spans="27:28" x14ac:dyDescent="0.4">
      <c r="AA353" s="33"/>
      <c r="AB353" s="33"/>
    </row>
    <row r="354" spans="27:28" x14ac:dyDescent="0.4">
      <c r="AA354" s="33"/>
      <c r="AB354" s="33"/>
    </row>
    <row r="355" spans="27:28" x14ac:dyDescent="0.4">
      <c r="AA355" s="33"/>
      <c r="AB355" s="33"/>
    </row>
    <row r="356" spans="27:28" x14ac:dyDescent="0.4">
      <c r="AA356" s="33"/>
      <c r="AB356" s="33"/>
    </row>
    <row r="357" spans="27:28" x14ac:dyDescent="0.4">
      <c r="AA357" s="33"/>
      <c r="AB357" s="33"/>
    </row>
    <row r="358" spans="27:28" x14ac:dyDescent="0.4">
      <c r="AA358" s="33"/>
      <c r="AB358" s="33"/>
    </row>
    <row r="359" spans="27:28" x14ac:dyDescent="0.4">
      <c r="AA359" s="33"/>
      <c r="AB359" s="33"/>
    </row>
    <row r="360" spans="27:28" x14ac:dyDescent="0.4">
      <c r="AA360" s="33"/>
      <c r="AB360" s="33"/>
    </row>
    <row r="361" spans="27:28" x14ac:dyDescent="0.4">
      <c r="AA361" s="33"/>
      <c r="AB361" s="33"/>
    </row>
    <row r="362" spans="27:28" x14ac:dyDescent="0.4">
      <c r="AA362" s="33"/>
      <c r="AB362" s="33"/>
    </row>
    <row r="363" spans="27:28" x14ac:dyDescent="0.4">
      <c r="AA363" s="33"/>
      <c r="AB363" s="33"/>
    </row>
    <row r="364" spans="27:28" x14ac:dyDescent="0.4">
      <c r="AA364" s="33"/>
      <c r="AB364" s="33"/>
    </row>
    <row r="365" spans="27:28" x14ac:dyDescent="0.4">
      <c r="AA365" s="33"/>
      <c r="AB365" s="33"/>
    </row>
    <row r="366" spans="27:28" x14ac:dyDescent="0.4">
      <c r="AA366" s="33"/>
      <c r="AB366" s="33"/>
    </row>
    <row r="367" spans="27:28" x14ac:dyDescent="0.4">
      <c r="AA367" s="33"/>
      <c r="AB367" s="33"/>
    </row>
    <row r="368" spans="27:28" x14ac:dyDescent="0.4">
      <c r="AA368" s="33"/>
      <c r="AB368" s="33"/>
    </row>
    <row r="369" spans="27:28" x14ac:dyDescent="0.4">
      <c r="AA369" s="33"/>
      <c r="AB369" s="33"/>
    </row>
    <row r="370" spans="27:28" x14ac:dyDescent="0.4">
      <c r="AA370" s="33"/>
      <c r="AB370" s="33"/>
    </row>
    <row r="371" spans="27:28" x14ac:dyDescent="0.4">
      <c r="AA371" s="33"/>
      <c r="AB371" s="33"/>
    </row>
    <row r="372" spans="27:28" x14ac:dyDescent="0.4">
      <c r="AA372" s="33"/>
      <c r="AB372" s="33"/>
    </row>
    <row r="373" spans="27:28" x14ac:dyDescent="0.4">
      <c r="AA373" s="33"/>
      <c r="AB373" s="33"/>
    </row>
    <row r="374" spans="27:28" x14ac:dyDescent="0.4">
      <c r="AA374" s="33"/>
      <c r="AB374" s="33"/>
    </row>
    <row r="375" spans="27:28" x14ac:dyDescent="0.4">
      <c r="AA375" s="33"/>
      <c r="AB375" s="33"/>
    </row>
    <row r="376" spans="27:28" x14ac:dyDescent="0.4">
      <c r="AA376" s="33"/>
      <c r="AB376" s="33"/>
    </row>
    <row r="377" spans="27:28" x14ac:dyDescent="0.4">
      <c r="AA377" s="33"/>
      <c r="AB377" s="33"/>
    </row>
    <row r="378" spans="27:28" x14ac:dyDescent="0.4">
      <c r="AA378" s="33"/>
      <c r="AB378" s="33"/>
    </row>
    <row r="379" spans="27:28" x14ac:dyDescent="0.4">
      <c r="AA379" s="33"/>
      <c r="AB379" s="33"/>
    </row>
    <row r="380" spans="27:28" x14ac:dyDescent="0.4">
      <c r="AA380" s="33"/>
      <c r="AB380" s="33"/>
    </row>
    <row r="381" spans="27:28" x14ac:dyDescent="0.4">
      <c r="AA381" s="33"/>
      <c r="AB381" s="33"/>
    </row>
    <row r="382" spans="27:28" x14ac:dyDescent="0.4">
      <c r="AA382" s="33"/>
      <c r="AB382" s="33"/>
    </row>
    <row r="383" spans="27:28" x14ac:dyDescent="0.4">
      <c r="AA383" s="33"/>
      <c r="AB383" s="33"/>
    </row>
    <row r="384" spans="27:28" x14ac:dyDescent="0.4">
      <c r="AA384" s="33"/>
      <c r="AB384" s="33"/>
    </row>
    <row r="385" spans="27:28" x14ac:dyDescent="0.4">
      <c r="AA385" s="33"/>
      <c r="AB385" s="33"/>
    </row>
    <row r="386" spans="27:28" x14ac:dyDescent="0.4">
      <c r="AA386" s="33"/>
      <c r="AB386" s="33"/>
    </row>
    <row r="387" spans="27:28" x14ac:dyDescent="0.4">
      <c r="AA387" s="33"/>
      <c r="AB387" s="33"/>
    </row>
    <row r="388" spans="27:28" x14ac:dyDescent="0.4">
      <c r="AA388" s="33"/>
      <c r="AB388" s="33"/>
    </row>
    <row r="389" spans="27:28" x14ac:dyDescent="0.4">
      <c r="AA389" s="33"/>
      <c r="AB389" s="33"/>
    </row>
    <row r="390" spans="27:28" x14ac:dyDescent="0.4">
      <c r="AA390" s="33"/>
      <c r="AB390" s="33"/>
    </row>
    <row r="391" spans="27:28" x14ac:dyDescent="0.4">
      <c r="AA391" s="33"/>
      <c r="AB391" s="33"/>
    </row>
    <row r="392" spans="27:28" x14ac:dyDescent="0.4">
      <c r="AA392" s="33"/>
      <c r="AB392" s="33"/>
    </row>
    <row r="393" spans="27:28" x14ac:dyDescent="0.4">
      <c r="AA393" s="33"/>
      <c r="AB393" s="33"/>
    </row>
    <row r="394" spans="27:28" x14ac:dyDescent="0.4">
      <c r="AA394" s="33"/>
      <c r="AB394" s="33"/>
    </row>
    <row r="395" spans="27:28" x14ac:dyDescent="0.4">
      <c r="AA395" s="33"/>
      <c r="AB395" s="33"/>
    </row>
    <row r="396" spans="27:28" x14ac:dyDescent="0.4">
      <c r="AA396" s="33"/>
      <c r="AB396" s="33"/>
    </row>
    <row r="397" spans="27:28" x14ac:dyDescent="0.4">
      <c r="AA397" s="33"/>
      <c r="AB397" s="33"/>
    </row>
    <row r="398" spans="27:28" x14ac:dyDescent="0.4">
      <c r="AA398" s="33"/>
      <c r="AB398" s="33"/>
    </row>
    <row r="399" spans="27:28" x14ac:dyDescent="0.4">
      <c r="AA399" s="33"/>
      <c r="AB399" s="33"/>
    </row>
    <row r="400" spans="27:28" x14ac:dyDescent="0.4">
      <c r="AA400" s="33"/>
      <c r="AB400" s="33"/>
    </row>
    <row r="401" spans="27:28" x14ac:dyDescent="0.4">
      <c r="AA401" s="33"/>
      <c r="AB401" s="33"/>
    </row>
    <row r="402" spans="27:28" x14ac:dyDescent="0.4">
      <c r="AA402" s="33"/>
      <c r="AB402" s="33"/>
    </row>
    <row r="403" spans="27:28" x14ac:dyDescent="0.4">
      <c r="AA403" s="33"/>
      <c r="AB403" s="33"/>
    </row>
    <row r="404" spans="27:28" x14ac:dyDescent="0.4">
      <c r="AA404" s="33"/>
      <c r="AB404" s="33"/>
    </row>
    <row r="405" spans="27:28" x14ac:dyDescent="0.4">
      <c r="AA405" s="33"/>
      <c r="AB405" s="33"/>
    </row>
    <row r="406" spans="27:28" x14ac:dyDescent="0.4">
      <c r="AA406" s="33"/>
      <c r="AB406" s="33"/>
    </row>
    <row r="407" spans="27:28" x14ac:dyDescent="0.4">
      <c r="AA407" s="33"/>
      <c r="AB407" s="33"/>
    </row>
    <row r="408" spans="27:28" x14ac:dyDescent="0.4">
      <c r="AA408" s="33"/>
      <c r="AB408" s="33"/>
    </row>
    <row r="409" spans="27:28" x14ac:dyDescent="0.4">
      <c r="AA409" s="33"/>
      <c r="AB409" s="33"/>
    </row>
    <row r="410" spans="27:28" x14ac:dyDescent="0.4">
      <c r="AA410" s="33"/>
      <c r="AB410" s="33"/>
    </row>
    <row r="411" spans="27:28" x14ac:dyDescent="0.4">
      <c r="AA411" s="33"/>
      <c r="AB411" s="33"/>
    </row>
    <row r="412" spans="27:28" x14ac:dyDescent="0.4">
      <c r="AA412" s="33"/>
      <c r="AB412" s="33"/>
    </row>
    <row r="413" spans="27:28" x14ac:dyDescent="0.4">
      <c r="AA413" s="33"/>
      <c r="AB413" s="33"/>
    </row>
    <row r="414" spans="27:28" x14ac:dyDescent="0.4">
      <c r="AA414" s="33"/>
      <c r="AB414" s="33"/>
    </row>
    <row r="415" spans="27:28" x14ac:dyDescent="0.4">
      <c r="AA415" s="33"/>
      <c r="AB415" s="33"/>
    </row>
    <row r="416" spans="27:28" x14ac:dyDescent="0.4">
      <c r="AA416" s="33"/>
      <c r="AB416" s="33"/>
    </row>
    <row r="417" spans="27:28" x14ac:dyDescent="0.4">
      <c r="AA417" s="33"/>
      <c r="AB417" s="33"/>
    </row>
    <row r="418" spans="27:28" x14ac:dyDescent="0.4">
      <c r="AA418" s="33"/>
      <c r="AB418" s="33"/>
    </row>
    <row r="419" spans="27:28" x14ac:dyDescent="0.4">
      <c r="AA419" s="33"/>
      <c r="AB419" s="33"/>
    </row>
    <row r="420" spans="27:28" x14ac:dyDescent="0.4">
      <c r="AA420" s="33"/>
      <c r="AB420" s="33"/>
    </row>
    <row r="421" spans="27:28" x14ac:dyDescent="0.4">
      <c r="AA421" s="33"/>
      <c r="AB421" s="33"/>
    </row>
    <row r="422" spans="27:28" x14ac:dyDescent="0.4">
      <c r="AA422" s="33"/>
      <c r="AB422" s="33"/>
    </row>
    <row r="423" spans="27:28" x14ac:dyDescent="0.4">
      <c r="AA423" s="33"/>
      <c r="AB423" s="33"/>
    </row>
    <row r="424" spans="27:28" x14ac:dyDescent="0.4">
      <c r="AA424" s="33"/>
      <c r="AB424" s="33"/>
    </row>
    <row r="425" spans="27:28" x14ac:dyDescent="0.4">
      <c r="AA425" s="33"/>
      <c r="AB425" s="33"/>
    </row>
    <row r="426" spans="27:28" x14ac:dyDescent="0.4">
      <c r="AA426" s="33"/>
      <c r="AB426" s="33"/>
    </row>
    <row r="427" spans="27:28" x14ac:dyDescent="0.4">
      <c r="AA427" s="33"/>
      <c r="AB427" s="33"/>
    </row>
    <row r="428" spans="27:28" x14ac:dyDescent="0.4">
      <c r="AA428" s="33"/>
      <c r="AB428" s="33"/>
    </row>
    <row r="429" spans="27:28" x14ac:dyDescent="0.4">
      <c r="AA429" s="33"/>
      <c r="AB429" s="33"/>
    </row>
    <row r="430" spans="27:28" x14ac:dyDescent="0.4">
      <c r="AA430" s="33"/>
      <c r="AB430" s="33"/>
    </row>
    <row r="431" spans="27:28" x14ac:dyDescent="0.4">
      <c r="AA431" s="33"/>
      <c r="AB431" s="33"/>
    </row>
    <row r="432" spans="27:28" x14ac:dyDescent="0.4">
      <c r="AA432" s="33"/>
      <c r="AB432" s="33"/>
    </row>
    <row r="433" spans="27:28" x14ac:dyDescent="0.4">
      <c r="AA433" s="33"/>
      <c r="AB433" s="33"/>
    </row>
    <row r="434" spans="27:28" x14ac:dyDescent="0.4">
      <c r="AA434" s="33"/>
      <c r="AB434" s="33"/>
    </row>
    <row r="435" spans="27:28" x14ac:dyDescent="0.4">
      <c r="AA435" s="33"/>
      <c r="AB435" s="33"/>
    </row>
    <row r="436" spans="27:28" x14ac:dyDescent="0.4">
      <c r="AA436" s="33"/>
      <c r="AB436" s="33"/>
    </row>
    <row r="437" spans="27:28" x14ac:dyDescent="0.4">
      <c r="AA437" s="33"/>
      <c r="AB437" s="33"/>
    </row>
    <row r="438" spans="27:28" x14ac:dyDescent="0.4">
      <c r="AA438" s="33"/>
      <c r="AB438" s="33"/>
    </row>
    <row r="439" spans="27:28" x14ac:dyDescent="0.4">
      <c r="AA439" s="33"/>
      <c r="AB439" s="33"/>
    </row>
    <row r="440" spans="27:28" x14ac:dyDescent="0.4">
      <c r="AA440" s="33"/>
      <c r="AB440" s="33"/>
    </row>
    <row r="441" spans="27:28" x14ac:dyDescent="0.4">
      <c r="AA441" s="33"/>
      <c r="AB441" s="33"/>
    </row>
    <row r="442" spans="27:28" x14ac:dyDescent="0.4">
      <c r="AA442" s="33"/>
      <c r="AB442" s="33"/>
    </row>
    <row r="443" spans="27:28" x14ac:dyDescent="0.4">
      <c r="AA443" s="33"/>
      <c r="AB443" s="33"/>
    </row>
    <row r="444" spans="27:28" x14ac:dyDescent="0.4">
      <c r="AA444" s="33"/>
      <c r="AB444" s="33"/>
    </row>
    <row r="445" spans="27:28" x14ac:dyDescent="0.4">
      <c r="AA445" s="33"/>
      <c r="AB445" s="33"/>
    </row>
    <row r="446" spans="27:28" x14ac:dyDescent="0.4">
      <c r="AA446" s="33"/>
      <c r="AB446" s="33"/>
    </row>
    <row r="447" spans="27:28" x14ac:dyDescent="0.4">
      <c r="AA447" s="33"/>
      <c r="AB447" s="33"/>
    </row>
    <row r="448" spans="27:28" x14ac:dyDescent="0.4">
      <c r="AA448" s="33"/>
      <c r="AB448" s="33"/>
    </row>
    <row r="449" spans="27:28" x14ac:dyDescent="0.4">
      <c r="AA449" s="33"/>
      <c r="AB449" s="33"/>
    </row>
    <row r="450" spans="27:28" x14ac:dyDescent="0.4">
      <c r="AA450" s="33"/>
      <c r="AB450" s="33"/>
    </row>
    <row r="451" spans="27:28" x14ac:dyDescent="0.4">
      <c r="AA451" s="33"/>
      <c r="AB451" s="33"/>
    </row>
    <row r="452" spans="27:28" x14ac:dyDescent="0.4">
      <c r="AA452" s="33"/>
      <c r="AB452" s="33"/>
    </row>
    <row r="453" spans="27:28" x14ac:dyDescent="0.4">
      <c r="AA453" s="33"/>
      <c r="AB453" s="33"/>
    </row>
    <row r="454" spans="27:28" x14ac:dyDescent="0.4">
      <c r="AA454" s="33"/>
      <c r="AB454" s="33"/>
    </row>
    <row r="455" spans="27:28" x14ac:dyDescent="0.4">
      <c r="AA455" s="33"/>
      <c r="AB455" s="33"/>
    </row>
    <row r="456" spans="27:28" x14ac:dyDescent="0.4">
      <c r="AA456" s="33"/>
      <c r="AB456" s="33"/>
    </row>
    <row r="457" spans="27:28" x14ac:dyDescent="0.4">
      <c r="AA457" s="33"/>
      <c r="AB457" s="33"/>
    </row>
    <row r="458" spans="27:28" x14ac:dyDescent="0.4">
      <c r="AA458" s="33"/>
      <c r="AB458" s="33"/>
    </row>
    <row r="459" spans="27:28" x14ac:dyDescent="0.4">
      <c r="AA459" s="33"/>
      <c r="AB459" s="33"/>
    </row>
    <row r="460" spans="27:28" x14ac:dyDescent="0.4">
      <c r="AA460" s="33"/>
      <c r="AB460" s="33"/>
    </row>
    <row r="461" spans="27:28" x14ac:dyDescent="0.4">
      <c r="AA461" s="33"/>
      <c r="AB461" s="33"/>
    </row>
    <row r="462" spans="27:28" x14ac:dyDescent="0.4">
      <c r="AA462" s="33"/>
      <c r="AB462" s="33"/>
    </row>
    <row r="463" spans="27:28" x14ac:dyDescent="0.4">
      <c r="AA463" s="33"/>
      <c r="AB463" s="33"/>
    </row>
    <row r="464" spans="27:28" x14ac:dyDescent="0.4">
      <c r="AA464" s="33"/>
      <c r="AB464" s="33"/>
    </row>
    <row r="465" spans="27:28" x14ac:dyDescent="0.4">
      <c r="AA465" s="33"/>
      <c r="AB465" s="33"/>
    </row>
    <row r="466" spans="27:28" x14ac:dyDescent="0.4">
      <c r="AA466" s="33"/>
      <c r="AB466" s="33"/>
    </row>
    <row r="467" spans="27:28" x14ac:dyDescent="0.4">
      <c r="AA467" s="33"/>
      <c r="AB467" s="33"/>
    </row>
    <row r="468" spans="27:28" x14ac:dyDescent="0.4">
      <c r="AA468" s="33"/>
      <c r="AB468" s="33"/>
    </row>
    <row r="469" spans="27:28" x14ac:dyDescent="0.4">
      <c r="AA469" s="33"/>
      <c r="AB469" s="33"/>
    </row>
    <row r="470" spans="27:28" x14ac:dyDescent="0.4">
      <c r="AA470" s="33"/>
      <c r="AB470" s="33"/>
    </row>
    <row r="471" spans="27:28" x14ac:dyDescent="0.4">
      <c r="AA471" s="33"/>
      <c r="AB471" s="33"/>
    </row>
    <row r="472" spans="27:28" x14ac:dyDescent="0.4">
      <c r="AA472" s="33"/>
      <c r="AB472" s="33"/>
    </row>
    <row r="473" spans="27:28" x14ac:dyDescent="0.4">
      <c r="AA473" s="33"/>
      <c r="AB473" s="33"/>
    </row>
    <row r="474" spans="27:28" x14ac:dyDescent="0.4">
      <c r="AA474" s="33"/>
      <c r="AB474" s="33"/>
    </row>
    <row r="475" spans="27:28" x14ac:dyDescent="0.4">
      <c r="AA475" s="33"/>
      <c r="AB475" s="33"/>
    </row>
    <row r="476" spans="27:28" x14ac:dyDescent="0.4">
      <c r="AA476" s="33"/>
      <c r="AB476" s="33"/>
    </row>
    <row r="477" spans="27:28" x14ac:dyDescent="0.4">
      <c r="AA477" s="33"/>
      <c r="AB477" s="33"/>
    </row>
    <row r="478" spans="27:28" x14ac:dyDescent="0.4">
      <c r="AA478" s="33"/>
      <c r="AB478" s="33"/>
    </row>
    <row r="479" spans="27:28" x14ac:dyDescent="0.4">
      <c r="AA479" s="33"/>
      <c r="AB479" s="33"/>
    </row>
    <row r="480" spans="27:28" x14ac:dyDescent="0.4">
      <c r="AA480" s="33"/>
      <c r="AB480" s="33"/>
    </row>
    <row r="481" spans="27:28" x14ac:dyDescent="0.4">
      <c r="AA481" s="33"/>
      <c r="AB481" s="33"/>
    </row>
    <row r="482" spans="27:28" x14ac:dyDescent="0.4">
      <c r="AA482" s="33"/>
      <c r="AB482" s="33"/>
    </row>
    <row r="483" spans="27:28" x14ac:dyDescent="0.4">
      <c r="AA483" s="33"/>
      <c r="AB483" s="33"/>
    </row>
    <row r="484" spans="27:28" x14ac:dyDescent="0.4">
      <c r="AA484" s="33"/>
      <c r="AB484" s="33"/>
    </row>
    <row r="485" spans="27:28" x14ac:dyDescent="0.4">
      <c r="AA485" s="33"/>
      <c r="AB485" s="33"/>
    </row>
    <row r="486" spans="27:28" x14ac:dyDescent="0.4">
      <c r="AA486" s="33"/>
      <c r="AB486" s="33"/>
    </row>
    <row r="487" spans="27:28" x14ac:dyDescent="0.4">
      <c r="AA487" s="33"/>
      <c r="AB487" s="33"/>
    </row>
    <row r="488" spans="27:28" x14ac:dyDescent="0.4">
      <c r="AA488" s="33"/>
      <c r="AB488" s="33"/>
    </row>
    <row r="489" spans="27:28" x14ac:dyDescent="0.4">
      <c r="AA489" s="33"/>
      <c r="AB489" s="33"/>
    </row>
    <row r="490" spans="27:28" x14ac:dyDescent="0.4">
      <c r="AA490" s="33"/>
      <c r="AB490" s="33"/>
    </row>
    <row r="491" spans="27:28" x14ac:dyDescent="0.4">
      <c r="AA491" s="33"/>
      <c r="AB491" s="33"/>
    </row>
    <row r="492" spans="27:28" x14ac:dyDescent="0.4">
      <c r="AA492" s="33"/>
      <c r="AB492" s="33"/>
    </row>
    <row r="493" spans="27:28" x14ac:dyDescent="0.4">
      <c r="AA493" s="33"/>
      <c r="AB493" s="33"/>
    </row>
    <row r="494" spans="27:28" x14ac:dyDescent="0.4">
      <c r="AA494" s="33"/>
      <c r="AB494" s="33"/>
    </row>
    <row r="495" spans="27:28" x14ac:dyDescent="0.4">
      <c r="AA495" s="33"/>
      <c r="AB495" s="33"/>
    </row>
    <row r="496" spans="27:28" x14ac:dyDescent="0.4">
      <c r="AA496" s="33"/>
      <c r="AB496" s="33"/>
    </row>
    <row r="497" spans="27:28" x14ac:dyDescent="0.4">
      <c r="AA497" s="33"/>
      <c r="AB497" s="33"/>
    </row>
    <row r="498" spans="27:28" x14ac:dyDescent="0.4">
      <c r="AA498" s="33"/>
      <c r="AB498" s="33"/>
    </row>
    <row r="499" spans="27:28" x14ac:dyDescent="0.4">
      <c r="AA499" s="33"/>
      <c r="AB499" s="33"/>
    </row>
    <row r="500" spans="27:28" x14ac:dyDescent="0.4">
      <c r="AA500" s="33"/>
      <c r="AB500" s="33"/>
    </row>
    <row r="501" spans="27:28" x14ac:dyDescent="0.4">
      <c r="AA501" s="33"/>
      <c r="AB501" s="33"/>
    </row>
    <row r="502" spans="27:28" x14ac:dyDescent="0.4">
      <c r="AA502" s="33"/>
      <c r="AB502" s="33"/>
    </row>
    <row r="503" spans="27:28" x14ac:dyDescent="0.4">
      <c r="AA503" s="33"/>
      <c r="AB503" s="33"/>
    </row>
    <row r="504" spans="27:28" x14ac:dyDescent="0.4">
      <c r="AA504" s="33"/>
      <c r="AB504" s="33"/>
    </row>
    <row r="505" spans="27:28" x14ac:dyDescent="0.4">
      <c r="AA505" s="33"/>
      <c r="AB505" s="33"/>
    </row>
    <row r="506" spans="27:28" x14ac:dyDescent="0.4">
      <c r="AA506" s="33"/>
      <c r="AB506" s="33"/>
    </row>
    <row r="507" spans="27:28" x14ac:dyDescent="0.4">
      <c r="AA507" s="33"/>
      <c r="AB507" s="33"/>
    </row>
    <row r="508" spans="27:28" x14ac:dyDescent="0.4">
      <c r="AA508" s="33"/>
      <c r="AB508" s="33"/>
    </row>
    <row r="509" spans="27:28" x14ac:dyDescent="0.4">
      <c r="AA509" s="33"/>
      <c r="AB509" s="33"/>
    </row>
    <row r="510" spans="27:28" x14ac:dyDescent="0.4">
      <c r="AA510" s="33"/>
      <c r="AB510" s="33"/>
    </row>
    <row r="511" spans="27:28" x14ac:dyDescent="0.4">
      <c r="AA511" s="33"/>
      <c r="AB511" s="33"/>
    </row>
    <row r="512" spans="27:28" x14ac:dyDescent="0.4">
      <c r="AA512" s="33"/>
      <c r="AB512" s="33"/>
    </row>
    <row r="513" spans="27:28" x14ac:dyDescent="0.4">
      <c r="AA513" s="33"/>
      <c r="AB513" s="33"/>
    </row>
    <row r="514" spans="27:28" x14ac:dyDescent="0.4">
      <c r="AA514" s="33"/>
      <c r="AB514" s="33"/>
    </row>
    <row r="515" spans="27:28" x14ac:dyDescent="0.4">
      <c r="AA515" s="33"/>
      <c r="AB515" s="33"/>
    </row>
    <row r="516" spans="27:28" x14ac:dyDescent="0.4">
      <c r="AA516" s="33"/>
      <c r="AB516" s="33"/>
    </row>
    <row r="517" spans="27:28" x14ac:dyDescent="0.4">
      <c r="AA517" s="33"/>
      <c r="AB517" s="33"/>
    </row>
    <row r="518" spans="27:28" x14ac:dyDescent="0.4">
      <c r="AA518" s="33"/>
      <c r="AB518" s="33"/>
    </row>
    <row r="519" spans="27:28" x14ac:dyDescent="0.4">
      <c r="AA519" s="33"/>
      <c r="AB519" s="33"/>
    </row>
    <row r="520" spans="27:28" x14ac:dyDescent="0.4">
      <c r="AA520" s="33"/>
      <c r="AB520" s="33"/>
    </row>
    <row r="521" spans="27:28" x14ac:dyDescent="0.4">
      <c r="AA521" s="33"/>
      <c r="AB521" s="33"/>
    </row>
    <row r="522" spans="27:28" x14ac:dyDescent="0.4">
      <c r="AA522" s="33"/>
      <c r="AB522" s="33"/>
    </row>
    <row r="523" spans="27:28" x14ac:dyDescent="0.4">
      <c r="AA523" s="33"/>
      <c r="AB523" s="33"/>
    </row>
    <row r="524" spans="27:28" x14ac:dyDescent="0.4">
      <c r="AA524" s="33"/>
      <c r="AB524" s="33"/>
    </row>
    <row r="525" spans="27:28" x14ac:dyDescent="0.4">
      <c r="AA525" s="33"/>
      <c r="AB525" s="33"/>
    </row>
    <row r="526" spans="27:28" x14ac:dyDescent="0.4">
      <c r="AA526" s="33"/>
      <c r="AB526" s="33"/>
    </row>
    <row r="527" spans="27:28" x14ac:dyDescent="0.4">
      <c r="AA527" s="33"/>
      <c r="AB527" s="33"/>
    </row>
    <row r="528" spans="27:28" x14ac:dyDescent="0.4">
      <c r="AA528" s="33"/>
      <c r="AB528" s="33"/>
    </row>
    <row r="529" spans="27:28" x14ac:dyDescent="0.4">
      <c r="AA529" s="33"/>
      <c r="AB529" s="33"/>
    </row>
    <row r="530" spans="27:28" x14ac:dyDescent="0.4">
      <c r="AA530" s="33"/>
      <c r="AB530" s="33"/>
    </row>
    <row r="531" spans="27:28" x14ac:dyDescent="0.4">
      <c r="AA531" s="33"/>
      <c r="AB531" s="33"/>
    </row>
    <row r="532" spans="27:28" x14ac:dyDescent="0.4">
      <c r="AA532" s="33"/>
      <c r="AB532" s="33"/>
    </row>
    <row r="533" spans="27:28" x14ac:dyDescent="0.4">
      <c r="AA533" s="33"/>
      <c r="AB533" s="33"/>
    </row>
    <row r="534" spans="27:28" x14ac:dyDescent="0.4">
      <c r="AA534" s="33"/>
      <c r="AB534" s="33"/>
    </row>
    <row r="535" spans="27:28" x14ac:dyDescent="0.4">
      <c r="AA535" s="33"/>
      <c r="AB535" s="33"/>
    </row>
    <row r="536" spans="27:28" x14ac:dyDescent="0.4">
      <c r="AA536" s="33"/>
      <c r="AB536" s="33"/>
    </row>
    <row r="537" spans="27:28" x14ac:dyDescent="0.4">
      <c r="AA537" s="33"/>
      <c r="AB537" s="33"/>
    </row>
    <row r="538" spans="27:28" x14ac:dyDescent="0.4">
      <c r="AA538" s="33"/>
      <c r="AB538" s="33"/>
    </row>
    <row r="539" spans="27:28" x14ac:dyDescent="0.4">
      <c r="AA539" s="33"/>
      <c r="AB539" s="33"/>
    </row>
    <row r="540" spans="27:28" x14ac:dyDescent="0.4">
      <c r="AA540" s="33"/>
      <c r="AB540" s="33"/>
    </row>
    <row r="541" spans="27:28" x14ac:dyDescent="0.4">
      <c r="AA541" s="33"/>
      <c r="AB541" s="33"/>
    </row>
    <row r="542" spans="27:28" x14ac:dyDescent="0.4">
      <c r="AA542" s="33"/>
      <c r="AB542" s="33"/>
    </row>
    <row r="543" spans="27:28" x14ac:dyDescent="0.4">
      <c r="AA543" s="33"/>
      <c r="AB543" s="33"/>
    </row>
    <row r="544" spans="27:28" x14ac:dyDescent="0.4">
      <c r="AA544" s="33"/>
      <c r="AB544" s="33"/>
    </row>
    <row r="545" spans="27:28" x14ac:dyDescent="0.4">
      <c r="AA545" s="33"/>
      <c r="AB545" s="33"/>
    </row>
    <row r="546" spans="27:28" x14ac:dyDescent="0.4">
      <c r="AA546" s="33"/>
      <c r="AB546" s="33"/>
    </row>
    <row r="547" spans="27:28" x14ac:dyDescent="0.4">
      <c r="AA547" s="33"/>
      <c r="AB547" s="33"/>
    </row>
    <row r="548" spans="27:28" x14ac:dyDescent="0.4">
      <c r="AA548" s="33"/>
      <c r="AB548" s="33"/>
    </row>
    <row r="549" spans="27:28" x14ac:dyDescent="0.4">
      <c r="AA549" s="33"/>
      <c r="AB549" s="33"/>
    </row>
    <row r="550" spans="27:28" x14ac:dyDescent="0.4">
      <c r="AA550" s="33"/>
      <c r="AB550" s="33"/>
    </row>
    <row r="551" spans="27:28" x14ac:dyDescent="0.4">
      <c r="AA551" s="33"/>
      <c r="AB551" s="33"/>
    </row>
    <row r="552" spans="27:28" x14ac:dyDescent="0.4">
      <c r="AA552" s="33"/>
      <c r="AB552" s="33"/>
    </row>
    <row r="553" spans="27:28" x14ac:dyDescent="0.4">
      <c r="AA553" s="33"/>
      <c r="AB553" s="33"/>
    </row>
    <row r="554" spans="27:28" x14ac:dyDescent="0.4">
      <c r="AA554" s="33"/>
      <c r="AB554" s="33"/>
    </row>
    <row r="555" spans="27:28" x14ac:dyDescent="0.4">
      <c r="AA555" s="33"/>
      <c r="AB555" s="33"/>
    </row>
    <row r="556" spans="27:28" x14ac:dyDescent="0.4">
      <c r="AA556" s="33"/>
      <c r="AB556" s="33"/>
    </row>
    <row r="557" spans="27:28" x14ac:dyDescent="0.4">
      <c r="AA557" s="33"/>
      <c r="AB557" s="33"/>
    </row>
    <row r="558" spans="27:28" x14ac:dyDescent="0.4">
      <c r="AA558" s="33"/>
      <c r="AB558" s="33"/>
    </row>
    <row r="559" spans="27:28" x14ac:dyDescent="0.4">
      <c r="AA559" s="33"/>
      <c r="AB559" s="33"/>
    </row>
    <row r="560" spans="27:28" x14ac:dyDescent="0.4">
      <c r="AA560" s="33"/>
      <c r="AB560" s="33"/>
    </row>
    <row r="561" spans="27:28" x14ac:dyDescent="0.4">
      <c r="AA561" s="33"/>
      <c r="AB561" s="33"/>
    </row>
    <row r="562" spans="27:28" x14ac:dyDescent="0.4">
      <c r="AA562" s="33"/>
      <c r="AB562" s="33"/>
    </row>
    <row r="563" spans="27:28" x14ac:dyDescent="0.4">
      <c r="AA563" s="33"/>
      <c r="AB563" s="33"/>
    </row>
    <row r="564" spans="27:28" x14ac:dyDescent="0.4">
      <c r="AA564" s="33"/>
      <c r="AB564" s="33"/>
    </row>
    <row r="565" spans="27:28" x14ac:dyDescent="0.4">
      <c r="AA565" s="33"/>
      <c r="AB565" s="33"/>
    </row>
    <row r="566" spans="27:28" x14ac:dyDescent="0.4">
      <c r="AA566" s="33"/>
      <c r="AB566" s="33"/>
    </row>
    <row r="567" spans="27:28" x14ac:dyDescent="0.4">
      <c r="AA567" s="33"/>
      <c r="AB567" s="33"/>
    </row>
    <row r="568" spans="27:28" x14ac:dyDescent="0.4">
      <c r="AA568" s="33"/>
      <c r="AB568" s="33"/>
    </row>
    <row r="569" spans="27:28" x14ac:dyDescent="0.4">
      <c r="AA569" s="33"/>
      <c r="AB569" s="33"/>
    </row>
    <row r="570" spans="27:28" x14ac:dyDescent="0.4">
      <c r="AA570" s="33"/>
      <c r="AB570" s="33"/>
    </row>
    <row r="571" spans="27:28" x14ac:dyDescent="0.4">
      <c r="AA571" s="33"/>
      <c r="AB571" s="33"/>
    </row>
    <row r="572" spans="27:28" x14ac:dyDescent="0.4">
      <c r="AA572" s="33"/>
      <c r="AB572" s="33"/>
    </row>
    <row r="573" spans="27:28" x14ac:dyDescent="0.4">
      <c r="AA573" s="33"/>
      <c r="AB573" s="33"/>
    </row>
    <row r="574" spans="27:28" x14ac:dyDescent="0.4">
      <c r="AA574" s="33"/>
      <c r="AB574" s="33"/>
    </row>
    <row r="575" spans="27:28" x14ac:dyDescent="0.4">
      <c r="AA575" s="33"/>
      <c r="AB575" s="33"/>
    </row>
    <row r="576" spans="27:28" x14ac:dyDescent="0.4">
      <c r="AA576" s="33"/>
      <c r="AB576" s="33"/>
    </row>
    <row r="577" spans="27:28" x14ac:dyDescent="0.4">
      <c r="AA577" s="33"/>
      <c r="AB577" s="33"/>
    </row>
    <row r="578" spans="27:28" x14ac:dyDescent="0.4">
      <c r="AA578" s="33"/>
      <c r="AB578" s="33"/>
    </row>
    <row r="579" spans="27:28" x14ac:dyDescent="0.4">
      <c r="AA579" s="33"/>
      <c r="AB579" s="33"/>
    </row>
    <row r="580" spans="27:28" x14ac:dyDescent="0.4">
      <c r="AA580" s="33"/>
      <c r="AB580" s="33"/>
    </row>
    <row r="581" spans="27:28" x14ac:dyDescent="0.4">
      <c r="AA581" s="33"/>
      <c r="AB581" s="33"/>
    </row>
    <row r="582" spans="27:28" x14ac:dyDescent="0.4">
      <c r="AA582" s="33"/>
      <c r="AB582" s="33"/>
    </row>
    <row r="583" spans="27:28" x14ac:dyDescent="0.4">
      <c r="AA583" s="33"/>
      <c r="AB583" s="33"/>
    </row>
    <row r="584" spans="27:28" x14ac:dyDescent="0.4">
      <c r="AA584" s="33"/>
      <c r="AB584" s="33"/>
    </row>
    <row r="585" spans="27:28" x14ac:dyDescent="0.4">
      <c r="AA585" s="33"/>
      <c r="AB585" s="33"/>
    </row>
    <row r="586" spans="27:28" x14ac:dyDescent="0.4">
      <c r="AA586" s="33"/>
      <c r="AB586" s="33"/>
    </row>
    <row r="587" spans="27:28" x14ac:dyDescent="0.4">
      <c r="AA587" s="33"/>
      <c r="AB587" s="33"/>
    </row>
    <row r="588" spans="27:28" x14ac:dyDescent="0.4">
      <c r="AA588" s="33"/>
      <c r="AB588" s="33"/>
    </row>
    <row r="589" spans="27:28" x14ac:dyDescent="0.4">
      <c r="AA589" s="33"/>
      <c r="AB589" s="33"/>
    </row>
    <row r="590" spans="27:28" x14ac:dyDescent="0.4">
      <c r="AA590" s="33"/>
      <c r="AB590" s="33"/>
    </row>
    <row r="591" spans="27:28" x14ac:dyDescent="0.4">
      <c r="AA591" s="33"/>
      <c r="AB591" s="33"/>
    </row>
    <row r="592" spans="27:28" x14ac:dyDescent="0.4">
      <c r="AA592" s="33"/>
      <c r="AB592" s="33"/>
    </row>
    <row r="593" spans="27:28" x14ac:dyDescent="0.4">
      <c r="AA593" s="33"/>
      <c r="AB593" s="33"/>
    </row>
    <row r="594" spans="27:28" x14ac:dyDescent="0.4">
      <c r="AA594" s="33"/>
      <c r="AB594" s="33"/>
    </row>
    <row r="595" spans="27:28" x14ac:dyDescent="0.4">
      <c r="AA595" s="33"/>
      <c r="AB595" s="33"/>
    </row>
    <row r="596" spans="27:28" x14ac:dyDescent="0.4">
      <c r="AA596" s="33"/>
      <c r="AB596" s="33"/>
    </row>
    <row r="597" spans="27:28" x14ac:dyDescent="0.4">
      <c r="AA597" s="33"/>
      <c r="AB597" s="33"/>
    </row>
    <row r="598" spans="27:28" x14ac:dyDescent="0.4">
      <c r="AA598" s="33"/>
      <c r="AB598" s="33"/>
    </row>
    <row r="599" spans="27:28" x14ac:dyDescent="0.4">
      <c r="AA599" s="33"/>
      <c r="AB599" s="33"/>
    </row>
    <row r="600" spans="27:28" x14ac:dyDescent="0.4">
      <c r="AA600" s="33"/>
      <c r="AB600" s="33"/>
    </row>
    <row r="601" spans="27:28" x14ac:dyDescent="0.4">
      <c r="AA601" s="33"/>
      <c r="AB601" s="33"/>
    </row>
    <row r="602" spans="27:28" x14ac:dyDescent="0.4">
      <c r="AA602" s="33"/>
      <c r="AB602" s="33"/>
    </row>
    <row r="603" spans="27:28" x14ac:dyDescent="0.4">
      <c r="AA603" s="33"/>
      <c r="AB603" s="33"/>
    </row>
    <row r="604" spans="27:28" x14ac:dyDescent="0.4">
      <c r="AA604" s="33"/>
      <c r="AB604" s="33"/>
    </row>
    <row r="605" spans="27:28" x14ac:dyDescent="0.4">
      <c r="AA605" s="33"/>
      <c r="AB605" s="33"/>
    </row>
    <row r="606" spans="27:28" x14ac:dyDescent="0.4">
      <c r="AA606" s="33"/>
      <c r="AB606" s="33"/>
    </row>
    <row r="607" spans="27:28" x14ac:dyDescent="0.4">
      <c r="AA607" s="33"/>
      <c r="AB607" s="33"/>
    </row>
    <row r="608" spans="27:28" x14ac:dyDescent="0.4">
      <c r="AA608" s="33"/>
      <c r="AB608" s="33"/>
    </row>
    <row r="609" spans="27:28" x14ac:dyDescent="0.4">
      <c r="AA609" s="33"/>
      <c r="AB609" s="33"/>
    </row>
    <row r="610" spans="27:28" x14ac:dyDescent="0.4">
      <c r="AA610" s="33"/>
      <c r="AB610" s="33"/>
    </row>
    <row r="611" spans="27:28" x14ac:dyDescent="0.4">
      <c r="AA611" s="33"/>
      <c r="AB611" s="33"/>
    </row>
    <row r="612" spans="27:28" x14ac:dyDescent="0.4">
      <c r="AA612" s="33"/>
      <c r="AB612" s="33"/>
    </row>
    <row r="613" spans="27:28" x14ac:dyDescent="0.4">
      <c r="AA613" s="33"/>
      <c r="AB613" s="33"/>
    </row>
    <row r="614" spans="27:28" x14ac:dyDescent="0.4">
      <c r="AA614" s="33"/>
      <c r="AB614" s="33"/>
    </row>
    <row r="615" spans="27:28" x14ac:dyDescent="0.4">
      <c r="AA615" s="33"/>
      <c r="AB615" s="33"/>
    </row>
    <row r="616" spans="27:28" x14ac:dyDescent="0.4">
      <c r="AA616" s="33"/>
      <c r="AB616" s="33"/>
    </row>
    <row r="617" spans="27:28" x14ac:dyDescent="0.4">
      <c r="AA617" s="33"/>
      <c r="AB617" s="33"/>
    </row>
    <row r="618" spans="27:28" x14ac:dyDescent="0.4">
      <c r="AA618" s="33"/>
      <c r="AB618" s="33"/>
    </row>
    <row r="619" spans="27:28" x14ac:dyDescent="0.4">
      <c r="AA619" s="33"/>
      <c r="AB619" s="33"/>
    </row>
    <row r="620" spans="27:28" x14ac:dyDescent="0.4">
      <c r="AA620" s="33"/>
      <c r="AB620" s="33"/>
    </row>
    <row r="621" spans="27:28" x14ac:dyDescent="0.4">
      <c r="AA621" s="33"/>
      <c r="AB621" s="33"/>
    </row>
    <row r="622" spans="27:28" x14ac:dyDescent="0.4">
      <c r="AA622" s="33"/>
      <c r="AB622" s="33"/>
    </row>
    <row r="623" spans="27:28" x14ac:dyDescent="0.4">
      <c r="AA623" s="33"/>
      <c r="AB623" s="33"/>
    </row>
    <row r="624" spans="27:28" x14ac:dyDescent="0.4">
      <c r="AA624" s="33"/>
      <c r="AB624" s="33"/>
    </row>
    <row r="625" spans="27:28" x14ac:dyDescent="0.4">
      <c r="AA625" s="33"/>
      <c r="AB625" s="33"/>
    </row>
    <row r="626" spans="27:28" x14ac:dyDescent="0.4">
      <c r="AA626" s="33"/>
      <c r="AB626" s="33"/>
    </row>
    <row r="627" spans="27:28" x14ac:dyDescent="0.4">
      <c r="AA627" s="33"/>
      <c r="AB627" s="33"/>
    </row>
    <row r="628" spans="27:28" x14ac:dyDescent="0.4">
      <c r="AA628" s="33"/>
      <c r="AB628" s="33"/>
    </row>
    <row r="629" spans="27:28" x14ac:dyDescent="0.4">
      <c r="AA629" s="33"/>
      <c r="AB629" s="33"/>
    </row>
    <row r="630" spans="27:28" x14ac:dyDescent="0.4">
      <c r="AA630" s="33"/>
      <c r="AB630" s="33"/>
    </row>
    <row r="631" spans="27:28" x14ac:dyDescent="0.4">
      <c r="AA631" s="33"/>
      <c r="AB631" s="33"/>
    </row>
    <row r="632" spans="27:28" x14ac:dyDescent="0.4">
      <c r="AA632" s="33"/>
      <c r="AB632" s="33"/>
    </row>
    <row r="633" spans="27:28" x14ac:dyDescent="0.4">
      <c r="AA633" s="33"/>
      <c r="AB633" s="33"/>
    </row>
    <row r="634" spans="27:28" x14ac:dyDescent="0.4">
      <c r="AA634" s="33"/>
      <c r="AB634" s="33"/>
    </row>
    <row r="635" spans="27:28" x14ac:dyDescent="0.4">
      <c r="AA635" s="33"/>
      <c r="AB635" s="33"/>
    </row>
    <row r="636" spans="27:28" x14ac:dyDescent="0.4">
      <c r="AA636" s="33"/>
      <c r="AB636" s="33"/>
    </row>
    <row r="637" spans="27:28" x14ac:dyDescent="0.4">
      <c r="AA637" s="33"/>
      <c r="AB637" s="33"/>
    </row>
    <row r="638" spans="27:28" x14ac:dyDescent="0.4">
      <c r="AA638" s="33"/>
      <c r="AB638" s="33"/>
    </row>
    <row r="639" spans="27:28" x14ac:dyDescent="0.4">
      <c r="AA639" s="33"/>
      <c r="AB639" s="33"/>
    </row>
    <row r="640" spans="27:28" x14ac:dyDescent="0.4">
      <c r="AA640" s="33"/>
      <c r="AB640" s="33"/>
    </row>
    <row r="641" spans="27:28" x14ac:dyDescent="0.4">
      <c r="AA641" s="33"/>
      <c r="AB641" s="33"/>
    </row>
    <row r="642" spans="27:28" x14ac:dyDescent="0.4">
      <c r="AA642" s="33"/>
      <c r="AB642" s="33"/>
    </row>
    <row r="643" spans="27:28" x14ac:dyDescent="0.4">
      <c r="AA643" s="33"/>
      <c r="AB643" s="33"/>
    </row>
    <row r="644" spans="27:28" x14ac:dyDescent="0.4">
      <c r="AA644" s="33"/>
      <c r="AB644" s="33"/>
    </row>
    <row r="645" spans="27:28" x14ac:dyDescent="0.4">
      <c r="AA645" s="33"/>
      <c r="AB645" s="33"/>
    </row>
    <row r="646" spans="27:28" x14ac:dyDescent="0.4">
      <c r="AA646" s="33"/>
      <c r="AB646" s="33"/>
    </row>
    <row r="647" spans="27:28" x14ac:dyDescent="0.4">
      <c r="AA647" s="33"/>
      <c r="AB647" s="33"/>
    </row>
    <row r="648" spans="27:28" x14ac:dyDescent="0.4">
      <c r="AA648" s="33"/>
      <c r="AB648" s="33"/>
    </row>
    <row r="649" spans="27:28" x14ac:dyDescent="0.4">
      <c r="AA649" s="33"/>
      <c r="AB649" s="33"/>
    </row>
    <row r="650" spans="27:28" x14ac:dyDescent="0.4">
      <c r="AA650" s="33"/>
      <c r="AB650" s="33"/>
    </row>
    <row r="651" spans="27:28" x14ac:dyDescent="0.4">
      <c r="AA651" s="33"/>
      <c r="AB651" s="33"/>
    </row>
    <row r="652" spans="27:28" x14ac:dyDescent="0.4">
      <c r="AA652" s="33"/>
      <c r="AB652" s="33"/>
    </row>
    <row r="653" spans="27:28" x14ac:dyDescent="0.4">
      <c r="AA653" s="33"/>
      <c r="AB653" s="33"/>
    </row>
    <row r="654" spans="27:28" x14ac:dyDescent="0.4">
      <c r="AA654" s="33"/>
      <c r="AB654" s="33"/>
    </row>
    <row r="655" spans="27:28" x14ac:dyDescent="0.4">
      <c r="AA655" s="33"/>
      <c r="AB655" s="33"/>
    </row>
    <row r="656" spans="27:28" x14ac:dyDescent="0.4">
      <c r="AA656" s="33"/>
      <c r="AB656" s="33"/>
    </row>
    <row r="657" spans="27:28" x14ac:dyDescent="0.4">
      <c r="AA657" s="33"/>
      <c r="AB657" s="33"/>
    </row>
    <row r="658" spans="27:28" x14ac:dyDescent="0.4">
      <c r="AA658" s="33"/>
      <c r="AB658" s="33"/>
    </row>
    <row r="659" spans="27:28" x14ac:dyDescent="0.4">
      <c r="AA659" s="33"/>
      <c r="AB659" s="33"/>
    </row>
    <row r="660" spans="27:28" x14ac:dyDescent="0.4">
      <c r="AA660" s="33"/>
      <c r="AB660" s="33"/>
    </row>
    <row r="661" spans="27:28" x14ac:dyDescent="0.4">
      <c r="AA661" s="33"/>
      <c r="AB661" s="33"/>
    </row>
    <row r="662" spans="27:28" x14ac:dyDescent="0.4">
      <c r="AA662" s="33"/>
      <c r="AB662" s="33"/>
    </row>
    <row r="663" spans="27:28" x14ac:dyDescent="0.4">
      <c r="AA663" s="33"/>
      <c r="AB663" s="33"/>
    </row>
    <row r="664" spans="27:28" x14ac:dyDescent="0.4">
      <c r="AA664" s="33"/>
      <c r="AB664" s="33"/>
    </row>
    <row r="665" spans="27:28" x14ac:dyDescent="0.4">
      <c r="AA665" s="33"/>
      <c r="AB665" s="33"/>
    </row>
    <row r="666" spans="27:28" x14ac:dyDescent="0.4">
      <c r="AA666" s="33"/>
      <c r="AB666" s="33"/>
    </row>
    <row r="667" spans="27:28" x14ac:dyDescent="0.4">
      <c r="AA667" s="33"/>
      <c r="AB667" s="33"/>
    </row>
    <row r="668" spans="27:28" x14ac:dyDescent="0.4">
      <c r="AA668" s="33"/>
      <c r="AB668" s="33"/>
    </row>
    <row r="669" spans="27:28" x14ac:dyDescent="0.4">
      <c r="AA669" s="33"/>
      <c r="AB669" s="33"/>
    </row>
    <row r="670" spans="27:28" x14ac:dyDescent="0.4">
      <c r="AA670" s="33"/>
      <c r="AB670" s="33"/>
    </row>
    <row r="671" spans="27:28" x14ac:dyDescent="0.4">
      <c r="AA671" s="33"/>
      <c r="AB671" s="33"/>
    </row>
    <row r="672" spans="27:28" x14ac:dyDescent="0.4">
      <c r="AA672" s="33"/>
      <c r="AB672" s="33"/>
    </row>
    <row r="673" spans="27:28" x14ac:dyDescent="0.4">
      <c r="AA673" s="33"/>
      <c r="AB673" s="33"/>
    </row>
    <row r="674" spans="27:28" x14ac:dyDescent="0.4">
      <c r="AA674" s="33"/>
      <c r="AB674" s="33"/>
    </row>
    <row r="675" spans="27:28" x14ac:dyDescent="0.4">
      <c r="AA675" s="33"/>
      <c r="AB675" s="33"/>
    </row>
    <row r="676" spans="27:28" x14ac:dyDescent="0.4">
      <c r="AA676" s="33"/>
      <c r="AB676" s="33"/>
    </row>
    <row r="677" spans="27:28" x14ac:dyDescent="0.4">
      <c r="AA677" s="33"/>
      <c r="AB677" s="33"/>
    </row>
    <row r="678" spans="27:28" x14ac:dyDescent="0.4">
      <c r="AA678" s="33"/>
      <c r="AB678" s="33"/>
    </row>
    <row r="679" spans="27:28" x14ac:dyDescent="0.4">
      <c r="AA679" s="33"/>
      <c r="AB679" s="33"/>
    </row>
    <row r="680" spans="27:28" x14ac:dyDescent="0.4">
      <c r="AA680" s="33"/>
      <c r="AB680" s="33"/>
    </row>
    <row r="681" spans="27:28" x14ac:dyDescent="0.4">
      <c r="AA681" s="33"/>
      <c r="AB681" s="33"/>
    </row>
    <row r="682" spans="27:28" x14ac:dyDescent="0.4">
      <c r="AA682" s="33"/>
      <c r="AB682" s="33"/>
    </row>
    <row r="683" spans="27:28" x14ac:dyDescent="0.4">
      <c r="AA683" s="33"/>
      <c r="AB683" s="33"/>
    </row>
    <row r="684" spans="27:28" x14ac:dyDescent="0.4">
      <c r="AA684" s="33"/>
      <c r="AB684" s="33"/>
    </row>
    <row r="685" spans="27:28" x14ac:dyDescent="0.4">
      <c r="AA685" s="33"/>
      <c r="AB685" s="33"/>
    </row>
    <row r="686" spans="27:28" x14ac:dyDescent="0.4">
      <c r="AA686" s="33"/>
      <c r="AB686" s="33"/>
    </row>
    <row r="687" spans="27:28" x14ac:dyDescent="0.4">
      <c r="AA687" s="33"/>
      <c r="AB687" s="33"/>
    </row>
    <row r="688" spans="27:28" x14ac:dyDescent="0.4">
      <c r="AA688" s="33"/>
      <c r="AB688" s="33"/>
    </row>
    <row r="689" spans="27:28" x14ac:dyDescent="0.4">
      <c r="AA689" s="33"/>
      <c r="AB689" s="33"/>
    </row>
    <row r="690" spans="27:28" x14ac:dyDescent="0.4">
      <c r="AA690" s="33"/>
      <c r="AB690" s="33"/>
    </row>
    <row r="691" spans="27:28" x14ac:dyDescent="0.4">
      <c r="AA691" s="33"/>
      <c r="AB691" s="33"/>
    </row>
    <row r="692" spans="27:28" x14ac:dyDescent="0.4">
      <c r="AA692" s="33"/>
      <c r="AB692" s="33"/>
    </row>
    <row r="693" spans="27:28" x14ac:dyDescent="0.4">
      <c r="AA693" s="33"/>
      <c r="AB693" s="33"/>
    </row>
    <row r="694" spans="27:28" x14ac:dyDescent="0.4">
      <c r="AA694" s="33"/>
      <c r="AB694" s="33"/>
    </row>
    <row r="695" spans="27:28" x14ac:dyDescent="0.4">
      <c r="AA695" s="33"/>
      <c r="AB695" s="33"/>
    </row>
    <row r="696" spans="27:28" x14ac:dyDescent="0.4">
      <c r="AA696" s="33"/>
      <c r="AB696" s="33"/>
    </row>
    <row r="697" spans="27:28" x14ac:dyDescent="0.4">
      <c r="AA697" s="33"/>
      <c r="AB697" s="33"/>
    </row>
    <row r="698" spans="27:28" x14ac:dyDescent="0.4">
      <c r="AA698" s="33"/>
      <c r="AB698" s="33"/>
    </row>
    <row r="699" spans="27:28" x14ac:dyDescent="0.4">
      <c r="AA699" s="33"/>
      <c r="AB699" s="33"/>
    </row>
    <row r="700" spans="27:28" x14ac:dyDescent="0.4">
      <c r="AA700" s="33"/>
      <c r="AB700" s="33"/>
    </row>
    <row r="701" spans="27:28" x14ac:dyDescent="0.4">
      <c r="AA701" s="33"/>
      <c r="AB701" s="33"/>
    </row>
    <row r="702" spans="27:28" x14ac:dyDescent="0.4">
      <c r="AA702" s="33"/>
      <c r="AB702" s="33"/>
    </row>
    <row r="703" spans="27:28" x14ac:dyDescent="0.4">
      <c r="AA703" s="33"/>
      <c r="AB703" s="33"/>
    </row>
    <row r="704" spans="27:28" x14ac:dyDescent="0.4">
      <c r="AA704" s="33"/>
      <c r="AB704" s="33"/>
    </row>
    <row r="705" spans="27:28" x14ac:dyDescent="0.4">
      <c r="AA705" s="33"/>
      <c r="AB705" s="33"/>
    </row>
    <row r="706" spans="27:28" x14ac:dyDescent="0.4">
      <c r="AA706" s="33"/>
      <c r="AB706" s="33"/>
    </row>
    <row r="707" spans="27:28" x14ac:dyDescent="0.4">
      <c r="AA707" s="33"/>
      <c r="AB707" s="33"/>
    </row>
    <row r="708" spans="27:28" x14ac:dyDescent="0.4">
      <c r="AA708" s="33"/>
      <c r="AB708" s="33"/>
    </row>
    <row r="709" spans="27:28" x14ac:dyDescent="0.4">
      <c r="AA709" s="33"/>
      <c r="AB709" s="33"/>
    </row>
    <row r="710" spans="27:28" x14ac:dyDescent="0.4">
      <c r="AA710" s="33"/>
      <c r="AB710" s="33"/>
    </row>
    <row r="711" spans="27:28" x14ac:dyDescent="0.4">
      <c r="AA711" s="33"/>
      <c r="AB711" s="33"/>
    </row>
    <row r="712" spans="27:28" x14ac:dyDescent="0.4">
      <c r="AA712" s="33"/>
      <c r="AB712" s="33"/>
    </row>
    <row r="713" spans="27:28" x14ac:dyDescent="0.4">
      <c r="AA713" s="33"/>
      <c r="AB713" s="33"/>
    </row>
    <row r="714" spans="27:28" x14ac:dyDescent="0.4">
      <c r="AA714" s="33"/>
      <c r="AB714" s="33"/>
    </row>
    <row r="715" spans="27:28" x14ac:dyDescent="0.4">
      <c r="AA715" s="33"/>
      <c r="AB715" s="33"/>
    </row>
    <row r="716" spans="27:28" x14ac:dyDescent="0.4">
      <c r="AA716" s="33"/>
      <c r="AB716" s="33"/>
    </row>
    <row r="717" spans="27:28" x14ac:dyDescent="0.4">
      <c r="AA717" s="33"/>
      <c r="AB717" s="33"/>
    </row>
    <row r="718" spans="27:28" x14ac:dyDescent="0.4">
      <c r="AA718" s="33"/>
      <c r="AB718" s="33"/>
    </row>
    <row r="719" spans="27:28" x14ac:dyDescent="0.4">
      <c r="AA719" s="33"/>
      <c r="AB719" s="33"/>
    </row>
    <row r="720" spans="27:28" x14ac:dyDescent="0.4">
      <c r="AA720" s="33"/>
      <c r="AB720" s="33"/>
    </row>
    <row r="721" spans="27:28" x14ac:dyDescent="0.4">
      <c r="AA721" s="33"/>
      <c r="AB721" s="33"/>
    </row>
    <row r="722" spans="27:28" x14ac:dyDescent="0.4">
      <c r="AA722" s="33"/>
      <c r="AB722" s="33"/>
    </row>
    <row r="723" spans="27:28" x14ac:dyDescent="0.4">
      <c r="AA723" s="33"/>
      <c r="AB723" s="33"/>
    </row>
    <row r="724" spans="27:28" x14ac:dyDescent="0.4">
      <c r="AA724" s="33"/>
      <c r="AB724" s="33"/>
    </row>
    <row r="725" spans="27:28" x14ac:dyDescent="0.4">
      <c r="AA725" s="33"/>
      <c r="AB725" s="33"/>
    </row>
    <row r="726" spans="27:28" x14ac:dyDescent="0.4">
      <c r="AA726" s="33"/>
      <c r="AB726" s="33"/>
    </row>
    <row r="727" spans="27:28" x14ac:dyDescent="0.4">
      <c r="AA727" s="33"/>
      <c r="AB727" s="33"/>
    </row>
    <row r="728" spans="27:28" x14ac:dyDescent="0.4">
      <c r="AA728" s="33"/>
      <c r="AB728" s="33"/>
    </row>
    <row r="729" spans="27:28" x14ac:dyDescent="0.4">
      <c r="AA729" s="33"/>
      <c r="AB729" s="33"/>
    </row>
    <row r="730" spans="27:28" x14ac:dyDescent="0.4">
      <c r="AA730" s="33"/>
      <c r="AB730" s="33"/>
    </row>
    <row r="731" spans="27:28" x14ac:dyDescent="0.4">
      <c r="AA731" s="33"/>
      <c r="AB731" s="33"/>
    </row>
    <row r="732" spans="27:28" x14ac:dyDescent="0.4">
      <c r="AA732" s="33"/>
      <c r="AB732" s="33"/>
    </row>
    <row r="733" spans="27:28" x14ac:dyDescent="0.4">
      <c r="AA733" s="33"/>
      <c r="AB733" s="33"/>
    </row>
    <row r="734" spans="27:28" x14ac:dyDescent="0.4">
      <c r="AA734" s="33"/>
      <c r="AB734" s="33"/>
    </row>
    <row r="735" spans="27:28" x14ac:dyDescent="0.4">
      <c r="AA735" s="33"/>
      <c r="AB735" s="33"/>
    </row>
    <row r="736" spans="27:28" x14ac:dyDescent="0.4">
      <c r="AA736" s="33"/>
      <c r="AB736" s="33"/>
    </row>
    <row r="737" spans="27:28" x14ac:dyDescent="0.4">
      <c r="AA737" s="33"/>
      <c r="AB737" s="33"/>
    </row>
    <row r="738" spans="27:28" x14ac:dyDescent="0.4">
      <c r="AA738" s="33"/>
      <c r="AB738" s="33"/>
    </row>
    <row r="739" spans="27:28" x14ac:dyDescent="0.4">
      <c r="AA739" s="33"/>
      <c r="AB739" s="33"/>
    </row>
    <row r="740" spans="27:28" x14ac:dyDescent="0.4">
      <c r="AA740" s="33"/>
      <c r="AB740" s="33"/>
    </row>
    <row r="741" spans="27:28" x14ac:dyDescent="0.4">
      <c r="AA741" s="33"/>
      <c r="AB741" s="33"/>
    </row>
    <row r="742" spans="27:28" x14ac:dyDescent="0.4">
      <c r="AA742" s="33"/>
      <c r="AB742" s="33"/>
    </row>
    <row r="743" spans="27:28" x14ac:dyDescent="0.4">
      <c r="AA743" s="33"/>
      <c r="AB743" s="33"/>
    </row>
    <row r="744" spans="27:28" x14ac:dyDescent="0.4">
      <c r="AA744" s="33"/>
      <c r="AB744" s="33"/>
    </row>
    <row r="745" spans="27:28" x14ac:dyDescent="0.4">
      <c r="AA745" s="33"/>
      <c r="AB745" s="33"/>
    </row>
    <row r="746" spans="27:28" x14ac:dyDescent="0.4">
      <c r="AA746" s="33"/>
      <c r="AB746" s="33"/>
    </row>
    <row r="747" spans="27:28" x14ac:dyDescent="0.4">
      <c r="AA747" s="33"/>
      <c r="AB747" s="33"/>
    </row>
    <row r="748" spans="27:28" x14ac:dyDescent="0.4">
      <c r="AA748" s="33"/>
      <c r="AB748" s="33"/>
    </row>
    <row r="749" spans="27:28" x14ac:dyDescent="0.4">
      <c r="AA749" s="33"/>
      <c r="AB749" s="33"/>
    </row>
    <row r="750" spans="27:28" x14ac:dyDescent="0.4">
      <c r="AA750" s="33"/>
      <c r="AB750" s="33"/>
    </row>
    <row r="751" spans="27:28" x14ac:dyDescent="0.4">
      <c r="AA751" s="33"/>
      <c r="AB751" s="33"/>
    </row>
    <row r="752" spans="27:28" x14ac:dyDescent="0.4">
      <c r="AA752" s="33"/>
      <c r="AB752" s="33"/>
    </row>
    <row r="753" spans="27:28" x14ac:dyDescent="0.4">
      <c r="AA753" s="33"/>
      <c r="AB753" s="33"/>
    </row>
    <row r="754" spans="27:28" x14ac:dyDescent="0.4">
      <c r="AA754" s="33"/>
      <c r="AB754" s="33"/>
    </row>
    <row r="755" spans="27:28" x14ac:dyDescent="0.4">
      <c r="AA755" s="33"/>
      <c r="AB755" s="33"/>
    </row>
    <row r="756" spans="27:28" x14ac:dyDescent="0.4">
      <c r="AA756" s="33"/>
      <c r="AB756" s="33"/>
    </row>
    <row r="757" spans="27:28" x14ac:dyDescent="0.4">
      <c r="AA757" s="33"/>
      <c r="AB757" s="33"/>
    </row>
    <row r="758" spans="27:28" x14ac:dyDescent="0.4">
      <c r="AA758" s="33"/>
      <c r="AB758" s="33"/>
    </row>
    <row r="759" spans="27:28" x14ac:dyDescent="0.4">
      <c r="AA759" s="33"/>
      <c r="AB759" s="33"/>
    </row>
    <row r="760" spans="27:28" x14ac:dyDescent="0.4">
      <c r="AA760" s="33"/>
      <c r="AB760" s="33"/>
    </row>
    <row r="761" spans="27:28" x14ac:dyDescent="0.4">
      <c r="AA761" s="33"/>
      <c r="AB761" s="33"/>
    </row>
    <row r="762" spans="27:28" x14ac:dyDescent="0.4">
      <c r="AA762" s="33"/>
      <c r="AB762" s="33"/>
    </row>
    <row r="763" spans="27:28" x14ac:dyDescent="0.4">
      <c r="AA763" s="33"/>
      <c r="AB763" s="33"/>
    </row>
    <row r="764" spans="27:28" x14ac:dyDescent="0.4">
      <c r="AA764" s="33"/>
      <c r="AB764" s="33"/>
    </row>
    <row r="765" spans="27:28" x14ac:dyDescent="0.4">
      <c r="AA765" s="33"/>
      <c r="AB765" s="33"/>
    </row>
    <row r="766" spans="27:28" x14ac:dyDescent="0.4">
      <c r="AA766" s="33"/>
      <c r="AB766" s="33"/>
    </row>
    <row r="767" spans="27:28" x14ac:dyDescent="0.4">
      <c r="AA767" s="33"/>
      <c r="AB767" s="33"/>
    </row>
    <row r="768" spans="27:28" x14ac:dyDescent="0.4">
      <c r="AA768" s="33"/>
      <c r="AB768" s="33"/>
    </row>
  </sheetData>
  <autoFilter ref="A1:BE19" xr:uid="{00000000-0009-0000-0000-000002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autoFilter>
  <mergeCells count="140">
    <mergeCell ref="A1:B4"/>
    <mergeCell ref="C1:BC1"/>
    <mergeCell ref="BD1:BE1"/>
    <mergeCell ref="C2:BC2"/>
    <mergeCell ref="BD2:BE2"/>
    <mergeCell ref="C3:BC3"/>
    <mergeCell ref="BD3:BE3"/>
    <mergeCell ref="C4:BC4"/>
    <mergeCell ref="BD4:BE4"/>
    <mergeCell ref="A5:B5"/>
    <mergeCell ref="C5:D5"/>
    <mergeCell ref="I5:O5"/>
    <mergeCell ref="P5:T5"/>
    <mergeCell ref="AU5:AU6"/>
    <mergeCell ref="BD5:BE5"/>
    <mergeCell ref="A6:B6"/>
    <mergeCell ref="C6:H6"/>
    <mergeCell ref="I6:O6"/>
    <mergeCell ref="P6:T6"/>
    <mergeCell ref="X6:AK6"/>
    <mergeCell ref="BD6:BE6"/>
    <mergeCell ref="A7:V7"/>
    <mergeCell ref="W7:AU7"/>
    <mergeCell ref="AV7:BE9"/>
    <mergeCell ref="A8:I9"/>
    <mergeCell ref="J8:V8"/>
    <mergeCell ref="W8:AA10"/>
    <mergeCell ref="AD8:AU8"/>
    <mergeCell ref="J9:J11"/>
    <mergeCell ref="AT9:AT11"/>
    <mergeCell ref="AU9:AU11"/>
    <mergeCell ref="A10:A11"/>
    <mergeCell ref="B10:B11"/>
    <mergeCell ref="C10:C11"/>
    <mergeCell ref="D10:D11"/>
    <mergeCell ref="E10:E11"/>
    <mergeCell ref="F10:I10"/>
    <mergeCell ref="AD9:AK9"/>
    <mergeCell ref="AL9:AL10"/>
    <mergeCell ref="BD10:BD11"/>
    <mergeCell ref="P12:P13"/>
    <mergeCell ref="R12:R13"/>
    <mergeCell ref="S12:S13"/>
    <mergeCell ref="T12:T13"/>
    <mergeCell ref="U12:U13"/>
    <mergeCell ref="BA12:BA13"/>
    <mergeCell ref="BB12:BB13"/>
    <mergeCell ref="BC12:BC13"/>
    <mergeCell ref="BD12:BD13"/>
    <mergeCell ref="AN9:AN10"/>
    <mergeCell ref="AO9:AO10"/>
    <mergeCell ref="AP9:AP11"/>
    <mergeCell ref="AQ9:AQ11"/>
    <mergeCell ref="AD10:AH10"/>
    <mergeCell ref="AI10:AK10"/>
    <mergeCell ref="Q9:Q11"/>
    <mergeCell ref="R9:R11"/>
    <mergeCell ref="S9:S11"/>
    <mergeCell ref="T9:T11"/>
    <mergeCell ref="U9:U11"/>
    <mergeCell ref="V9:V11"/>
    <mergeCell ref="P9:P11"/>
    <mergeCell ref="AP12:AP13"/>
    <mergeCell ref="AQ12:AQ13"/>
    <mergeCell ref="AR12:AR13"/>
    <mergeCell ref="AS12:AS13"/>
    <mergeCell ref="AT12:AT13"/>
    <mergeCell ref="O12:O13"/>
    <mergeCell ref="K9:K11"/>
    <mergeCell ref="L9:L11"/>
    <mergeCell ref="I12:I13"/>
    <mergeCell ref="J12:J13"/>
    <mergeCell ref="K12:K13"/>
    <mergeCell ref="L12:L13"/>
    <mergeCell ref="M12:M13"/>
    <mergeCell ref="N12:N13"/>
    <mergeCell ref="M9:M11"/>
    <mergeCell ref="N9:N11"/>
    <mergeCell ref="O9:O11"/>
    <mergeCell ref="BE12:BE13"/>
    <mergeCell ref="AU12:AU13"/>
    <mergeCell ref="AW12:AW13"/>
    <mergeCell ref="AX12:AX13"/>
    <mergeCell ref="AY12:AY13"/>
    <mergeCell ref="AZ12:AZ13"/>
    <mergeCell ref="BE10:BE11"/>
    <mergeCell ref="A12:A13"/>
    <mergeCell ref="B12:B13"/>
    <mergeCell ref="C12:C13"/>
    <mergeCell ref="D12:D13"/>
    <mergeCell ref="E12:E13"/>
    <mergeCell ref="F12:F13"/>
    <mergeCell ref="G12:G13"/>
    <mergeCell ref="H12:H13"/>
    <mergeCell ref="AV10:AV11"/>
    <mergeCell ref="AW10:AW11"/>
    <mergeCell ref="AX10:AX11"/>
    <mergeCell ref="AY10:AY11"/>
    <mergeCell ref="AZ10:BB10"/>
    <mergeCell ref="BC10:BC11"/>
    <mergeCell ref="AR9:AR11"/>
    <mergeCell ref="AS9:AS11"/>
    <mergeCell ref="V12:V13"/>
    <mergeCell ref="A15:A16"/>
    <mergeCell ref="B15:B16"/>
    <mergeCell ref="C15:C16"/>
    <mergeCell ref="D15:D16"/>
    <mergeCell ref="E15:E16"/>
    <mergeCell ref="F15:F16"/>
    <mergeCell ref="G15:G16"/>
    <mergeCell ref="H15:H16"/>
    <mergeCell ref="I15:I16"/>
    <mergeCell ref="BE15:BE16"/>
    <mergeCell ref="AV15:AV16"/>
    <mergeCell ref="AW15:AW16"/>
    <mergeCell ref="AX15:AX16"/>
    <mergeCell ref="AY15:AY16"/>
    <mergeCell ref="AZ15:AZ16"/>
    <mergeCell ref="BA15:BA16"/>
    <mergeCell ref="AP15:AP16"/>
    <mergeCell ref="AQ15:AQ16"/>
    <mergeCell ref="AR15:AR16"/>
    <mergeCell ref="AS15:AS16"/>
    <mergeCell ref="AT15:AT16"/>
    <mergeCell ref="BB15:BB16"/>
    <mergeCell ref="BC15:BC16"/>
    <mergeCell ref="BD15:BD16"/>
    <mergeCell ref="V15:V16"/>
    <mergeCell ref="J15:J16"/>
    <mergeCell ref="K15:K16"/>
    <mergeCell ref="L15:L16"/>
    <mergeCell ref="M15:M16"/>
    <mergeCell ref="N15:N16"/>
    <mergeCell ref="O15:O16"/>
    <mergeCell ref="AU15:AU16"/>
    <mergeCell ref="P15:P16"/>
    <mergeCell ref="R15:R16"/>
    <mergeCell ref="S15:S16"/>
    <mergeCell ref="T15:T16"/>
    <mergeCell ref="U15:U16"/>
  </mergeCells>
  <conditionalFormatting sqref="K12">
    <cfRule type="cellIs" dxfId="158" priority="608" operator="equal">
      <formula>"Muy Alta"</formula>
    </cfRule>
    <cfRule type="cellIs" dxfId="157" priority="612" operator="equal">
      <formula>"Muy Baja"</formula>
    </cfRule>
    <cfRule type="cellIs" dxfId="156" priority="611" operator="equal">
      <formula>"Baja"</formula>
    </cfRule>
    <cfRule type="cellIs" dxfId="155" priority="610" operator="equal">
      <formula>"Media"</formula>
    </cfRule>
    <cfRule type="cellIs" dxfId="154" priority="609" operator="equal">
      <formula>"Alta"</formula>
    </cfRule>
  </conditionalFormatting>
  <conditionalFormatting sqref="K14:K15">
    <cfRule type="cellIs" dxfId="153" priority="548" operator="equal">
      <formula>"Muy Alta"</formula>
    </cfRule>
    <cfRule type="cellIs" dxfId="152" priority="549" operator="equal">
      <formula>"Alta"</formula>
    </cfRule>
    <cfRule type="cellIs" dxfId="151" priority="552" operator="equal">
      <formula>"Muy Baja"</formula>
    </cfRule>
    <cfRule type="cellIs" dxfId="150" priority="550" operator="equal">
      <formula>"Media"</formula>
    </cfRule>
    <cfRule type="cellIs" dxfId="149" priority="551" operator="equal">
      <formula>"Baja"</formula>
    </cfRule>
  </conditionalFormatting>
  <conditionalFormatting sqref="K17:K20">
    <cfRule type="cellIs" dxfId="148" priority="260" operator="equal">
      <formula>"Baja"</formula>
    </cfRule>
    <cfRule type="cellIs" dxfId="147" priority="259" operator="equal">
      <formula>"Media"</formula>
    </cfRule>
    <cfRule type="cellIs" dxfId="146" priority="258" operator="equal">
      <formula>"Alta"</formula>
    </cfRule>
    <cfRule type="cellIs" dxfId="145" priority="257" operator="equal">
      <formula>"Muy Alta"</formula>
    </cfRule>
    <cfRule type="cellIs" dxfId="144" priority="261" operator="equal">
      <formula>"Muy Baja"</formula>
    </cfRule>
  </conditionalFormatting>
  <conditionalFormatting sqref="M12">
    <cfRule type="cellIs" dxfId="143" priority="460" operator="equal">
      <formula>$U$12</formula>
    </cfRule>
    <cfRule type="cellIs" dxfId="142" priority="463" operator="equal">
      <formula>#REF!</formula>
    </cfRule>
    <cfRule type="cellIs" dxfId="141" priority="462" operator="equal">
      <formula>#REF!</formula>
    </cfRule>
    <cfRule type="cellIs" dxfId="140" priority="461" operator="equal">
      <formula>$U$13</formula>
    </cfRule>
    <cfRule type="cellIs" dxfId="139" priority="464" operator="equal">
      <formula>#REF!</formula>
    </cfRule>
  </conditionalFormatting>
  <conditionalFormatting sqref="M14:M15">
    <cfRule type="cellIs" dxfId="138" priority="456" operator="equal">
      <formula>$U$13</formula>
    </cfRule>
    <cfRule type="cellIs" dxfId="137" priority="457" operator="equal">
      <formula>#REF!</formula>
    </cfRule>
    <cfRule type="cellIs" dxfId="136" priority="458" operator="equal">
      <formula>#REF!</formula>
    </cfRule>
    <cfRule type="cellIs" dxfId="135" priority="459" operator="equal">
      <formula>#REF!</formula>
    </cfRule>
    <cfRule type="cellIs" dxfId="134" priority="455" operator="equal">
      <formula>$U$12</formula>
    </cfRule>
  </conditionalFormatting>
  <conditionalFormatting sqref="M17:M20">
    <cfRule type="cellIs" dxfId="133" priority="219" operator="equal">
      <formula>$U$13</formula>
    </cfRule>
    <cfRule type="cellIs" dxfId="132" priority="220" operator="equal">
      <formula>#REF!</formula>
    </cfRule>
    <cfRule type="cellIs" dxfId="131" priority="221" operator="equal">
      <formula>#REF!</formula>
    </cfRule>
    <cfRule type="cellIs" dxfId="130" priority="222" operator="equal">
      <formula>#REF!</formula>
    </cfRule>
    <cfRule type="cellIs" dxfId="129" priority="218" operator="equal">
      <formula>$U$12</formula>
    </cfRule>
  </conditionalFormatting>
  <conditionalFormatting sqref="O12">
    <cfRule type="cellIs" dxfId="128" priority="607" operator="equal">
      <formula>"leve"</formula>
    </cfRule>
    <cfRule type="cellIs" dxfId="127" priority="606" operator="equal">
      <formula>"menor"</formula>
    </cfRule>
    <cfRule type="cellIs" dxfId="126" priority="605" operator="equal">
      <formula>"Moderado"</formula>
    </cfRule>
    <cfRule type="cellIs" dxfId="125" priority="604" operator="equal">
      <formula>"Mayor"</formula>
    </cfRule>
    <cfRule type="cellIs" dxfId="124" priority="603" operator="equal">
      <formula>"catastrofico"</formula>
    </cfRule>
  </conditionalFormatting>
  <conditionalFormatting sqref="O14:O15">
    <cfRule type="cellIs" dxfId="123" priority="547" operator="equal">
      <formula>"leve"</formula>
    </cfRule>
    <cfRule type="cellIs" dxfId="122" priority="543" operator="equal">
      <formula>"catastrofico"</formula>
    </cfRule>
    <cfRule type="cellIs" dxfId="121" priority="544" operator="equal">
      <formula>"Mayor"</formula>
    </cfRule>
    <cfRule type="cellIs" dxfId="120" priority="546" operator="equal">
      <formula>"menor"</formula>
    </cfRule>
    <cfRule type="cellIs" dxfId="119" priority="545" operator="equal">
      <formula>"Moderado"</formula>
    </cfRule>
  </conditionalFormatting>
  <conditionalFormatting sqref="O17:O20">
    <cfRule type="cellIs" dxfId="118" priority="256" operator="equal">
      <formula>"leve"</formula>
    </cfRule>
    <cfRule type="cellIs" dxfId="117" priority="254" operator="equal">
      <formula>"Moderado"</formula>
    </cfRule>
    <cfRule type="cellIs" dxfId="116" priority="253" operator="equal">
      <formula>"Mayor"</formula>
    </cfRule>
    <cfRule type="cellIs" dxfId="115" priority="252" operator="equal">
      <formula>"catastrofico"</formula>
    </cfRule>
    <cfRule type="cellIs" dxfId="114" priority="255" operator="equal">
      <formula>"menor"</formula>
    </cfRule>
  </conditionalFormatting>
  <conditionalFormatting sqref="R12">
    <cfRule type="cellIs" dxfId="113" priority="602" operator="equal">
      <formula>"leve"</formula>
    </cfRule>
    <cfRule type="cellIs" dxfId="112" priority="601" operator="equal">
      <formula>"menor"</formula>
    </cfRule>
    <cfRule type="cellIs" dxfId="111" priority="599" operator="equal">
      <formula>"Mayor"</formula>
    </cfRule>
    <cfRule type="cellIs" dxfId="110" priority="600" operator="equal">
      <formula>"Moderado"</formula>
    </cfRule>
    <cfRule type="cellIs" dxfId="109" priority="598" operator="equal">
      <formula>"catastrofico"</formula>
    </cfRule>
  </conditionalFormatting>
  <conditionalFormatting sqref="R14:R15">
    <cfRule type="cellIs" dxfId="108" priority="422" operator="equal">
      <formula>"Mayor"</formula>
    </cfRule>
    <cfRule type="cellIs" dxfId="107" priority="423" operator="equal">
      <formula>"Moderado"</formula>
    </cfRule>
    <cfRule type="cellIs" dxfId="106" priority="424" operator="equal">
      <formula>"menor"</formula>
    </cfRule>
    <cfRule type="cellIs" dxfId="105" priority="425" operator="equal">
      <formula>"leve"</formula>
    </cfRule>
    <cfRule type="cellIs" dxfId="104" priority="421" operator="equal">
      <formula>"catastrofico"</formula>
    </cfRule>
  </conditionalFormatting>
  <conditionalFormatting sqref="R17:R20">
    <cfRule type="cellIs" dxfId="103" priority="213" operator="equal">
      <formula>"leve"</formula>
    </cfRule>
    <cfRule type="cellIs" dxfId="102" priority="211" operator="equal">
      <formula>"Moderado"</formula>
    </cfRule>
    <cfRule type="cellIs" dxfId="101" priority="210" operator="equal">
      <formula>"Mayor"</formula>
    </cfRule>
    <cfRule type="cellIs" dxfId="100" priority="212" operator="equal">
      <formula>"menor"</formula>
    </cfRule>
    <cfRule type="cellIs" dxfId="99" priority="209" operator="equal">
      <formula>"catastrofico"</formula>
    </cfRule>
  </conditionalFormatting>
  <conditionalFormatting sqref="T12">
    <cfRule type="cellIs" dxfId="98" priority="593" operator="equal">
      <formula>"catastrofico"</formula>
    </cfRule>
    <cfRule type="cellIs" dxfId="97" priority="594" operator="equal">
      <formula>"Mayor"</formula>
    </cfRule>
    <cfRule type="cellIs" dxfId="96" priority="596" operator="equal">
      <formula>"menor"</formula>
    </cfRule>
    <cfRule type="cellIs" dxfId="95" priority="597" operator="equal">
      <formula>"leve"</formula>
    </cfRule>
    <cfRule type="cellIs" dxfId="94" priority="595" operator="equal">
      <formula>"Moderado"</formula>
    </cfRule>
  </conditionalFormatting>
  <conditionalFormatting sqref="T14:T15">
    <cfRule type="cellIs" dxfId="93" priority="534" operator="equal">
      <formula>"Mayor"</formula>
    </cfRule>
    <cfRule type="cellIs" dxfId="92" priority="535" operator="equal">
      <formula>"Moderado"</formula>
    </cfRule>
    <cfRule type="cellIs" dxfId="91" priority="537" operator="equal">
      <formula>"leve"</formula>
    </cfRule>
    <cfRule type="cellIs" dxfId="90" priority="536" operator="equal">
      <formula>"menor"</formula>
    </cfRule>
    <cfRule type="cellIs" dxfId="89" priority="533" operator="equal">
      <formula>"catastrofico"</formula>
    </cfRule>
  </conditionalFormatting>
  <conditionalFormatting sqref="T17:T20">
    <cfRule type="cellIs" dxfId="88" priority="245" operator="equal">
      <formula>"menor"</formula>
    </cfRule>
    <cfRule type="cellIs" dxfId="87" priority="246" operator="equal">
      <formula>"leve"</formula>
    </cfRule>
    <cfRule type="cellIs" dxfId="86" priority="242" operator="equal">
      <formula>"catastrofico"</formula>
    </cfRule>
    <cfRule type="cellIs" dxfId="85" priority="243" operator="equal">
      <formula>"Mayor"</formula>
    </cfRule>
    <cfRule type="cellIs" dxfId="84" priority="244" operator="equal">
      <formula>"Moderado"</formula>
    </cfRule>
  </conditionalFormatting>
  <conditionalFormatting sqref="U12">
    <cfRule type="cellIs" dxfId="83" priority="614" operator="equal">
      <formula>#REF!</formula>
    </cfRule>
    <cfRule type="cellIs" dxfId="82" priority="613" operator="equal">
      <formula>#REF!</formula>
    </cfRule>
    <cfRule type="cellIs" dxfId="81" priority="616" operator="equal">
      <formula>#REF!</formula>
    </cfRule>
    <cfRule type="cellIs" dxfId="80" priority="615" operator="equal">
      <formula>#REF!</formula>
    </cfRule>
    <cfRule type="cellIs" dxfId="79" priority="617" operator="equal">
      <formula>#REF!</formula>
    </cfRule>
  </conditionalFormatting>
  <conditionalFormatting sqref="U14:U15">
    <cfRule type="cellIs" dxfId="78" priority="542" operator="equal">
      <formula>#REF!</formula>
    </cfRule>
    <cfRule type="cellIs" dxfId="77" priority="541" operator="equal">
      <formula>#REF!</formula>
    </cfRule>
    <cfRule type="cellIs" dxfId="76" priority="540" operator="equal">
      <formula>#REF!</formula>
    </cfRule>
    <cfRule type="cellIs" dxfId="75" priority="539" operator="equal">
      <formula>#REF!</formula>
    </cfRule>
    <cfRule type="cellIs" dxfId="74" priority="538" operator="equal">
      <formula>#REF!</formula>
    </cfRule>
  </conditionalFormatting>
  <conditionalFormatting sqref="U17:U20">
    <cfRule type="cellIs" dxfId="73" priority="247" operator="equal">
      <formula>#REF!</formula>
    </cfRule>
    <cfRule type="cellIs" dxfId="72" priority="251" operator="equal">
      <formula>#REF!</formula>
    </cfRule>
    <cfRule type="cellIs" dxfId="71" priority="248" operator="equal">
      <formula>#REF!</formula>
    </cfRule>
    <cfRule type="cellIs" dxfId="70" priority="249" operator="equal">
      <formula>#REF!</formula>
    </cfRule>
    <cfRule type="cellIs" dxfId="69" priority="250" operator="equal">
      <formula>#REF!</formula>
    </cfRule>
  </conditionalFormatting>
  <conditionalFormatting sqref="V12">
    <cfRule type="cellIs" dxfId="68" priority="446" operator="equal">
      <formula>"Extremo"</formula>
    </cfRule>
    <cfRule type="cellIs" dxfId="67" priority="447" operator="equal">
      <formula>"Alto"</formula>
    </cfRule>
    <cfRule type="cellIs" dxfId="66" priority="448" operator="equal">
      <formula>"Moderado"</formula>
    </cfRule>
    <cfRule type="cellIs" dxfId="65" priority="449" operator="equal">
      <formula>"Bajo"</formula>
    </cfRule>
  </conditionalFormatting>
  <conditionalFormatting sqref="V14:V15">
    <cfRule type="cellIs" dxfId="64" priority="439" operator="equal">
      <formula>"Alto"</formula>
    </cfRule>
    <cfRule type="cellIs" dxfId="63" priority="440" operator="equal">
      <formula>"Moderado"</formula>
    </cfRule>
    <cfRule type="cellIs" dxfId="62" priority="441" operator="equal">
      <formula>"Bajo"</formula>
    </cfRule>
    <cfRule type="cellIs" dxfId="61" priority="438" operator="equal">
      <formula>"Extremo"</formula>
    </cfRule>
  </conditionalFormatting>
  <conditionalFormatting sqref="V17:V20">
    <cfRule type="cellIs" dxfId="60" priority="230" operator="equal">
      <formula>"Moderado"</formula>
    </cfRule>
    <cfRule type="cellIs" dxfId="59" priority="231" operator="equal">
      <formula>"Bajo"</formula>
    </cfRule>
    <cfRule type="cellIs" dxfId="58" priority="229" operator="equal">
      <formula>"Alto"</formula>
    </cfRule>
    <cfRule type="cellIs" dxfId="57" priority="228" operator="equal">
      <formula>"Extremo"</formula>
    </cfRule>
  </conditionalFormatting>
  <conditionalFormatting sqref="AQ12">
    <cfRule type="cellIs" dxfId="56" priority="588" operator="equal">
      <formula>"Muy Alta"</formula>
    </cfRule>
    <cfRule type="cellIs" dxfId="55" priority="591" operator="equal">
      <formula>"Baja"</formula>
    </cfRule>
    <cfRule type="cellIs" dxfId="54" priority="592" operator="equal">
      <formula>"Muy Baja"</formula>
    </cfRule>
    <cfRule type="cellIs" dxfId="53" priority="590" operator="equal">
      <formula>"Media"</formula>
    </cfRule>
    <cfRule type="cellIs" dxfId="52" priority="589" operator="equal">
      <formula>"Alta"</formula>
    </cfRule>
  </conditionalFormatting>
  <conditionalFormatting sqref="AQ14:AQ15">
    <cfRule type="cellIs" dxfId="51" priority="530" operator="equal">
      <formula>"Media"</formula>
    </cfRule>
    <cfRule type="cellIs" dxfId="50" priority="528" operator="equal">
      <formula>"Muy Alta"</formula>
    </cfRule>
    <cfRule type="cellIs" dxfId="49" priority="529" operator="equal">
      <formula>"Alta"</formula>
    </cfRule>
    <cfRule type="cellIs" dxfId="48" priority="531" operator="equal">
      <formula>"Baja"</formula>
    </cfRule>
    <cfRule type="cellIs" dxfId="47" priority="532" operator="equal">
      <formula>"Muy Baja"</formula>
    </cfRule>
  </conditionalFormatting>
  <conditionalFormatting sqref="AQ17:AQ20">
    <cfRule type="cellIs" dxfId="46" priority="240" operator="equal">
      <formula>"Baja"</formula>
    </cfRule>
    <cfRule type="cellIs" dxfId="45" priority="241" operator="equal">
      <formula>"Muy Baja"</formula>
    </cfRule>
    <cfRule type="cellIs" dxfId="44" priority="239" operator="equal">
      <formula>"Media"</formula>
    </cfRule>
    <cfRule type="cellIs" dxfId="43" priority="237" operator="equal">
      <formula>"Muy Alta"</formula>
    </cfRule>
    <cfRule type="cellIs" dxfId="42" priority="238" operator="equal">
      <formula>"Alta"</formula>
    </cfRule>
  </conditionalFormatting>
  <conditionalFormatting sqref="AS12">
    <cfRule type="cellIs" dxfId="41" priority="587" operator="equal">
      <formula>"Leve"</formula>
    </cfRule>
    <cfRule type="cellIs" dxfId="40" priority="585" operator="equal">
      <formula>"Moderado"</formula>
    </cfRule>
    <cfRule type="cellIs" dxfId="39" priority="586" operator="equal">
      <formula>"Menor"</formula>
    </cfRule>
    <cfRule type="cellIs" dxfId="38" priority="583" operator="equal">
      <formula>"Catastrofico"</formula>
    </cfRule>
    <cfRule type="cellIs" dxfId="37" priority="584" operator="equal">
      <formula>"Mayor"</formula>
    </cfRule>
  </conditionalFormatting>
  <conditionalFormatting sqref="AS14:AS15">
    <cfRule type="cellIs" dxfId="36" priority="526" operator="equal">
      <formula>"Menor"</formula>
    </cfRule>
    <cfRule type="cellIs" dxfId="35" priority="523" operator="equal">
      <formula>"Catastrofico"</formula>
    </cfRule>
    <cfRule type="cellIs" dxfId="34" priority="527" operator="equal">
      <formula>"Leve"</formula>
    </cfRule>
    <cfRule type="cellIs" dxfId="33" priority="525" operator="equal">
      <formula>"Moderado"</formula>
    </cfRule>
    <cfRule type="cellIs" dxfId="32" priority="524" operator="equal">
      <formula>"Mayor"</formula>
    </cfRule>
  </conditionalFormatting>
  <conditionalFormatting sqref="AS17:AS20">
    <cfRule type="cellIs" dxfId="31" priority="236" operator="equal">
      <formula>"Leve"</formula>
    </cfRule>
    <cfRule type="cellIs" dxfId="30" priority="234" operator="equal">
      <formula>"Moderado"</formula>
    </cfRule>
    <cfRule type="cellIs" dxfId="29" priority="233" operator="equal">
      <formula>"Mayor"</formula>
    </cfRule>
    <cfRule type="cellIs" dxfId="28" priority="232" operator="equal">
      <formula>"Catastrofico"</formula>
    </cfRule>
    <cfRule type="cellIs" dxfId="27" priority="235" operator="equal">
      <formula>"Menor"</formula>
    </cfRule>
  </conditionalFormatting>
  <conditionalFormatting sqref="AT12">
    <cfRule type="cellIs" dxfId="26" priority="467" operator="equal">
      <formula>"Moderado"</formula>
    </cfRule>
    <cfRule type="cellIs" dxfId="25" priority="468" operator="equal">
      <formula>"Bajo"</formula>
    </cfRule>
    <cfRule type="cellIs" dxfId="24" priority="466" operator="equal">
      <formula>"Alto"</formula>
    </cfRule>
    <cfRule type="cellIs" dxfId="23" priority="465" operator="equal">
      <formula>"Extremo"</formula>
    </cfRule>
  </conditionalFormatting>
  <conditionalFormatting sqref="AT14:AT15">
    <cfRule type="cellIs" dxfId="22" priority="431" operator="equal">
      <formula>"Alto"</formula>
    </cfRule>
    <cfRule type="cellIs" dxfId="21" priority="432" operator="equal">
      <formula>"Moderado"</formula>
    </cfRule>
    <cfRule type="cellIs" dxfId="20" priority="433" operator="equal">
      <formula>"Bajo"</formula>
    </cfRule>
    <cfRule type="cellIs" dxfId="19" priority="430" operator="equal">
      <formula>"Extremo"</formula>
    </cfRule>
  </conditionalFormatting>
  <conditionalFormatting sqref="AT17:AT20">
    <cfRule type="cellIs" dxfId="18" priority="217" operator="equal">
      <formula>"Bajo"</formula>
    </cfRule>
    <cfRule type="cellIs" dxfId="17" priority="216" operator="equal">
      <formula>"Moderado"</formula>
    </cfRule>
    <cfRule type="cellIs" dxfId="16" priority="215" operator="equal">
      <formula>"Alto"</formula>
    </cfRule>
    <cfRule type="cellIs" dxfId="15" priority="214" operator="equal">
      <formula>"Extremo"</formula>
    </cfRule>
  </conditionalFormatting>
  <conditionalFormatting sqref="AU12">
    <cfRule type="cellIs" dxfId="14" priority="57" operator="equal">
      <formula>"reducir mitigar"</formula>
    </cfRule>
    <cfRule type="cellIs" dxfId="13" priority="56" operator="equal">
      <formula>"reducir transferir"</formula>
    </cfRule>
    <cfRule type="cellIs" dxfId="12" priority="55" operator="equal">
      <formula>"Aceptar"</formula>
    </cfRule>
    <cfRule type="cellIs" dxfId="11" priority="54" operator="equal">
      <formula>"Evitar"</formula>
    </cfRule>
    <cfRule type="cellIs" dxfId="10" priority="58" operator="equal">
      <formula>"Reducir mitigar"</formula>
    </cfRule>
  </conditionalFormatting>
  <conditionalFormatting sqref="AU14:AU15">
    <cfRule type="cellIs" dxfId="9" priority="474" operator="equal">
      <formula>"Evitar"</formula>
    </cfRule>
    <cfRule type="cellIs" dxfId="8" priority="475" operator="equal">
      <formula>"Aceptar"</formula>
    </cfRule>
    <cfRule type="cellIs" dxfId="7" priority="476" operator="equal">
      <formula>"reducir transferir"</formula>
    </cfRule>
    <cfRule type="cellIs" dxfId="6" priority="477" operator="equal">
      <formula>"reducir mitigar"</formula>
    </cfRule>
    <cfRule type="cellIs" dxfId="5" priority="478" operator="equal">
      <formula>"Reducir mitigar"</formula>
    </cfRule>
  </conditionalFormatting>
  <conditionalFormatting sqref="AU17:AU20">
    <cfRule type="cellIs" dxfId="4" priority="51" operator="equal">
      <formula>"reducir transferir"</formula>
    </cfRule>
    <cfRule type="cellIs" dxfId="3" priority="52" operator="equal">
      <formula>"reducir mitigar"</formula>
    </cfRule>
    <cfRule type="cellIs" dxfId="2" priority="53" operator="equal">
      <formula>"Reducir mitigar"</formula>
    </cfRule>
    <cfRule type="cellIs" dxfId="1" priority="49" operator="equal">
      <formula>"Evitar"</formula>
    </cfRule>
    <cfRule type="cellIs" dxfId="0" priority="50" operator="equal">
      <formula>"Aceptar"</formula>
    </cfRule>
  </conditionalFormatting>
  <dataValidations count="13">
    <dataValidation type="list" allowBlank="1" showInputMessage="1" showErrorMessage="1" sqref="AG14" xr:uid="{EAD79D4F-BE3E-4EDB-BB17-8121FE4A57FB}">
      <formula1>"Manual,Automático"</formula1>
    </dataValidation>
    <dataValidation type="list" allowBlank="1" showInputMessage="1" showErrorMessage="1" sqref="H5" xr:uid="{33D985BC-3FFC-48B3-864F-2FF7BD6407AD}">
      <formula1>"Estrategico,Misional,Apoyo"</formula1>
    </dataValidation>
    <dataValidation type="list" allowBlank="1" showInputMessage="1" showErrorMessage="1" sqref="P14:P15 P12 P17:P20" xr:uid="{6E2BBC4D-886B-4289-B9AF-87B4064EB4C6}">
      <formula1>$Q$12:$Q$13</formula1>
    </dataValidation>
    <dataValidation type="list" allowBlank="1" showInputMessage="1" showErrorMessage="1" sqref="AK12:AK13 AK15:AK16" xr:uid="{117E582D-425A-47D3-B78B-7D0304E87CA4}">
      <formula1>"Con Registro,Sin Registro"</formula1>
    </dataValidation>
    <dataValidation type="list" allowBlank="1" showInputMessage="1" showErrorMessage="1" sqref="AJ12:AJ13 AJ15:AJ16" xr:uid="{09D739DD-6293-4914-A254-3CC3E2FC116D}">
      <formula1>"Continua,Aleatoria"</formula1>
    </dataValidation>
    <dataValidation type="list" allowBlank="1" showInputMessage="1" showErrorMessage="1" sqref="AI15:AI16 AI12:AI13" xr:uid="{3EDD7818-6139-44FC-A6BF-4DFB8F445F17}">
      <formula1>"Documentado,Sin Documentar"</formula1>
    </dataValidation>
    <dataValidation type="list" allowBlank="1" showInputMessage="1" showErrorMessage="1" sqref="AG12:AG13 AG15" xr:uid="{630F3972-5061-485F-B125-B47008C48A93}">
      <formula1>"Manual,Automatico"</formula1>
    </dataValidation>
    <dataValidation type="list" allowBlank="1" showInputMessage="1" showErrorMessage="1" sqref="AD12 AD14:AD15" xr:uid="{D23F013B-450E-42F0-8BC9-B0D180E59609}">
      <formula1>"Preventivo,Detectivo,Correctivo"</formula1>
    </dataValidation>
    <dataValidation type="list" allowBlank="1" showInputMessage="1" showErrorMessage="1" sqref="G14:H15 G12:H12 G17:H20" xr:uid="{E5DE52DF-329A-4D81-A292-BAC3D0DE0B48}">
      <formula1>"Procesos,Evento externo,Talento humano,Tecnologias,Infraestructura"</formula1>
    </dataValidation>
    <dataValidation type="list" allowBlank="1" showInputMessage="1" showErrorMessage="1" sqref="AU14:AU15 AU12 AU17:AU20" xr:uid="{F2A064DD-5015-49CC-8858-E7E1E0997000}">
      <formula1>"Reducir mitigar,Reducir Transferir,Aceptar,Evitar"</formula1>
    </dataValidation>
    <dataValidation type="list" allowBlank="1" showInputMessage="1" showErrorMessage="1" sqref="M12:M20" xr:uid="{008F50B3-4E6A-4897-9862-B67B3BA48EFA}">
      <formula1>"N/A,menor a 10 SMLMV,ENTRE 10 Y 50 SMLMV,entre 50 y 100 SMLMV,entre 100 y 500 SMLMV,Mayor a 500 SMLMV"</formula1>
    </dataValidation>
    <dataValidation type="list" allowBlank="1" showInputMessage="1" showErrorMessage="1" sqref="BE12:BE19" xr:uid="{FD0F54AA-7148-4E5D-AEF3-0A5884C5F109}">
      <formula1>"Sin Iniciar,En proceso,Cerrado"</formula1>
    </dataValidation>
    <dataValidation type="list" allowBlank="1" showInputMessage="1" showErrorMessage="1" sqref="F12:F20" xr:uid="{44287BF8-4025-49C5-ACE7-DE3959ED642C}">
      <formula1>"A Ejecucion y administracion de procesos,B Fraude externo,C Fraude interno,D Fallas teconologicas,E Relaciones laborales,F Usuarios productos y practicas organizacionales,G Daños activos fisicos"</formula1>
    </dataValidation>
  </dataValidations>
  <pageMargins left="0.7" right="0.7" top="0.75" bottom="0.75" header="0.3" footer="0.3"/>
  <pageSetup paperSize="120" scale="3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882F6-5F7F-4B0A-AACE-48EF9A05C760}">
  <dimension ref="B3:B16"/>
  <sheetViews>
    <sheetView workbookViewId="0">
      <selection activeCell="B18" sqref="B18"/>
    </sheetView>
  </sheetViews>
  <sheetFormatPr baseColWidth="10" defaultRowHeight="15" x14ac:dyDescent="0.25"/>
  <cols>
    <col min="2" max="2" width="113.85546875" customWidth="1"/>
  </cols>
  <sheetData>
    <row r="3" spans="2:2" x14ac:dyDescent="0.25">
      <c r="B3" t="s">
        <v>166</v>
      </c>
    </row>
    <row r="4" spans="2:2" x14ac:dyDescent="0.25">
      <c r="B4" t="s">
        <v>167</v>
      </c>
    </row>
    <row r="5" spans="2:2" x14ac:dyDescent="0.25">
      <c r="B5" t="s">
        <v>168</v>
      </c>
    </row>
    <row r="6" spans="2:2" x14ac:dyDescent="0.25">
      <c r="B6" t="s">
        <v>169</v>
      </c>
    </row>
    <row r="7" spans="2:2" x14ac:dyDescent="0.25">
      <c r="B7" t="s">
        <v>170</v>
      </c>
    </row>
    <row r="8" spans="2:2" x14ac:dyDescent="0.25">
      <c r="B8" t="s">
        <v>171</v>
      </c>
    </row>
    <row r="9" spans="2:2" x14ac:dyDescent="0.25">
      <c r="B9" t="s">
        <v>172</v>
      </c>
    </row>
    <row r="10" spans="2:2" x14ac:dyDescent="0.25">
      <c r="B10" t="s">
        <v>173</v>
      </c>
    </row>
    <row r="11" spans="2:2" x14ac:dyDescent="0.25">
      <c r="B11" t="s">
        <v>174</v>
      </c>
    </row>
    <row r="12" spans="2:2" x14ac:dyDescent="0.25">
      <c r="B12" t="s">
        <v>175</v>
      </c>
    </row>
    <row r="13" spans="2:2" x14ac:dyDescent="0.25">
      <c r="B13" t="s">
        <v>176</v>
      </c>
    </row>
    <row r="14" spans="2:2" x14ac:dyDescent="0.25">
      <c r="B14" t="s">
        <v>177</v>
      </c>
    </row>
    <row r="15" spans="2:2" x14ac:dyDescent="0.25">
      <c r="B15" t="s">
        <v>178</v>
      </c>
    </row>
    <row r="16" spans="2:2" x14ac:dyDescent="0.25">
      <c r="B16"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48 GADCA DAAL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Donny Marvin Marsiglia Lopez</dc:creator>
  <cp:lastModifiedBy>MS Calidad</cp:lastModifiedBy>
  <dcterms:created xsi:type="dcterms:W3CDTF">2024-07-11T20:47:22Z</dcterms:created>
  <dcterms:modified xsi:type="dcterms:W3CDTF">2025-01-20T20:27:41Z</dcterms:modified>
</cp:coreProperties>
</file>